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s compartilhados\Curso de Diseño de Experimentos - 2023\"/>
    </mc:Choice>
  </mc:AlternateContent>
  <xr:revisionPtr revIDLastSave="0" documentId="13_ncr:1_{71C8C320-57C6-4263-828D-9889551CEBE2}" xr6:coauthVersionLast="47" xr6:coauthVersionMax="47" xr10:uidLastSave="{00000000-0000-0000-0000-000000000000}"/>
  <bookViews>
    <workbookView xWindow="-108" yWindow="-108" windowWidth="23256" windowHeight="12456" xr2:uid="{5E6AAC1C-FB80-42EB-A991-C991259960E2}"/>
  </bookViews>
  <sheets>
    <sheet name="Ejercicio 1" sheetId="6" r:id="rId1"/>
    <sheet name="Ejercicio 2" sheetId="8" r:id="rId2"/>
    <sheet name="Ejercicio 3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" i="9" l="1"/>
  <c r="G18" i="9"/>
  <c r="F18" i="9"/>
  <c r="E18" i="9"/>
  <c r="D18" i="9"/>
  <c r="C18" i="9"/>
  <c r="B18" i="9"/>
  <c r="Q11" i="9"/>
  <c r="Q10" i="9"/>
  <c r="P10" i="9"/>
  <c r="Q9" i="9"/>
  <c r="P9" i="9"/>
  <c r="O9" i="9"/>
  <c r="Q8" i="9"/>
  <c r="P8" i="9"/>
  <c r="O8" i="9"/>
  <c r="N8" i="9"/>
  <c r="P7" i="9"/>
  <c r="O7" i="9"/>
  <c r="N7" i="9"/>
  <c r="M7" i="9"/>
  <c r="Q6" i="9"/>
  <c r="O6" i="9"/>
  <c r="N6" i="9"/>
  <c r="M6" i="9"/>
  <c r="L6" i="9"/>
  <c r="U5" i="9"/>
  <c r="P5" i="9"/>
  <c r="N5" i="9"/>
  <c r="N18" i="9" s="1"/>
  <c r="M5" i="9"/>
  <c r="L5" i="9"/>
  <c r="K5" i="9"/>
  <c r="U4" i="9"/>
  <c r="Q4" i="9"/>
  <c r="Q18" i="9" s="1"/>
  <c r="O4" i="9"/>
  <c r="O18" i="9" s="1"/>
  <c r="M4" i="9"/>
  <c r="M18" i="9" s="1"/>
  <c r="L4" i="9"/>
  <c r="L18" i="9" s="1"/>
  <c r="K4" i="9"/>
  <c r="J4" i="9"/>
  <c r="P3" i="9"/>
  <c r="P18" i="9" s="1"/>
  <c r="N3" i="9"/>
  <c r="L3" i="9"/>
  <c r="K3" i="9"/>
  <c r="J3" i="9"/>
  <c r="I3" i="9"/>
  <c r="O2" i="9"/>
  <c r="M2" i="9"/>
  <c r="K2" i="9"/>
  <c r="K18" i="9" s="1"/>
  <c r="J2" i="9"/>
  <c r="J18" i="9" s="1"/>
  <c r="I2" i="9"/>
  <c r="I18" i="9" s="1"/>
  <c r="H2" i="9"/>
  <c r="H18" i="9" s="1"/>
  <c r="U1" i="9" l="1"/>
  <c r="U2" i="9" s="1"/>
  <c r="U3" i="9" s="1"/>
  <c r="I19" i="9"/>
  <c r="G19" i="9"/>
  <c r="E19" i="9"/>
  <c r="D19" i="9" l="1"/>
  <c r="F19" i="9"/>
  <c r="H19" i="9"/>
  <c r="C19" i="9"/>
  <c r="I3" i="6" l="1"/>
  <c r="G18" i="6"/>
  <c r="G15" i="6"/>
  <c r="G13" i="6"/>
  <c r="G12" i="6"/>
  <c r="G9" i="6"/>
  <c r="G8" i="6"/>
  <c r="G6" i="6"/>
  <c r="G3" i="6"/>
  <c r="G14" i="8"/>
  <c r="G15" i="8"/>
  <c r="G16" i="8"/>
  <c r="G17" i="8"/>
  <c r="G18" i="8"/>
  <c r="G19" i="8"/>
  <c r="G13" i="8"/>
  <c r="F14" i="8"/>
  <c r="F15" i="8"/>
  <c r="F16" i="8"/>
  <c r="F17" i="8"/>
  <c r="F18" i="8"/>
  <c r="F19" i="8"/>
  <c r="F13" i="8"/>
  <c r="D15" i="8"/>
  <c r="E15" i="8" s="1"/>
  <c r="D16" i="8" s="1"/>
  <c r="E16" i="8" s="1"/>
  <c r="D17" i="8" s="1"/>
  <c r="E17" i="8" s="1"/>
  <c r="D18" i="8" s="1"/>
  <c r="E18" i="8" s="1"/>
  <c r="D19" i="8" s="1"/>
  <c r="E19" i="8" s="1"/>
  <c r="E14" i="8"/>
  <c r="D14" i="8"/>
  <c r="E13" i="8"/>
  <c r="D13" i="8"/>
  <c r="B19" i="8" l="1"/>
  <c r="B18" i="8"/>
  <c r="B17" i="8"/>
  <c r="B16" i="8"/>
  <c r="B15" i="8"/>
  <c r="B14" i="8"/>
  <c r="B13" i="8"/>
  <c r="C10" i="8"/>
  <c r="D10" i="8"/>
  <c r="E10" i="8"/>
  <c r="F10" i="8"/>
  <c r="G10" i="8"/>
  <c r="H10" i="8"/>
  <c r="B10" i="8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F4" i="6"/>
  <c r="F5" i="6"/>
  <c r="F6" i="6"/>
  <c r="F7" i="6"/>
  <c r="G7" i="6" s="1"/>
  <c r="F8" i="6"/>
  <c r="F9" i="6"/>
  <c r="F10" i="6"/>
  <c r="G10" i="6" s="1"/>
  <c r="F11" i="6"/>
  <c r="G11" i="6" s="1"/>
  <c r="F12" i="6"/>
  <c r="F13" i="6"/>
  <c r="F14" i="6"/>
  <c r="G14" i="6" s="1"/>
  <c r="F15" i="6"/>
  <c r="F16" i="6"/>
  <c r="F17" i="6"/>
  <c r="F18" i="6"/>
  <c r="E23" i="6"/>
  <c r="E24" i="6"/>
  <c r="E25" i="6"/>
  <c r="E26" i="6"/>
  <c r="E27" i="6"/>
  <c r="E28" i="6"/>
  <c r="E29" i="6"/>
  <c r="E22" i="6"/>
  <c r="F3" i="6"/>
  <c r="G4" i="6"/>
  <c r="G5" i="6"/>
  <c r="G16" i="6"/>
  <c r="G17" i="6"/>
</calcChain>
</file>

<file path=xl/sharedStrings.xml><?xml version="1.0" encoding="utf-8"?>
<sst xmlns="http://schemas.openxmlformats.org/spreadsheetml/2006/main" count="49" uniqueCount="37">
  <si>
    <t>Ensaio</t>
  </si>
  <si>
    <r>
      <t>Y</t>
    </r>
    <r>
      <rPr>
        <vertAlign val="subscript"/>
        <sz val="12"/>
        <color theme="1"/>
        <rFont val="Arial"/>
        <family val="2"/>
      </rPr>
      <t>1</t>
    </r>
  </si>
  <si>
    <r>
      <t>Y</t>
    </r>
    <r>
      <rPr>
        <vertAlign val="subscript"/>
        <sz val="12"/>
        <color theme="1"/>
        <rFont val="Arial"/>
        <family val="2"/>
      </rPr>
      <t>6</t>
    </r>
  </si>
  <si>
    <r>
      <t>Y</t>
    </r>
    <r>
      <rPr>
        <vertAlign val="subscript"/>
        <sz val="12"/>
        <color theme="1"/>
        <rFont val="Arial"/>
        <family val="2"/>
      </rPr>
      <t>4</t>
    </r>
  </si>
  <si>
    <r>
      <t>Y</t>
    </r>
    <r>
      <rPr>
        <vertAlign val="subscript"/>
        <sz val="12"/>
        <color theme="1"/>
        <rFont val="Arial"/>
        <family val="2"/>
      </rPr>
      <t>7</t>
    </r>
  </si>
  <si>
    <r>
      <t>Y</t>
    </r>
    <r>
      <rPr>
        <vertAlign val="subscript"/>
        <sz val="12"/>
        <color theme="1"/>
        <rFont val="Arial"/>
        <family val="2"/>
      </rPr>
      <t>10</t>
    </r>
  </si>
  <si>
    <r>
      <t>Y</t>
    </r>
    <r>
      <rPr>
        <vertAlign val="subscript"/>
        <sz val="12"/>
        <color theme="1"/>
        <rFont val="Arial"/>
        <family val="2"/>
      </rPr>
      <t>13</t>
    </r>
  </si>
  <si>
    <r>
      <t>Y</t>
    </r>
    <r>
      <rPr>
        <vertAlign val="subscript"/>
        <sz val="12"/>
        <color theme="1"/>
        <rFont val="Arial"/>
        <family val="2"/>
      </rPr>
      <t>16</t>
    </r>
  </si>
  <si>
    <t>2 + 134</t>
  </si>
  <si>
    <t>4 (123)</t>
  </si>
  <si>
    <t>2^(4-1)</t>
  </si>
  <si>
    <t>2^4</t>
  </si>
  <si>
    <t>3+124</t>
  </si>
  <si>
    <r>
      <t>Y</t>
    </r>
    <r>
      <rPr>
        <vertAlign val="subscript"/>
        <sz val="12"/>
        <color theme="1"/>
        <rFont val="Arial"/>
        <family val="2"/>
      </rPr>
      <t>11</t>
    </r>
  </si>
  <si>
    <t>%acertos</t>
  </si>
  <si>
    <t>Efeitos</t>
  </si>
  <si>
    <t>z</t>
  </si>
  <si>
    <t>Efectos</t>
  </si>
  <si>
    <t>Orden Cresciente</t>
  </si>
  <si>
    <t>Region de Probabilidade</t>
  </si>
  <si>
    <t>Punto Central</t>
  </si>
  <si>
    <t>Média</t>
  </si>
  <si>
    <t>E</t>
  </si>
  <si>
    <t>Fr</t>
  </si>
  <si>
    <t>Co</t>
  </si>
  <si>
    <t>F1</t>
  </si>
  <si>
    <t>V1</t>
  </si>
  <si>
    <t>F2</t>
  </si>
  <si>
    <t>V2</t>
  </si>
  <si>
    <t>Resposta</t>
  </si>
  <si>
    <t>s^2</t>
  </si>
  <si>
    <t>s (efeito)</t>
  </si>
  <si>
    <t>s (média)</t>
  </si>
  <si>
    <t>GL</t>
  </si>
  <si>
    <t>7 var + média</t>
  </si>
  <si>
    <t>t</t>
  </si>
  <si>
    <t>t significância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</si>
</sst>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/>
    <xf numFmtId="2" fontId="1" fillId="3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1" xfId="0" applyFont="1" applyBorder="1"/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'Ejercicio 2'!$G$12</c:f>
              <c:strCache>
                <c:ptCount val="1"/>
                <c:pt idx="0">
                  <c:v>z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'Ejercicio 2'!$B$13:$B$19</c:f>
              <c:numCache>
                <c:formatCode>General</c:formatCode>
                <c:ptCount val="7"/>
                <c:pt idx="0">
                  <c:v>12.25</c:v>
                </c:pt>
                <c:pt idx="1">
                  <c:v>-9.25</c:v>
                </c:pt>
                <c:pt idx="2">
                  <c:v>1.25</c:v>
                </c:pt>
                <c:pt idx="3">
                  <c:v>-0.75</c:v>
                </c:pt>
                <c:pt idx="4">
                  <c:v>6.75</c:v>
                </c:pt>
                <c:pt idx="5">
                  <c:v>0.25</c:v>
                </c:pt>
                <c:pt idx="6">
                  <c:v>3.75</c:v>
                </c:pt>
              </c:numCache>
            </c:numRef>
          </c:xVal>
          <c:yVal>
            <c:numRef>
              <c:f>'Ejercicio 2'!$G$13:$G$19</c:f>
              <c:numCache>
                <c:formatCode>General</c:formatCode>
                <c:ptCount val="7"/>
                <c:pt idx="0">
                  <c:v>-1.4652337926855223</c:v>
                </c:pt>
                <c:pt idx="1">
                  <c:v>-0.79163860774337469</c:v>
                </c:pt>
                <c:pt idx="2">
                  <c:v>-0.36610635680056969</c:v>
                </c:pt>
                <c:pt idx="3">
                  <c:v>0</c:v>
                </c:pt>
                <c:pt idx="4">
                  <c:v>0.3661063568005698</c:v>
                </c:pt>
                <c:pt idx="5">
                  <c:v>0.79163860774337502</c:v>
                </c:pt>
                <c:pt idx="6">
                  <c:v>1.4652337926855228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8F-445C-8612-AE179D5B1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1676256"/>
        <c:axId val="2001678656"/>
      </c:scatterChart>
      <c:valAx>
        <c:axId val="200167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001678656"/>
        <c:crosses val="autoZero"/>
        <c:crossBetween val="midCat"/>
      </c:valAx>
      <c:valAx>
        <c:axId val="200167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001676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11</xdr:row>
      <xdr:rowOff>76200</xdr:rowOff>
    </xdr:from>
    <xdr:to>
      <xdr:col>14</xdr:col>
      <xdr:colOff>390525</xdr:colOff>
      <xdr:row>24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192058-16C5-AB93-E32A-95A411F7FD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04D47-336C-4204-B5F7-7206418E1724}">
  <dimension ref="A1:K29"/>
  <sheetViews>
    <sheetView tabSelected="1" workbookViewId="0">
      <selection activeCell="L24" sqref="L24"/>
    </sheetView>
  </sheetViews>
  <sheetFormatPr baseColWidth="10" defaultColWidth="8.7265625" defaultRowHeight="15" x14ac:dyDescent="0.25"/>
  <cols>
    <col min="9" max="9" width="9.36328125" customWidth="1"/>
  </cols>
  <sheetData>
    <row r="1" spans="1:11" ht="15.6" x14ac:dyDescent="0.3">
      <c r="A1" s="13" t="s">
        <v>11</v>
      </c>
      <c r="B1" s="13"/>
      <c r="C1" s="13"/>
      <c r="D1" s="13"/>
      <c r="E1" s="13"/>
      <c r="F1" s="13"/>
      <c r="G1" s="13"/>
      <c r="H1" s="13"/>
    </row>
    <row r="2" spans="1:11" ht="15.6" x14ac:dyDescent="0.3">
      <c r="A2" s="3" t="s">
        <v>0</v>
      </c>
      <c r="B2" s="3">
        <v>1</v>
      </c>
      <c r="C2" s="3">
        <v>2</v>
      </c>
      <c r="D2" s="3">
        <v>3</v>
      </c>
      <c r="E2" s="3">
        <v>4</v>
      </c>
      <c r="F2" s="3">
        <v>134</v>
      </c>
      <c r="G2" s="12" t="s">
        <v>8</v>
      </c>
      <c r="H2" s="12"/>
      <c r="I2" s="3">
        <v>124</v>
      </c>
      <c r="J2" s="11" t="s">
        <v>12</v>
      </c>
      <c r="K2" s="11"/>
    </row>
    <row r="3" spans="1:11" ht="18.600000000000001" x14ac:dyDescent="0.25">
      <c r="A3" s="2">
        <v>1</v>
      </c>
      <c r="B3" s="2">
        <v>-1</v>
      </c>
      <c r="C3" s="2">
        <v>-1</v>
      </c>
      <c r="D3" s="2">
        <v>-1</v>
      </c>
      <c r="E3" s="2">
        <v>-1</v>
      </c>
      <c r="F3" s="2">
        <f>B3*D3*E3</f>
        <v>-1</v>
      </c>
      <c r="G3" s="1">
        <f>C3+F3</f>
        <v>-2</v>
      </c>
      <c r="H3" s="1" t="s">
        <v>1</v>
      </c>
      <c r="I3" s="2">
        <f>B3*C3*E3</f>
        <v>-1</v>
      </c>
      <c r="J3" s="2">
        <f>D3+I3</f>
        <v>-2</v>
      </c>
      <c r="K3" s="1" t="s">
        <v>1</v>
      </c>
    </row>
    <row r="4" spans="1:11" x14ac:dyDescent="0.25">
      <c r="A4" s="2">
        <v>2</v>
      </c>
      <c r="B4" s="2">
        <v>1</v>
      </c>
      <c r="C4" s="2">
        <v>-1</v>
      </c>
      <c r="D4" s="2">
        <v>-1</v>
      </c>
      <c r="E4" s="2">
        <v>-1</v>
      </c>
      <c r="F4" s="2">
        <f t="shared" ref="F4:F18" si="0">B4*D4*E4</f>
        <v>1</v>
      </c>
      <c r="G4" s="1">
        <f t="shared" ref="G4:G18" si="1">C4+F4</f>
        <v>0</v>
      </c>
      <c r="H4" s="1"/>
      <c r="I4" s="2">
        <f t="shared" ref="I4:I18" si="2">B4*C4*E4</f>
        <v>1</v>
      </c>
      <c r="J4" s="2">
        <f t="shared" ref="J4:J18" si="3">D4+I4</f>
        <v>0</v>
      </c>
      <c r="K4" s="1"/>
    </row>
    <row r="5" spans="1:11" x14ac:dyDescent="0.25">
      <c r="A5" s="2">
        <v>3</v>
      </c>
      <c r="B5" s="2">
        <v>-1</v>
      </c>
      <c r="C5" s="2">
        <v>1</v>
      </c>
      <c r="D5" s="2">
        <v>-1</v>
      </c>
      <c r="E5" s="2">
        <v>-1</v>
      </c>
      <c r="F5" s="2">
        <f t="shared" si="0"/>
        <v>-1</v>
      </c>
      <c r="G5" s="1">
        <f t="shared" si="1"/>
        <v>0</v>
      </c>
      <c r="H5" s="1"/>
      <c r="I5" s="2">
        <f t="shared" si="2"/>
        <v>1</v>
      </c>
      <c r="J5" s="2">
        <f t="shared" si="3"/>
        <v>0</v>
      </c>
      <c r="K5" s="1"/>
    </row>
    <row r="6" spans="1:11" ht="18.600000000000001" x14ac:dyDescent="0.25">
      <c r="A6" s="2">
        <v>4</v>
      </c>
      <c r="B6" s="2">
        <v>1</v>
      </c>
      <c r="C6" s="2">
        <v>1</v>
      </c>
      <c r="D6" s="2">
        <v>-1</v>
      </c>
      <c r="E6" s="2">
        <v>-1</v>
      </c>
      <c r="F6" s="2">
        <f t="shared" si="0"/>
        <v>1</v>
      </c>
      <c r="G6" s="1">
        <f>C6+F6</f>
        <v>2</v>
      </c>
      <c r="H6" s="1" t="s">
        <v>3</v>
      </c>
      <c r="I6" s="2">
        <f t="shared" si="2"/>
        <v>-1</v>
      </c>
      <c r="J6" s="2">
        <f t="shared" si="3"/>
        <v>-2</v>
      </c>
      <c r="K6" s="1" t="s">
        <v>3</v>
      </c>
    </row>
    <row r="7" spans="1:11" x14ac:dyDescent="0.25">
      <c r="A7" s="2">
        <v>5</v>
      </c>
      <c r="B7" s="2">
        <v>-1</v>
      </c>
      <c r="C7" s="2">
        <v>-1</v>
      </c>
      <c r="D7" s="2">
        <v>1</v>
      </c>
      <c r="E7" s="2">
        <v>-1</v>
      </c>
      <c r="F7" s="2">
        <f t="shared" si="0"/>
        <v>1</v>
      </c>
      <c r="G7" s="1">
        <f t="shared" si="1"/>
        <v>0</v>
      </c>
      <c r="H7" s="1"/>
      <c r="I7" s="2">
        <f t="shared" si="2"/>
        <v>-1</v>
      </c>
      <c r="J7" s="2">
        <f t="shared" si="3"/>
        <v>0</v>
      </c>
      <c r="K7" s="1"/>
    </row>
    <row r="8" spans="1:11" ht="18.600000000000001" x14ac:dyDescent="0.25">
      <c r="A8" s="2">
        <v>6</v>
      </c>
      <c r="B8" s="2">
        <v>1</v>
      </c>
      <c r="C8" s="2">
        <v>-1</v>
      </c>
      <c r="D8" s="2">
        <v>1</v>
      </c>
      <c r="E8" s="2">
        <v>-1</v>
      </c>
      <c r="F8" s="2">
        <f t="shared" si="0"/>
        <v>-1</v>
      </c>
      <c r="G8" s="1">
        <f>C8+F8</f>
        <v>-2</v>
      </c>
      <c r="H8" s="1" t="s">
        <v>2</v>
      </c>
      <c r="I8" s="2">
        <f t="shared" si="2"/>
        <v>1</v>
      </c>
      <c r="J8" s="2">
        <f t="shared" si="3"/>
        <v>2</v>
      </c>
      <c r="K8" s="1" t="s">
        <v>2</v>
      </c>
    </row>
    <row r="9" spans="1:11" ht="18.600000000000001" x14ac:dyDescent="0.25">
      <c r="A9" s="2">
        <v>7</v>
      </c>
      <c r="B9" s="2">
        <v>-1</v>
      </c>
      <c r="C9" s="2">
        <v>1</v>
      </c>
      <c r="D9" s="2">
        <v>1</v>
      </c>
      <c r="E9" s="2">
        <v>-1</v>
      </c>
      <c r="F9" s="2">
        <f t="shared" si="0"/>
        <v>1</v>
      </c>
      <c r="G9" s="1">
        <f>C9+F9</f>
        <v>2</v>
      </c>
      <c r="H9" s="1" t="s">
        <v>4</v>
      </c>
      <c r="I9" s="2">
        <f t="shared" si="2"/>
        <v>1</v>
      </c>
      <c r="J9" s="2">
        <f t="shared" si="3"/>
        <v>2</v>
      </c>
      <c r="K9" s="1" t="s">
        <v>4</v>
      </c>
    </row>
    <row r="10" spans="1:11" x14ac:dyDescent="0.25">
      <c r="A10" s="2">
        <v>8</v>
      </c>
      <c r="B10" s="2">
        <v>1</v>
      </c>
      <c r="C10" s="2">
        <v>1</v>
      </c>
      <c r="D10" s="2">
        <v>1</v>
      </c>
      <c r="E10" s="2">
        <v>-1</v>
      </c>
      <c r="F10" s="2">
        <f t="shared" si="0"/>
        <v>-1</v>
      </c>
      <c r="G10" s="1">
        <f t="shared" si="1"/>
        <v>0</v>
      </c>
      <c r="H10" s="1"/>
      <c r="I10" s="2">
        <f t="shared" si="2"/>
        <v>-1</v>
      </c>
      <c r="J10" s="2">
        <f t="shared" si="3"/>
        <v>0</v>
      </c>
      <c r="K10" s="1"/>
    </row>
    <row r="11" spans="1:11" x14ac:dyDescent="0.25">
      <c r="A11" s="2">
        <v>9</v>
      </c>
      <c r="B11" s="2">
        <v>-1</v>
      </c>
      <c r="C11" s="2">
        <v>-1</v>
      </c>
      <c r="D11" s="2">
        <v>-1</v>
      </c>
      <c r="E11" s="2">
        <v>1</v>
      </c>
      <c r="F11" s="2">
        <f t="shared" si="0"/>
        <v>1</v>
      </c>
      <c r="G11" s="1">
        <f t="shared" si="1"/>
        <v>0</v>
      </c>
      <c r="H11" s="1"/>
      <c r="I11" s="2">
        <f t="shared" si="2"/>
        <v>1</v>
      </c>
      <c r="J11" s="2">
        <f t="shared" si="3"/>
        <v>0</v>
      </c>
      <c r="K11" s="1"/>
    </row>
    <row r="12" spans="1:11" ht="18.600000000000001" x14ac:dyDescent="0.25">
      <c r="A12" s="2">
        <v>10</v>
      </c>
      <c r="B12" s="2">
        <v>1</v>
      </c>
      <c r="C12" s="2">
        <v>-1</v>
      </c>
      <c r="D12" s="2">
        <v>-1</v>
      </c>
      <c r="E12" s="2">
        <v>1</v>
      </c>
      <c r="F12" s="2">
        <f t="shared" si="0"/>
        <v>-1</v>
      </c>
      <c r="G12" s="1">
        <f>C12+F12</f>
        <v>-2</v>
      </c>
      <c r="H12" s="1" t="s">
        <v>5</v>
      </c>
      <c r="I12" s="2">
        <f t="shared" si="2"/>
        <v>-1</v>
      </c>
      <c r="J12" s="2">
        <f t="shared" si="3"/>
        <v>-2</v>
      </c>
      <c r="K12" s="1" t="s">
        <v>5</v>
      </c>
    </row>
    <row r="13" spans="1:11" ht="18.600000000000001" x14ac:dyDescent="0.25">
      <c r="A13" s="2">
        <v>11</v>
      </c>
      <c r="B13" s="2">
        <v>-1</v>
      </c>
      <c r="C13" s="2">
        <v>1</v>
      </c>
      <c r="D13" s="2">
        <v>-1</v>
      </c>
      <c r="E13" s="2">
        <v>1</v>
      </c>
      <c r="F13" s="2">
        <f t="shared" si="0"/>
        <v>1</v>
      </c>
      <c r="G13" s="1">
        <f>C13+F13</f>
        <v>2</v>
      </c>
      <c r="H13" s="1" t="s">
        <v>13</v>
      </c>
      <c r="I13" s="2">
        <f t="shared" si="2"/>
        <v>-1</v>
      </c>
      <c r="J13" s="2">
        <f t="shared" si="3"/>
        <v>-2</v>
      </c>
      <c r="K13" s="1" t="s">
        <v>13</v>
      </c>
    </row>
    <row r="14" spans="1:11" x14ac:dyDescent="0.25">
      <c r="A14" s="2">
        <v>12</v>
      </c>
      <c r="B14" s="2">
        <v>1</v>
      </c>
      <c r="C14" s="2">
        <v>1</v>
      </c>
      <c r="D14" s="2">
        <v>-1</v>
      </c>
      <c r="E14" s="2">
        <v>1</v>
      </c>
      <c r="F14" s="2">
        <f t="shared" si="0"/>
        <v>-1</v>
      </c>
      <c r="G14" s="1">
        <f t="shared" si="1"/>
        <v>0</v>
      </c>
      <c r="H14" s="1"/>
      <c r="I14" s="2">
        <f t="shared" si="2"/>
        <v>1</v>
      </c>
      <c r="J14" s="2">
        <f t="shared" si="3"/>
        <v>0</v>
      </c>
      <c r="K14" s="1"/>
    </row>
    <row r="15" spans="1:11" ht="18.600000000000001" x14ac:dyDescent="0.25">
      <c r="A15" s="2">
        <v>13</v>
      </c>
      <c r="B15" s="2">
        <v>-1</v>
      </c>
      <c r="C15" s="2">
        <v>-1</v>
      </c>
      <c r="D15" s="2">
        <v>1</v>
      </c>
      <c r="E15" s="2">
        <v>1</v>
      </c>
      <c r="F15" s="2">
        <f t="shared" si="0"/>
        <v>-1</v>
      </c>
      <c r="G15" s="1">
        <f>C15+F15</f>
        <v>-2</v>
      </c>
      <c r="H15" s="1" t="s">
        <v>6</v>
      </c>
      <c r="I15" s="2">
        <f t="shared" si="2"/>
        <v>1</v>
      </c>
      <c r="J15" s="2">
        <f t="shared" si="3"/>
        <v>2</v>
      </c>
      <c r="K15" s="1" t="s">
        <v>6</v>
      </c>
    </row>
    <row r="16" spans="1:11" x14ac:dyDescent="0.25">
      <c r="A16" s="2">
        <v>14</v>
      </c>
      <c r="B16" s="2">
        <v>1</v>
      </c>
      <c r="C16" s="2">
        <v>-1</v>
      </c>
      <c r="D16" s="2">
        <v>1</v>
      </c>
      <c r="E16" s="2">
        <v>1</v>
      </c>
      <c r="F16" s="2">
        <f t="shared" si="0"/>
        <v>1</v>
      </c>
      <c r="G16" s="1">
        <f t="shared" si="1"/>
        <v>0</v>
      </c>
      <c r="H16" s="1"/>
      <c r="I16" s="2">
        <f t="shared" si="2"/>
        <v>-1</v>
      </c>
      <c r="J16" s="2">
        <f t="shared" si="3"/>
        <v>0</v>
      </c>
      <c r="K16" s="1"/>
    </row>
    <row r="17" spans="1:11" x14ac:dyDescent="0.25">
      <c r="A17" s="2">
        <v>15</v>
      </c>
      <c r="B17" s="2">
        <v>-1</v>
      </c>
      <c r="C17" s="2">
        <v>1</v>
      </c>
      <c r="D17" s="2">
        <v>1</v>
      </c>
      <c r="E17" s="2">
        <v>1</v>
      </c>
      <c r="F17" s="2">
        <f t="shared" si="0"/>
        <v>-1</v>
      </c>
      <c r="G17" s="1">
        <f t="shared" si="1"/>
        <v>0</v>
      </c>
      <c r="H17" s="1"/>
      <c r="I17" s="2">
        <f t="shared" si="2"/>
        <v>-1</v>
      </c>
      <c r="J17" s="2">
        <f t="shared" si="3"/>
        <v>0</v>
      </c>
      <c r="K17" s="1"/>
    </row>
    <row r="18" spans="1:11" ht="18.600000000000001" x14ac:dyDescent="0.25">
      <c r="A18" s="2">
        <v>16</v>
      </c>
      <c r="B18" s="2">
        <v>1</v>
      </c>
      <c r="C18" s="2">
        <v>1</v>
      </c>
      <c r="D18" s="2">
        <v>1</v>
      </c>
      <c r="E18" s="2">
        <v>1</v>
      </c>
      <c r="F18" s="2">
        <f t="shared" si="0"/>
        <v>1</v>
      </c>
      <c r="G18" s="1">
        <f>C18+F18</f>
        <v>2</v>
      </c>
      <c r="H18" s="1" t="s">
        <v>7</v>
      </c>
      <c r="I18" s="2">
        <f t="shared" si="2"/>
        <v>1</v>
      </c>
      <c r="J18" s="2">
        <f t="shared" si="3"/>
        <v>2</v>
      </c>
      <c r="K18" s="1" t="s">
        <v>7</v>
      </c>
    </row>
    <row r="20" spans="1:11" ht="15.6" x14ac:dyDescent="0.3">
      <c r="A20" s="14" t="s">
        <v>10</v>
      </c>
      <c r="B20" s="14"/>
      <c r="C20" s="14"/>
      <c r="D20" s="14"/>
      <c r="E20" s="14"/>
      <c r="F20" s="9"/>
      <c r="G20" s="9"/>
      <c r="H20" s="9"/>
    </row>
    <row r="21" spans="1:11" ht="15.6" x14ac:dyDescent="0.3">
      <c r="A21" s="3" t="s">
        <v>0</v>
      </c>
      <c r="B21" s="3">
        <v>1</v>
      </c>
      <c r="C21" s="3">
        <v>2</v>
      </c>
      <c r="D21" s="3">
        <v>3</v>
      </c>
      <c r="E21" s="3" t="s">
        <v>9</v>
      </c>
      <c r="F21" s="8"/>
      <c r="G21" s="7"/>
      <c r="H21" s="7"/>
    </row>
    <row r="22" spans="1:11" x14ac:dyDescent="0.25">
      <c r="A22" s="2">
        <v>1</v>
      </c>
      <c r="B22" s="2">
        <v>-1</v>
      </c>
      <c r="C22" s="2">
        <v>-1</v>
      </c>
      <c r="D22" s="2">
        <v>-1</v>
      </c>
      <c r="E22" s="2">
        <f>B22*C22*D22</f>
        <v>-1</v>
      </c>
      <c r="F22" s="5"/>
      <c r="G22" s="6"/>
      <c r="H22" s="6"/>
    </row>
    <row r="23" spans="1:11" x14ac:dyDescent="0.25">
      <c r="A23" s="2">
        <v>10</v>
      </c>
      <c r="B23" s="2">
        <v>1</v>
      </c>
      <c r="C23" s="2">
        <v>-1</v>
      </c>
      <c r="D23" s="2">
        <v>-1</v>
      </c>
      <c r="E23" s="2">
        <f t="shared" ref="E23:E29" si="4">B23*C23*D23</f>
        <v>1</v>
      </c>
      <c r="F23" s="5"/>
      <c r="G23" s="6"/>
      <c r="H23" s="6"/>
    </row>
    <row r="24" spans="1:11" x14ac:dyDescent="0.25">
      <c r="A24" s="2">
        <v>11</v>
      </c>
      <c r="B24" s="2">
        <v>-1</v>
      </c>
      <c r="C24" s="2">
        <v>1</v>
      </c>
      <c r="D24" s="2">
        <v>-1</v>
      </c>
      <c r="E24" s="2">
        <f t="shared" si="4"/>
        <v>1</v>
      </c>
      <c r="F24" s="5"/>
      <c r="G24" s="6"/>
      <c r="H24" s="6"/>
    </row>
    <row r="25" spans="1:11" x14ac:dyDescent="0.25">
      <c r="A25" s="2">
        <v>4</v>
      </c>
      <c r="B25" s="2">
        <v>1</v>
      </c>
      <c r="C25" s="2">
        <v>1</v>
      </c>
      <c r="D25" s="2">
        <v>-1</v>
      </c>
      <c r="E25" s="2">
        <f t="shared" si="4"/>
        <v>-1</v>
      </c>
      <c r="F25" s="5"/>
      <c r="G25" s="6"/>
      <c r="H25" s="6"/>
    </row>
    <row r="26" spans="1:11" x14ac:dyDescent="0.25">
      <c r="A26" s="2">
        <v>13</v>
      </c>
      <c r="B26" s="2">
        <v>-1</v>
      </c>
      <c r="C26" s="2">
        <v>-1</v>
      </c>
      <c r="D26" s="2">
        <v>1</v>
      </c>
      <c r="E26" s="2">
        <f t="shared" si="4"/>
        <v>1</v>
      </c>
      <c r="F26" s="5"/>
      <c r="G26" s="6"/>
      <c r="H26" s="6"/>
    </row>
    <row r="27" spans="1:11" x14ac:dyDescent="0.25">
      <c r="A27" s="2">
        <v>6</v>
      </c>
      <c r="B27" s="2">
        <v>1</v>
      </c>
      <c r="C27" s="2">
        <v>-1</v>
      </c>
      <c r="D27" s="2">
        <v>1</v>
      </c>
      <c r="E27" s="2">
        <f t="shared" si="4"/>
        <v>-1</v>
      </c>
      <c r="F27" s="5"/>
      <c r="G27" s="6"/>
      <c r="H27" s="6"/>
    </row>
    <row r="28" spans="1:11" x14ac:dyDescent="0.25">
      <c r="A28" s="2">
        <v>7</v>
      </c>
      <c r="B28" s="2">
        <v>-1</v>
      </c>
      <c r="C28" s="2">
        <v>1</v>
      </c>
      <c r="D28" s="2">
        <v>1</v>
      </c>
      <c r="E28" s="2">
        <f t="shared" si="4"/>
        <v>-1</v>
      </c>
      <c r="F28" s="5"/>
      <c r="G28" s="6"/>
      <c r="H28" s="6"/>
    </row>
    <row r="29" spans="1:11" x14ac:dyDescent="0.25">
      <c r="A29" s="2">
        <v>16</v>
      </c>
      <c r="B29" s="2">
        <v>1</v>
      </c>
      <c r="C29" s="2">
        <v>1</v>
      </c>
      <c r="D29" s="2">
        <v>1</v>
      </c>
      <c r="E29" s="2">
        <f t="shared" si="4"/>
        <v>1</v>
      </c>
      <c r="F29" s="5"/>
      <c r="G29" s="6"/>
      <c r="H29" s="6"/>
    </row>
  </sheetData>
  <mergeCells count="4">
    <mergeCell ref="J2:K2"/>
    <mergeCell ref="G2:H2"/>
    <mergeCell ref="A1:H1"/>
    <mergeCell ref="A20:E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98303-5D0F-4989-9D47-B32C06FD7883}">
  <dimension ref="A1:I20"/>
  <sheetViews>
    <sheetView workbookViewId="0">
      <selection activeCell="H15" sqref="H15"/>
    </sheetView>
  </sheetViews>
  <sheetFormatPr baseColWidth="10" defaultColWidth="8.7265625" defaultRowHeight="15" x14ac:dyDescent="0.25"/>
  <cols>
    <col min="3" max="3" width="9.90625" customWidth="1"/>
    <col min="9" max="9" width="9.08984375" bestFit="1" customWidth="1"/>
  </cols>
  <sheetData>
    <row r="1" spans="1:9" ht="15.6" x14ac:dyDescent="0.25">
      <c r="A1" s="4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 t="s">
        <v>14</v>
      </c>
    </row>
    <row r="2" spans="1:9" x14ac:dyDescent="0.25">
      <c r="A2" s="1">
        <v>1</v>
      </c>
      <c r="B2" s="1">
        <v>-1</v>
      </c>
      <c r="C2" s="1">
        <v>-1</v>
      </c>
      <c r="D2" s="1">
        <v>-1</v>
      </c>
      <c r="E2" s="1">
        <v>1</v>
      </c>
      <c r="F2" s="1">
        <v>1</v>
      </c>
      <c r="G2" s="1">
        <v>1</v>
      </c>
      <c r="H2" s="1">
        <v>-1</v>
      </c>
      <c r="I2" s="1">
        <v>56</v>
      </c>
    </row>
    <row r="3" spans="1:9" x14ac:dyDescent="0.25">
      <c r="A3" s="1">
        <v>2</v>
      </c>
      <c r="B3" s="1">
        <v>1</v>
      </c>
      <c r="C3" s="1">
        <v>-1</v>
      </c>
      <c r="D3" s="1">
        <v>-1</v>
      </c>
      <c r="E3" s="1">
        <v>-1</v>
      </c>
      <c r="F3" s="1">
        <v>-1</v>
      </c>
      <c r="G3" s="1">
        <v>1</v>
      </c>
      <c r="H3" s="1">
        <v>1</v>
      </c>
      <c r="I3" s="1">
        <v>66</v>
      </c>
    </row>
    <row r="4" spans="1:9" x14ac:dyDescent="0.25">
      <c r="A4" s="1">
        <v>3</v>
      </c>
      <c r="B4" s="1">
        <v>-1</v>
      </c>
      <c r="C4" s="1">
        <v>1</v>
      </c>
      <c r="D4" s="1">
        <v>-1</v>
      </c>
      <c r="E4" s="1">
        <v>-1</v>
      </c>
      <c r="F4" s="1">
        <v>1</v>
      </c>
      <c r="G4" s="1">
        <v>-1</v>
      </c>
      <c r="H4" s="1">
        <v>1</v>
      </c>
      <c r="I4" s="1">
        <v>51</v>
      </c>
    </row>
    <row r="5" spans="1:9" x14ac:dyDescent="0.25">
      <c r="A5" s="1">
        <v>4</v>
      </c>
      <c r="B5" s="1">
        <v>1</v>
      </c>
      <c r="C5" s="1">
        <v>1</v>
      </c>
      <c r="D5" s="1">
        <v>-1</v>
      </c>
      <c r="E5" s="1">
        <v>1</v>
      </c>
      <c r="F5" s="1">
        <v>-1</v>
      </c>
      <c r="G5" s="1">
        <v>-1</v>
      </c>
      <c r="H5" s="1">
        <v>-1</v>
      </c>
      <c r="I5" s="1">
        <v>52</v>
      </c>
    </row>
    <row r="6" spans="1:9" x14ac:dyDescent="0.25">
      <c r="A6" s="1">
        <v>5</v>
      </c>
      <c r="B6" s="1">
        <v>-1</v>
      </c>
      <c r="C6" s="1">
        <v>-1</v>
      </c>
      <c r="D6" s="1">
        <v>1</v>
      </c>
      <c r="E6" s="1">
        <v>1</v>
      </c>
      <c r="F6" s="1">
        <v>-1</v>
      </c>
      <c r="G6" s="1">
        <v>-1</v>
      </c>
      <c r="H6" s="1">
        <v>1</v>
      </c>
      <c r="I6" s="1">
        <v>54</v>
      </c>
    </row>
    <row r="7" spans="1:9" x14ac:dyDescent="0.25">
      <c r="A7" s="1">
        <v>6</v>
      </c>
      <c r="B7" s="1">
        <v>1</v>
      </c>
      <c r="C7" s="1">
        <v>-1</v>
      </c>
      <c r="D7" s="1">
        <v>1</v>
      </c>
      <c r="E7" s="1">
        <v>-1</v>
      </c>
      <c r="F7" s="1">
        <v>1</v>
      </c>
      <c r="G7" s="1">
        <v>-1</v>
      </c>
      <c r="H7" s="1">
        <v>-1</v>
      </c>
      <c r="I7" s="1">
        <v>70</v>
      </c>
    </row>
    <row r="8" spans="1:9" x14ac:dyDescent="0.25">
      <c r="A8" s="1">
        <v>7</v>
      </c>
      <c r="B8" s="1">
        <v>-1</v>
      </c>
      <c r="C8" s="1">
        <v>1</v>
      </c>
      <c r="D8" s="1">
        <v>1</v>
      </c>
      <c r="E8" s="1">
        <v>-1</v>
      </c>
      <c r="F8" s="1">
        <v>-1</v>
      </c>
      <c r="G8" s="1">
        <v>1</v>
      </c>
      <c r="H8" s="1">
        <v>-1</v>
      </c>
      <c r="I8" s="1">
        <v>42</v>
      </c>
    </row>
    <row r="9" spans="1:9" x14ac:dyDescent="0.25">
      <c r="A9" s="1">
        <v>8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64</v>
      </c>
    </row>
    <row r="10" spans="1:9" x14ac:dyDescent="0.25">
      <c r="A10" t="s">
        <v>15</v>
      </c>
      <c r="B10" s="5">
        <f>SUMPRODUCT(B2:B9,$I$2:$I$9)/4</f>
        <v>12.25</v>
      </c>
      <c r="C10" s="5">
        <f t="shared" ref="C10:H10" si="0">SUMPRODUCT(C2:C9,$I$2:$I$9)/4</f>
        <v>-9.25</v>
      </c>
      <c r="D10" s="5">
        <f t="shared" si="0"/>
        <v>1.25</v>
      </c>
      <c r="E10" s="5">
        <f t="shared" si="0"/>
        <v>-0.75</v>
      </c>
      <c r="F10" s="5">
        <f t="shared" si="0"/>
        <v>6.75</v>
      </c>
      <c r="G10" s="5">
        <f t="shared" si="0"/>
        <v>0.25</v>
      </c>
      <c r="H10" s="5">
        <f t="shared" si="0"/>
        <v>3.75</v>
      </c>
    </row>
    <row r="11" spans="1:9" x14ac:dyDescent="0.25">
      <c r="A11" s="6"/>
      <c r="B11" s="6"/>
      <c r="C11" s="6"/>
      <c r="D11" s="6"/>
      <c r="E11" s="6"/>
      <c r="F11" s="6"/>
      <c r="G11" s="6"/>
    </row>
    <row r="12" spans="1:9" ht="30" x14ac:dyDescent="0.25">
      <c r="A12" s="10"/>
      <c r="B12" s="10" t="s">
        <v>17</v>
      </c>
      <c r="C12" s="10" t="s">
        <v>18</v>
      </c>
      <c r="D12" s="16" t="s">
        <v>19</v>
      </c>
      <c r="E12" s="16"/>
      <c r="F12" s="10" t="s">
        <v>20</v>
      </c>
      <c r="G12" s="10" t="s">
        <v>16</v>
      </c>
    </row>
    <row r="13" spans="1:9" x14ac:dyDescent="0.25">
      <c r="A13" s="6">
        <v>1</v>
      </c>
      <c r="B13" s="17">
        <f>B10</f>
        <v>12.25</v>
      </c>
      <c r="C13" s="6">
        <v>-9.25</v>
      </c>
      <c r="D13" s="6">
        <f>0</f>
        <v>0</v>
      </c>
      <c r="E13" s="18">
        <f>100/$A$19</f>
        <v>14.285714285714286</v>
      </c>
      <c r="F13" s="19">
        <f>AVERAGE(D13:E13)</f>
        <v>7.1428571428571432</v>
      </c>
      <c r="G13" s="6">
        <f>NORMSINV(F13%)</f>
        <v>-1.4652337926855223</v>
      </c>
    </row>
    <row r="14" spans="1:9" x14ac:dyDescent="0.25">
      <c r="A14" s="6">
        <v>2</v>
      </c>
      <c r="B14" s="17">
        <f>C10</f>
        <v>-9.25</v>
      </c>
      <c r="C14" s="6">
        <v>-0.75</v>
      </c>
      <c r="D14" s="18">
        <f>E13</f>
        <v>14.285714285714286</v>
      </c>
      <c r="E14" s="18">
        <f>D14+$E$13</f>
        <v>28.571428571428573</v>
      </c>
      <c r="F14" s="19">
        <f t="shared" ref="F14:F19" si="1">AVERAGE(D14:E14)</f>
        <v>21.428571428571431</v>
      </c>
      <c r="G14" s="6">
        <f t="shared" ref="G14:G19" si="2">NORMSINV(F14%)</f>
        <v>-0.79163860774337469</v>
      </c>
    </row>
    <row r="15" spans="1:9" x14ac:dyDescent="0.25">
      <c r="A15" s="6">
        <v>3</v>
      </c>
      <c r="B15" s="17">
        <f>D10</f>
        <v>1.25</v>
      </c>
      <c r="C15" s="6">
        <v>0.25</v>
      </c>
      <c r="D15" s="18">
        <f t="shared" ref="D15:D19" si="3">E14</f>
        <v>28.571428571428573</v>
      </c>
      <c r="E15" s="18">
        <f t="shared" ref="E15:E19" si="4">D15+$E$13</f>
        <v>42.857142857142861</v>
      </c>
      <c r="F15" s="19">
        <f t="shared" si="1"/>
        <v>35.714285714285715</v>
      </c>
      <c r="G15" s="6">
        <f t="shared" si="2"/>
        <v>-0.36610635680056969</v>
      </c>
    </row>
    <row r="16" spans="1:9" x14ac:dyDescent="0.25">
      <c r="A16" s="6">
        <v>4</v>
      </c>
      <c r="B16" s="6">
        <f>E10</f>
        <v>-0.75</v>
      </c>
      <c r="C16" s="6">
        <v>1.25</v>
      </c>
      <c r="D16" s="18">
        <f t="shared" si="3"/>
        <v>42.857142857142861</v>
      </c>
      <c r="E16" s="18">
        <f t="shared" si="4"/>
        <v>57.142857142857146</v>
      </c>
      <c r="F16" s="19">
        <f t="shared" si="1"/>
        <v>50</v>
      </c>
      <c r="G16" s="6">
        <f t="shared" si="2"/>
        <v>0</v>
      </c>
    </row>
    <row r="17" spans="1:7" x14ac:dyDescent="0.25">
      <c r="A17" s="6">
        <v>5</v>
      </c>
      <c r="B17" s="17">
        <f>F10</f>
        <v>6.75</v>
      </c>
      <c r="C17" s="6">
        <v>3.75</v>
      </c>
      <c r="D17" s="18">
        <f t="shared" si="3"/>
        <v>57.142857142857146</v>
      </c>
      <c r="E17" s="18">
        <f t="shared" si="4"/>
        <v>71.428571428571431</v>
      </c>
      <c r="F17" s="19">
        <f t="shared" si="1"/>
        <v>64.285714285714292</v>
      </c>
      <c r="G17" s="6">
        <f t="shared" si="2"/>
        <v>0.3661063568005698</v>
      </c>
    </row>
    <row r="18" spans="1:7" x14ac:dyDescent="0.25">
      <c r="A18" s="6">
        <v>6</v>
      </c>
      <c r="B18" s="6">
        <f>G10</f>
        <v>0.25</v>
      </c>
      <c r="C18" s="6">
        <v>6.75</v>
      </c>
      <c r="D18" s="18">
        <f t="shared" si="3"/>
        <v>71.428571428571431</v>
      </c>
      <c r="E18" s="18">
        <f t="shared" si="4"/>
        <v>85.714285714285722</v>
      </c>
      <c r="F18" s="19">
        <f t="shared" si="1"/>
        <v>78.571428571428584</v>
      </c>
      <c r="G18" s="6">
        <f t="shared" si="2"/>
        <v>0.79163860774337502</v>
      </c>
    </row>
    <row r="19" spans="1:7" x14ac:dyDescent="0.25">
      <c r="A19" s="6">
        <v>7</v>
      </c>
      <c r="B19" s="6">
        <f>H10</f>
        <v>3.75</v>
      </c>
      <c r="C19" s="6">
        <v>12.25</v>
      </c>
      <c r="D19" s="18">
        <f t="shared" si="3"/>
        <v>85.714285714285722</v>
      </c>
      <c r="E19" s="18">
        <f t="shared" si="4"/>
        <v>100.00000000000001</v>
      </c>
      <c r="F19" s="19">
        <f t="shared" si="1"/>
        <v>92.857142857142861</v>
      </c>
      <c r="G19" s="6">
        <f t="shared" si="2"/>
        <v>1.4652337926855228</v>
      </c>
    </row>
    <row r="20" spans="1:7" x14ac:dyDescent="0.25">
      <c r="A20" s="6"/>
      <c r="B20" s="6"/>
      <c r="C20" s="6"/>
      <c r="D20" s="6"/>
      <c r="E20" s="6"/>
      <c r="F20" s="6"/>
      <c r="G20" s="6"/>
    </row>
  </sheetData>
  <sortState xmlns:xlrd2="http://schemas.microsoft.com/office/spreadsheetml/2017/richdata2" ref="C13:C19">
    <sortCondition ref="C13:C19"/>
  </sortState>
  <mergeCells count="1">
    <mergeCell ref="D12:E1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ADF4-777A-40BE-BD6A-4A4A8269282D}">
  <dimension ref="A1:V19"/>
  <sheetViews>
    <sheetView workbookViewId="0">
      <selection activeCell="V1" sqref="V1"/>
    </sheetView>
  </sheetViews>
  <sheetFormatPr baseColWidth="10" defaultRowHeight="15" x14ac:dyDescent="0.25"/>
  <cols>
    <col min="1" max="1" width="11.453125" bestFit="1" customWidth="1"/>
    <col min="2" max="2" width="5.90625" bestFit="1" customWidth="1"/>
    <col min="3" max="6" width="10.1796875" bestFit="1" customWidth="1"/>
    <col min="7" max="9" width="13.90625" bestFit="1" customWidth="1"/>
    <col min="10" max="10" width="4.453125" bestFit="1" customWidth="1"/>
    <col min="11" max="11" width="5.81640625" bestFit="1" customWidth="1"/>
    <col min="12" max="12" width="6.453125" bestFit="1" customWidth="1"/>
    <col min="13" max="13" width="5.453125" bestFit="1" customWidth="1"/>
    <col min="14" max="14" width="5.81640625" bestFit="1" customWidth="1"/>
    <col min="15" max="15" width="4.81640625" bestFit="1" customWidth="1"/>
    <col min="16" max="16" width="6.453125" bestFit="1" customWidth="1"/>
    <col min="17" max="17" width="5.81640625" bestFit="1" customWidth="1"/>
    <col min="18" max="18" width="8.90625" bestFit="1" customWidth="1"/>
    <col min="20" max="20" width="8.453125" bestFit="1" customWidth="1"/>
    <col min="21" max="21" width="5.36328125" bestFit="1" customWidth="1"/>
    <col min="22" max="22" width="11.81640625" bestFit="1" customWidth="1"/>
  </cols>
  <sheetData>
    <row r="1" spans="1:22" ht="15.6" x14ac:dyDescent="0.3">
      <c r="A1" s="3" t="s">
        <v>0</v>
      </c>
      <c r="B1" s="3" t="s">
        <v>21</v>
      </c>
      <c r="C1" s="4" t="s">
        <v>22</v>
      </c>
      <c r="D1" s="4" t="s">
        <v>23</v>
      </c>
      <c r="E1" s="4" t="s">
        <v>24</v>
      </c>
      <c r="F1" s="4" t="s">
        <v>25</v>
      </c>
      <c r="G1" s="4" t="s">
        <v>26</v>
      </c>
      <c r="H1" s="4" t="s">
        <v>27</v>
      </c>
      <c r="I1" s="4" t="s">
        <v>28</v>
      </c>
      <c r="J1" s="20">
        <v>8</v>
      </c>
      <c r="K1" s="20">
        <v>9</v>
      </c>
      <c r="L1" s="20">
        <v>10</v>
      </c>
      <c r="M1" s="20">
        <v>11</v>
      </c>
      <c r="N1" s="20">
        <v>12</v>
      </c>
      <c r="O1" s="20">
        <v>13</v>
      </c>
      <c r="P1" s="20">
        <v>14</v>
      </c>
      <c r="Q1" s="20">
        <v>15</v>
      </c>
      <c r="R1" s="3" t="s">
        <v>29</v>
      </c>
      <c r="S1" s="8"/>
      <c r="T1" s="21" t="s">
        <v>30</v>
      </c>
      <c r="U1" s="22">
        <f>(J18^2+K18^2+L18^2+M18^2+N18^2+O18^2+P18^2+Q18^2)/8</f>
        <v>2.4360156249999982</v>
      </c>
      <c r="V1" s="15">
        <f>SUMSQ(J18:Q18)/8</f>
        <v>2.4360156249999982</v>
      </c>
    </row>
    <row r="2" spans="1:22" ht="15.6" x14ac:dyDescent="0.3">
      <c r="A2" s="2">
        <v>1</v>
      </c>
      <c r="B2" s="23">
        <v>1</v>
      </c>
      <c r="C2" s="2">
        <v>1</v>
      </c>
      <c r="D2" s="2">
        <v>-1</v>
      </c>
      <c r="E2" s="2">
        <v>-1</v>
      </c>
      <c r="F2" s="2">
        <v>-1</v>
      </c>
      <c r="G2" s="2">
        <v>1</v>
      </c>
      <c r="H2" s="2">
        <f>C2*E2</f>
        <v>-1</v>
      </c>
      <c r="I2" s="2">
        <f>C2*F2</f>
        <v>-1</v>
      </c>
      <c r="J2" s="24">
        <f>D2*E2</f>
        <v>1</v>
      </c>
      <c r="K2" s="24">
        <f>D2*F2</f>
        <v>1</v>
      </c>
      <c r="L2" s="24">
        <v>-1</v>
      </c>
      <c r="M2" s="24">
        <f>C2*D2*E2</f>
        <v>1</v>
      </c>
      <c r="N2" s="24">
        <v>-1</v>
      </c>
      <c r="O2" s="24">
        <f>C2*E2*F2</f>
        <v>1</v>
      </c>
      <c r="P2" s="24">
        <v>1</v>
      </c>
      <c r="Q2" s="24">
        <v>1</v>
      </c>
      <c r="R2" s="2">
        <v>84</v>
      </c>
      <c r="T2" s="21" t="s">
        <v>31</v>
      </c>
      <c r="U2" s="22">
        <f>SQRT(U1)</f>
        <v>1.5607740467473177</v>
      </c>
    </row>
    <row r="3" spans="1:22" ht="15.6" x14ac:dyDescent="0.3">
      <c r="A3" s="2">
        <v>2</v>
      </c>
      <c r="B3" s="2">
        <v>1</v>
      </c>
      <c r="C3" s="23">
        <v>1</v>
      </c>
      <c r="D3" s="2">
        <v>1</v>
      </c>
      <c r="E3" s="2">
        <v>-1</v>
      </c>
      <c r="F3" s="2">
        <v>-1</v>
      </c>
      <c r="G3" s="2">
        <v>-1</v>
      </c>
      <c r="H3" s="2">
        <v>1</v>
      </c>
      <c r="I3" s="2">
        <f>D3*F3</f>
        <v>-1</v>
      </c>
      <c r="J3" s="24">
        <f>D3*G3</f>
        <v>-1</v>
      </c>
      <c r="K3" s="24">
        <f>E3*F3</f>
        <v>1</v>
      </c>
      <c r="L3" s="24">
        <f>E3*G3</f>
        <v>1</v>
      </c>
      <c r="M3" s="24">
        <v>-1</v>
      </c>
      <c r="N3" s="24">
        <f>D3*E3*F3</f>
        <v>1</v>
      </c>
      <c r="O3" s="24">
        <v>-1</v>
      </c>
      <c r="P3" s="24">
        <f>D3*F3*G3</f>
        <v>1</v>
      </c>
      <c r="Q3" s="24">
        <v>1</v>
      </c>
      <c r="R3" s="2">
        <v>90.3</v>
      </c>
      <c r="T3" t="s">
        <v>32</v>
      </c>
      <c r="U3" s="22">
        <f>U2/2</f>
        <v>0.78038702337365884</v>
      </c>
    </row>
    <row r="4" spans="1:22" x14ac:dyDescent="0.25">
      <c r="A4" s="2">
        <v>3</v>
      </c>
      <c r="B4" s="2">
        <v>1</v>
      </c>
      <c r="C4" s="2">
        <v>1</v>
      </c>
      <c r="D4" s="23">
        <v>1</v>
      </c>
      <c r="E4" s="2">
        <v>1</v>
      </c>
      <c r="F4" s="2">
        <v>-1</v>
      </c>
      <c r="G4" s="2">
        <v>-1</v>
      </c>
      <c r="H4" s="2">
        <v>-1</v>
      </c>
      <c r="I4" s="2">
        <v>1</v>
      </c>
      <c r="J4" s="24">
        <f>E4*G4</f>
        <v>-1</v>
      </c>
      <c r="K4" s="24">
        <f>E4*H4</f>
        <v>-1</v>
      </c>
      <c r="L4" s="24">
        <f>F4*G4</f>
        <v>1</v>
      </c>
      <c r="M4" s="24">
        <f>F4*H4</f>
        <v>1</v>
      </c>
      <c r="N4" s="24">
        <v>-1</v>
      </c>
      <c r="O4" s="24">
        <f>E4*F4*G4</f>
        <v>1</v>
      </c>
      <c r="P4" s="24">
        <v>-1</v>
      </c>
      <c r="Q4" s="24">
        <f>E4*G4*H4</f>
        <v>1</v>
      </c>
      <c r="R4" s="2">
        <v>84.2</v>
      </c>
      <c r="T4" t="s">
        <v>33</v>
      </c>
      <c r="U4" s="5">
        <f>A17-8</f>
        <v>8</v>
      </c>
      <c r="V4" t="s">
        <v>34</v>
      </c>
    </row>
    <row r="5" spans="1:22" x14ac:dyDescent="0.25">
      <c r="A5" s="2">
        <v>4</v>
      </c>
      <c r="B5" s="2">
        <v>1</v>
      </c>
      <c r="C5" s="2">
        <v>1</v>
      </c>
      <c r="D5" s="2">
        <v>1</v>
      </c>
      <c r="E5" s="23">
        <v>1</v>
      </c>
      <c r="F5" s="2">
        <v>1</v>
      </c>
      <c r="G5" s="2">
        <v>-1</v>
      </c>
      <c r="H5" s="2">
        <v>-1</v>
      </c>
      <c r="I5" s="2">
        <v>-1</v>
      </c>
      <c r="J5" s="24">
        <v>1</v>
      </c>
      <c r="K5" s="24">
        <f>F5*H5</f>
        <v>-1</v>
      </c>
      <c r="L5" s="24">
        <f>F5*I5</f>
        <v>-1</v>
      </c>
      <c r="M5" s="24">
        <f>G5*H5</f>
        <v>1</v>
      </c>
      <c r="N5" s="24">
        <f>G5*I5</f>
        <v>1</v>
      </c>
      <c r="O5" s="24">
        <v>-1</v>
      </c>
      <c r="P5" s="24">
        <f>F5*G5*H5</f>
        <v>1</v>
      </c>
      <c r="Q5" s="24">
        <v>-1</v>
      </c>
      <c r="R5" s="2">
        <v>68.8</v>
      </c>
      <c r="T5" t="s">
        <v>35</v>
      </c>
      <c r="U5" s="25">
        <f>TINV(5%, U4)</f>
        <v>2.3060041352041671</v>
      </c>
    </row>
    <row r="6" spans="1:22" x14ac:dyDescent="0.25">
      <c r="A6" s="2">
        <v>5</v>
      </c>
      <c r="B6" s="2">
        <v>1</v>
      </c>
      <c r="C6" s="2">
        <v>-1</v>
      </c>
      <c r="D6" s="2">
        <v>1</v>
      </c>
      <c r="E6" s="2">
        <v>1</v>
      </c>
      <c r="F6" s="23">
        <v>1</v>
      </c>
      <c r="G6" s="2">
        <v>1</v>
      </c>
      <c r="H6" s="2">
        <v>-1</v>
      </c>
      <c r="I6" s="2">
        <v>-1</v>
      </c>
      <c r="J6" s="24">
        <v>-1</v>
      </c>
      <c r="K6" s="24">
        <v>1</v>
      </c>
      <c r="L6" s="24">
        <f>G6*I6</f>
        <v>-1</v>
      </c>
      <c r="M6" s="24">
        <f>G6*J6</f>
        <v>-1</v>
      </c>
      <c r="N6" s="24">
        <f>H6*I6</f>
        <v>1</v>
      </c>
      <c r="O6" s="24">
        <f>H6*J6</f>
        <v>1</v>
      </c>
      <c r="P6" s="24">
        <v>-1</v>
      </c>
      <c r="Q6" s="24">
        <f>G6*H6*I6</f>
        <v>1</v>
      </c>
      <c r="R6" s="2">
        <v>84.1</v>
      </c>
    </row>
    <row r="7" spans="1:22" x14ac:dyDescent="0.25">
      <c r="A7" s="2">
        <v>6</v>
      </c>
      <c r="B7" s="2">
        <v>1</v>
      </c>
      <c r="C7" s="2">
        <v>1</v>
      </c>
      <c r="D7" s="2">
        <v>-1</v>
      </c>
      <c r="E7" s="2">
        <v>1</v>
      </c>
      <c r="F7" s="2">
        <v>1</v>
      </c>
      <c r="G7" s="23">
        <v>1</v>
      </c>
      <c r="H7" s="2">
        <v>1</v>
      </c>
      <c r="I7" s="2">
        <v>-1</v>
      </c>
      <c r="J7" s="24">
        <v>-1</v>
      </c>
      <c r="K7" s="24">
        <v>-1</v>
      </c>
      <c r="L7" s="24">
        <v>1</v>
      </c>
      <c r="M7" s="24">
        <f>H7*J7</f>
        <v>-1</v>
      </c>
      <c r="N7" s="24">
        <f>H7*K7</f>
        <v>-1</v>
      </c>
      <c r="O7" s="24">
        <f>I7*J7</f>
        <v>1</v>
      </c>
      <c r="P7" s="24">
        <f>I7*K7</f>
        <v>1</v>
      </c>
      <c r="Q7" s="24">
        <v>-1</v>
      </c>
      <c r="R7" s="2">
        <v>56.4</v>
      </c>
    </row>
    <row r="8" spans="1:22" x14ac:dyDescent="0.25">
      <c r="A8" s="2">
        <v>7</v>
      </c>
      <c r="B8" s="2">
        <v>1</v>
      </c>
      <c r="C8" s="2">
        <v>-1</v>
      </c>
      <c r="D8" s="2">
        <v>1</v>
      </c>
      <c r="E8" s="2">
        <v>-1</v>
      </c>
      <c r="F8" s="2">
        <v>1</v>
      </c>
      <c r="G8" s="2">
        <v>1</v>
      </c>
      <c r="H8" s="23">
        <v>1</v>
      </c>
      <c r="I8" s="2">
        <v>1</v>
      </c>
      <c r="J8" s="24">
        <v>-1</v>
      </c>
      <c r="K8" s="24">
        <v>-1</v>
      </c>
      <c r="L8" s="24">
        <v>-1</v>
      </c>
      <c r="M8" s="24">
        <v>1</v>
      </c>
      <c r="N8" s="24">
        <f>I8*K8</f>
        <v>-1</v>
      </c>
      <c r="O8" s="24">
        <f>I8*L8</f>
        <v>-1</v>
      </c>
      <c r="P8" s="24">
        <f>J8*K8</f>
        <v>1</v>
      </c>
      <c r="Q8" s="24">
        <f>J8*L8</f>
        <v>1</v>
      </c>
      <c r="R8" s="2">
        <v>90.1</v>
      </c>
    </row>
    <row r="9" spans="1:22" x14ac:dyDescent="0.25">
      <c r="A9" s="2">
        <v>8</v>
      </c>
      <c r="B9" s="2">
        <v>1</v>
      </c>
      <c r="C9" s="2">
        <v>1</v>
      </c>
      <c r="D9" s="2">
        <v>-1</v>
      </c>
      <c r="E9" s="2">
        <v>1</v>
      </c>
      <c r="F9" s="2">
        <v>-1</v>
      </c>
      <c r="G9" s="2">
        <v>1</v>
      </c>
      <c r="H9" s="2">
        <v>1</v>
      </c>
      <c r="I9" s="23">
        <v>1</v>
      </c>
      <c r="J9" s="24">
        <v>1</v>
      </c>
      <c r="K9" s="24">
        <v>-1</v>
      </c>
      <c r="L9" s="24">
        <v>-1</v>
      </c>
      <c r="M9" s="24">
        <v>-1</v>
      </c>
      <c r="N9" s="24">
        <v>1</v>
      </c>
      <c r="O9" s="24">
        <f>J9*L9</f>
        <v>-1</v>
      </c>
      <c r="P9" s="24">
        <f>J9*M9</f>
        <v>-1</v>
      </c>
      <c r="Q9" s="24">
        <f>K9*L9</f>
        <v>1</v>
      </c>
      <c r="R9" s="2">
        <v>75.2</v>
      </c>
    </row>
    <row r="10" spans="1:22" x14ac:dyDescent="0.25">
      <c r="A10" s="2">
        <v>9</v>
      </c>
      <c r="B10" s="2">
        <v>1</v>
      </c>
      <c r="C10" s="2">
        <v>1</v>
      </c>
      <c r="D10" s="2">
        <v>1</v>
      </c>
      <c r="E10" s="2">
        <v>-1</v>
      </c>
      <c r="F10" s="2">
        <v>1</v>
      </c>
      <c r="G10" s="2">
        <v>-1</v>
      </c>
      <c r="H10" s="2">
        <v>1</v>
      </c>
      <c r="I10" s="2">
        <v>1</v>
      </c>
      <c r="J10" s="26">
        <v>1</v>
      </c>
      <c r="K10" s="24">
        <v>1</v>
      </c>
      <c r="L10" s="24">
        <v>-1</v>
      </c>
      <c r="M10" s="24">
        <v>-1</v>
      </c>
      <c r="N10" s="24">
        <v>-1</v>
      </c>
      <c r="O10" s="24">
        <v>1</v>
      </c>
      <c r="P10" s="24">
        <f>K10*M10</f>
        <v>-1</v>
      </c>
      <c r="Q10" s="24">
        <f>K10*N10</f>
        <v>-1</v>
      </c>
      <c r="R10" s="2">
        <v>83.4</v>
      </c>
    </row>
    <row r="11" spans="1:22" x14ac:dyDescent="0.25">
      <c r="A11" s="2">
        <v>10</v>
      </c>
      <c r="B11" s="2">
        <v>1</v>
      </c>
      <c r="C11" s="2">
        <v>-1</v>
      </c>
      <c r="D11" s="2">
        <v>1</v>
      </c>
      <c r="E11" s="2">
        <v>1</v>
      </c>
      <c r="F11" s="2">
        <v>-1</v>
      </c>
      <c r="G11" s="2">
        <v>1</v>
      </c>
      <c r="H11" s="2">
        <v>-1</v>
      </c>
      <c r="I11" s="2">
        <v>1</v>
      </c>
      <c r="J11" s="24">
        <v>1</v>
      </c>
      <c r="K11" s="26">
        <v>1</v>
      </c>
      <c r="L11" s="24">
        <v>1</v>
      </c>
      <c r="M11" s="24">
        <v>-1</v>
      </c>
      <c r="N11" s="24">
        <v>-1</v>
      </c>
      <c r="O11" s="24">
        <v>-1</v>
      </c>
      <c r="P11" s="24">
        <v>1</v>
      </c>
      <c r="Q11" s="24">
        <f>L11*N11</f>
        <v>-1</v>
      </c>
      <c r="R11" s="2">
        <v>92</v>
      </c>
    </row>
    <row r="12" spans="1:22" x14ac:dyDescent="0.25">
      <c r="A12" s="2">
        <v>11</v>
      </c>
      <c r="B12" s="2">
        <v>1</v>
      </c>
      <c r="C12" s="2">
        <v>-1</v>
      </c>
      <c r="D12" s="2">
        <v>-1</v>
      </c>
      <c r="E12" s="2">
        <v>1</v>
      </c>
      <c r="F12" s="2">
        <v>1</v>
      </c>
      <c r="G12" s="2">
        <v>-1</v>
      </c>
      <c r="H12" s="2">
        <v>1</v>
      </c>
      <c r="I12" s="2">
        <v>-1</v>
      </c>
      <c r="J12" s="24">
        <v>1</v>
      </c>
      <c r="K12" s="24">
        <v>1</v>
      </c>
      <c r="L12" s="26">
        <v>1</v>
      </c>
      <c r="M12" s="24">
        <v>1</v>
      </c>
      <c r="N12" s="24">
        <v>-1</v>
      </c>
      <c r="O12" s="24">
        <v>-1</v>
      </c>
      <c r="P12" s="24">
        <v>-1</v>
      </c>
      <c r="Q12" s="24">
        <v>1</v>
      </c>
      <c r="R12" s="2">
        <v>72.5</v>
      </c>
      <c r="U12" s="27"/>
    </row>
    <row r="13" spans="1:22" x14ac:dyDescent="0.25">
      <c r="A13" s="2">
        <v>12</v>
      </c>
      <c r="B13" s="2">
        <v>1</v>
      </c>
      <c r="C13" s="2">
        <v>1</v>
      </c>
      <c r="D13" s="2">
        <v>-1</v>
      </c>
      <c r="E13" s="2">
        <v>-1</v>
      </c>
      <c r="F13" s="2">
        <v>1</v>
      </c>
      <c r="G13" s="2">
        <v>1</v>
      </c>
      <c r="H13" s="2">
        <v>-1</v>
      </c>
      <c r="I13" s="2">
        <v>1</v>
      </c>
      <c r="J13" s="24">
        <v>-1</v>
      </c>
      <c r="K13" s="24">
        <v>1</v>
      </c>
      <c r="L13" s="24">
        <v>1</v>
      </c>
      <c r="M13" s="26">
        <v>1</v>
      </c>
      <c r="N13" s="24">
        <v>1</v>
      </c>
      <c r="O13" s="24">
        <v>-1</v>
      </c>
      <c r="P13" s="24">
        <v>-1</v>
      </c>
      <c r="Q13" s="24">
        <v>-1</v>
      </c>
      <c r="R13" s="2">
        <v>73.2</v>
      </c>
      <c r="U13" s="27"/>
    </row>
    <row r="14" spans="1:22" x14ac:dyDescent="0.25">
      <c r="A14" s="2">
        <v>13</v>
      </c>
      <c r="B14" s="2">
        <v>1</v>
      </c>
      <c r="C14" s="2">
        <v>-1</v>
      </c>
      <c r="D14" s="2">
        <v>1</v>
      </c>
      <c r="E14" s="2">
        <v>-1</v>
      </c>
      <c r="F14" s="2">
        <v>-1</v>
      </c>
      <c r="G14" s="2">
        <v>1</v>
      </c>
      <c r="H14" s="2">
        <v>1</v>
      </c>
      <c r="I14" s="2">
        <v>-1</v>
      </c>
      <c r="J14" s="24">
        <v>1</v>
      </c>
      <c r="K14" s="24">
        <v>-1</v>
      </c>
      <c r="L14" s="24">
        <v>1</v>
      </c>
      <c r="M14" s="24">
        <v>1</v>
      </c>
      <c r="N14" s="26">
        <v>1</v>
      </c>
      <c r="O14" s="24">
        <v>1</v>
      </c>
      <c r="P14" s="24">
        <v>-1</v>
      </c>
      <c r="Q14" s="24">
        <v>-1</v>
      </c>
      <c r="R14" s="2">
        <v>94.2</v>
      </c>
      <c r="U14" s="27"/>
    </row>
    <row r="15" spans="1:22" x14ac:dyDescent="0.25">
      <c r="A15" s="2">
        <v>14</v>
      </c>
      <c r="B15" s="2">
        <v>1</v>
      </c>
      <c r="C15" s="2">
        <v>-1</v>
      </c>
      <c r="D15" s="2">
        <v>-1</v>
      </c>
      <c r="E15" s="2">
        <v>1</v>
      </c>
      <c r="F15" s="2">
        <v>-1</v>
      </c>
      <c r="G15" s="2">
        <v>-1</v>
      </c>
      <c r="H15" s="2">
        <v>1</v>
      </c>
      <c r="I15" s="2">
        <v>1</v>
      </c>
      <c r="J15" s="24">
        <v>-1</v>
      </c>
      <c r="K15" s="24">
        <v>1</v>
      </c>
      <c r="L15" s="24">
        <v>-1</v>
      </c>
      <c r="M15" s="24">
        <v>1</v>
      </c>
      <c r="N15" s="24">
        <v>1</v>
      </c>
      <c r="O15" s="26">
        <v>1</v>
      </c>
      <c r="P15" s="24">
        <v>1</v>
      </c>
      <c r="Q15" s="24">
        <v>-1</v>
      </c>
      <c r="R15" s="2">
        <v>86.4</v>
      </c>
      <c r="U15" s="27"/>
    </row>
    <row r="16" spans="1:22" x14ac:dyDescent="0.25">
      <c r="A16" s="2">
        <v>15</v>
      </c>
      <c r="B16" s="2">
        <v>1</v>
      </c>
      <c r="C16" s="2">
        <v>-1</v>
      </c>
      <c r="D16" s="2">
        <v>-1</v>
      </c>
      <c r="E16" s="2">
        <v>-1</v>
      </c>
      <c r="F16" s="2">
        <v>1</v>
      </c>
      <c r="G16" s="2">
        <v>-1</v>
      </c>
      <c r="H16" s="2">
        <v>-1</v>
      </c>
      <c r="I16" s="2">
        <v>1</v>
      </c>
      <c r="J16" s="24">
        <v>1</v>
      </c>
      <c r="K16" s="24">
        <v>-1</v>
      </c>
      <c r="L16" s="24">
        <v>1</v>
      </c>
      <c r="M16" s="24">
        <v>-1</v>
      </c>
      <c r="N16" s="24">
        <v>1</v>
      </c>
      <c r="O16" s="24">
        <v>1</v>
      </c>
      <c r="P16" s="26">
        <v>1</v>
      </c>
      <c r="Q16" s="24">
        <v>1</v>
      </c>
      <c r="R16" s="2">
        <v>83.1</v>
      </c>
      <c r="U16" s="27"/>
    </row>
    <row r="17" spans="1:18" x14ac:dyDescent="0.25">
      <c r="A17" s="2">
        <v>16</v>
      </c>
      <c r="B17" s="2">
        <v>1</v>
      </c>
      <c r="C17" s="2">
        <v>-1</v>
      </c>
      <c r="D17" s="2">
        <v>-1</v>
      </c>
      <c r="E17" s="2">
        <v>-1</v>
      </c>
      <c r="F17" s="2">
        <v>-1</v>
      </c>
      <c r="G17" s="2">
        <v>-1</v>
      </c>
      <c r="H17" s="2">
        <v>-1</v>
      </c>
      <c r="I17" s="2">
        <v>-1</v>
      </c>
      <c r="J17" s="24">
        <v>-1</v>
      </c>
      <c r="K17" s="24">
        <v>-1</v>
      </c>
      <c r="L17" s="24">
        <v>-1</v>
      </c>
      <c r="M17" s="24">
        <v>-1</v>
      </c>
      <c r="N17" s="24">
        <v>-1</v>
      </c>
      <c r="O17" s="24">
        <v>-1</v>
      </c>
      <c r="P17" s="24">
        <v>-1</v>
      </c>
      <c r="Q17" s="24">
        <v>-1</v>
      </c>
      <c r="R17" s="2">
        <v>90.1</v>
      </c>
    </row>
    <row r="18" spans="1:18" ht="15.6" x14ac:dyDescent="0.3">
      <c r="A18" s="28" t="s">
        <v>15</v>
      </c>
      <c r="B18" s="29">
        <f>(B2*$R$2+B3*$R$3+B4*$R$4+B5*$R$5+B6*$R$6+B7*$R$7+B8*$R$8+B9*$R$9+B10*$R$10+B11*$R$11+B12*$R$12+B13*$R$13+B14*$R$14+B15*$R$15+B16*$R$16+B17*$R$17)/16</f>
        <v>81.75</v>
      </c>
      <c r="C18" s="29">
        <f>(C2*$R$2+C3*$R$3+C4*$R$4+C5*$R$5+C6*$R$6+C7*$R$7+C8*$R$8+C9*$R$9+C10*$R$10+C11*$R$11+C12*$R$12+C13*$R$13+C14*$R$14+C15*$R$15+C16*$R$16+C17*$R$17)/8</f>
        <v>-9.6249999999999964</v>
      </c>
      <c r="D18" s="29">
        <f t="shared" ref="D18:Q18" si="0">(D2*$R$2+D3*$R$3+D4*$R$4+D5*$R$5+D6*$R$6+D7*$R$7+D8*$R$8+D9*$R$9+D10*$R$10+D11*$R$11+D12*$R$12+D13*$R$13+D14*$R$14+D15*$R$15+D16*$R$16+D17*$R$17)/8</f>
        <v>8.2750000000000092</v>
      </c>
      <c r="E18" s="29">
        <f t="shared" si="0"/>
        <v>-8.6000000000000014</v>
      </c>
      <c r="F18" s="29">
        <f t="shared" si="0"/>
        <v>-10.6</v>
      </c>
      <c r="G18" s="29">
        <f t="shared" si="0"/>
        <v>-1.1999999999999993</v>
      </c>
      <c r="H18" s="29">
        <f t="shared" si="0"/>
        <v>-1.3749999999999929</v>
      </c>
      <c r="I18" s="29">
        <f t="shared" si="0"/>
        <v>3.4000000000000057</v>
      </c>
      <c r="J18" s="30">
        <f t="shared" si="0"/>
        <v>-0.19999999999999574</v>
      </c>
      <c r="K18" s="30">
        <f t="shared" si="0"/>
        <v>2.9750000000000014</v>
      </c>
      <c r="L18" s="30">
        <f t="shared" si="0"/>
        <v>-2.0250000000000021</v>
      </c>
      <c r="M18" s="30">
        <f t="shared" si="0"/>
        <v>-0.14999999999999858</v>
      </c>
      <c r="N18" s="30">
        <f t="shared" si="0"/>
        <v>0.32500000000000107</v>
      </c>
      <c r="O18" s="30">
        <f t="shared" si="0"/>
        <v>0.45000000000000107</v>
      </c>
      <c r="P18" s="30">
        <f t="shared" si="0"/>
        <v>-0.72499999999999787</v>
      </c>
      <c r="Q18" s="30">
        <f t="shared" si="0"/>
        <v>2.3749999999999947</v>
      </c>
    </row>
    <row r="19" spans="1:18" x14ac:dyDescent="0.25">
      <c r="A19" t="s">
        <v>36</v>
      </c>
      <c r="C19" s="5" t="str">
        <f t="shared" ref="C19:I19" si="1">IF(ABS(C18)&gt;$U$5*$U$2,"Significativo","Não Significativo")</f>
        <v>Significativo</v>
      </c>
      <c r="D19" s="5" t="str">
        <f t="shared" si="1"/>
        <v>Significativo</v>
      </c>
      <c r="E19" s="5" t="str">
        <f t="shared" si="1"/>
        <v>Significativo</v>
      </c>
      <c r="F19" s="5" t="str">
        <f t="shared" si="1"/>
        <v>Significativo</v>
      </c>
      <c r="G19" s="5" t="str">
        <f t="shared" si="1"/>
        <v>Não Significativo</v>
      </c>
      <c r="H19" s="5" t="str">
        <f t="shared" si="1"/>
        <v>Não Significativo</v>
      </c>
      <c r="I19" s="5" t="str">
        <f t="shared" si="1"/>
        <v>Não Significativo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1</vt:lpstr>
      <vt:lpstr>Ejercicio 2</vt:lpstr>
      <vt:lpstr>Ejercicio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Dussán</dc:creator>
  <cp:lastModifiedBy>Kelly Dussán Medina</cp:lastModifiedBy>
  <dcterms:created xsi:type="dcterms:W3CDTF">2022-03-29T19:03:10Z</dcterms:created>
  <dcterms:modified xsi:type="dcterms:W3CDTF">2023-10-26T02:38:10Z</dcterms:modified>
</cp:coreProperties>
</file>