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d.docs.live.net/f900aefef5088c11/PRINCIPAL PERSONAL/2. Docencia/2024/Base de datos de equipos/"/>
    </mc:Choice>
  </mc:AlternateContent>
  <xr:revisionPtr revIDLastSave="19" documentId="13_ncr:1_{91144EB5-E780-4C4F-A430-7E57F8CE9E2E}" xr6:coauthVersionLast="47" xr6:coauthVersionMax="47" xr10:uidLastSave="{C98BD8FD-78C4-4A48-BB03-CEE227C91A12}"/>
  <bookViews>
    <workbookView xWindow="-108" yWindow="-108" windowWidth="23256" windowHeight="12456" tabRatio="751" xr2:uid="{00000000-000D-0000-FFFF-FFFF00000000}"/>
  </bookViews>
  <sheets>
    <sheet name="BASE DE DATOS" sheetId="19" r:id="rId1"/>
    <sheet name="Ingreso CEPCI" sheetId="24" state="hidden" r:id="rId2"/>
    <sheet name="DATOS" sheetId="20" state="hidden" r:id="rId3"/>
    <sheet name="CALDERAS" sheetId="1" r:id="rId4"/>
    <sheet name="CENTRÍFUGAS" sheetId="2" r:id="rId5"/>
    <sheet name="CHILLERS" sheetId="3" r:id="rId6"/>
    <sheet name="COMPRESORES" sheetId="5" r:id="rId7"/>
    <sheet name="EVAPORADORES" sheetId="6" r:id="rId8"/>
    <sheet name="FILTROS" sheetId="7" r:id="rId9"/>
    <sheet name="IC" sheetId="8" r:id="rId10"/>
    <sheet name="MIXERS" sheetId="9" r:id="rId11"/>
    <sheet name="MOLINOS" sheetId="10" r:id="rId12"/>
    <sheet name="ÓSMOSIS INV" sheetId="11" r:id="rId13"/>
    <sheet name="REACTORES" sheetId="21" r:id="rId14"/>
    <sheet name="RESINAS" sheetId="14" r:id="rId15"/>
    <sheet name="SECADORES" sheetId="13" r:id="rId16"/>
    <sheet name="SILOS" sheetId="15" r:id="rId17"/>
    <sheet name="TANQUES" sheetId="22" r:id="rId18"/>
    <sheet name="TK AGITADOS" sheetId="23" r:id="rId19"/>
    <sheet name="TORRES ENF" sheetId="16" r:id="rId20"/>
  </sheets>
  <definedNames>
    <definedName name="_xlnm._FilterDatabase" localSheetId="0" hidden="1">'BASE DE DATOS'!$A$18:$AF$102</definedName>
    <definedName name="_xlnm._FilterDatabase" localSheetId="3" hidden="1">CALDERAS!$A$2:$AO$2</definedName>
    <definedName name="_xlnm._FilterDatabase" localSheetId="4" hidden="1">CENTRÍFUGAS!$A$2:$AT$22</definedName>
    <definedName name="_xlnm._FilterDatabase" localSheetId="5" hidden="1">CHILLERS!$A$2:$AP$15</definedName>
    <definedName name="_xlnm._FilterDatabase" localSheetId="6" hidden="1">COMPRESORES!$A$2:$AN$21</definedName>
    <definedName name="_xlnm._FilterDatabase" localSheetId="2" hidden="1">DATOS!$D$2:$E$51</definedName>
    <definedName name="_xlnm._FilterDatabase" localSheetId="7" hidden="1">EVAPORADORES!$A$2:$AM$17</definedName>
    <definedName name="_xlnm._FilterDatabase" localSheetId="8" hidden="1">FILTROS!$A$2:$AK$43</definedName>
    <definedName name="_xlnm._FilterDatabase" localSheetId="9" hidden="1">IC!$A$2:$AV$46</definedName>
    <definedName name="_xlnm._FilterDatabase" localSheetId="10" hidden="1">MIXERS!$A$2:$AQ$13</definedName>
    <definedName name="_xlnm._FilterDatabase" localSheetId="11" hidden="1">MOLINOS!$A$2:$AI$24</definedName>
    <definedName name="_xlnm._FilterDatabase" localSheetId="12" hidden="1">'ÓSMOSIS INV'!$A$2:$AH$12</definedName>
    <definedName name="_xlnm._FilterDatabase" localSheetId="13" hidden="1">REACTORES!$A$2:$AM$26</definedName>
    <definedName name="_xlnm._FilterDatabase" localSheetId="14" hidden="1">RESINAS!$A$2:$AG$23</definedName>
    <definedName name="_xlnm._FilterDatabase" localSheetId="15" hidden="1">SECADORES!$A$2:$AP$2</definedName>
    <definedName name="_xlnm._FilterDatabase" localSheetId="17" hidden="1">TANQUES!$A$2:$AO$81</definedName>
    <definedName name="_xlnm._FilterDatabase" localSheetId="18" hidden="1">'TK AGITADOS'!$A$2:$AS$33</definedName>
    <definedName name="_xlnm._FilterDatabase" localSheetId="19" hidden="1">'TORRES ENF'!$A$2:$AK$9</definedName>
    <definedName name="Calderas">DATOS!$E$3:$E$7</definedName>
    <definedName name="Centrífugas">DATOS!$E$8:$E$10</definedName>
    <definedName name="Chillers">DATOS!$E$11</definedName>
    <definedName name="Compresores">DATOS!$E$12:$E$15</definedName>
    <definedName name="_xlnm.Criteria" localSheetId="0">'BASE DE DATOS'!$D$14:$D$15</definedName>
    <definedName name="Evaporadores">DATOS!$E$16:$E$18</definedName>
    <definedName name="Filtros">DATOS!$E$19:$E$28</definedName>
    <definedName name="Intercambiadores_de_calor">DATOS!$E$29:$E$35</definedName>
    <definedName name="LISTA_EQUIPOS">DATOS!$B$3:$B$19</definedName>
    <definedName name="Mixers">DATOS!$E$36:$E$40</definedName>
    <definedName name="Molinos">DATOS!$E$41:$E$45</definedName>
    <definedName name="Ósmosis_inversa">DATOS!$E$46</definedName>
    <definedName name="Reactores">DATOS!$E$47</definedName>
    <definedName name="Resinas_de_intercambio_iónico">DATOS!$E$48</definedName>
    <definedName name="Secadores">DATOS!$E$49:$E$54</definedName>
    <definedName name="Silos">DATOS!$E$55</definedName>
    <definedName name="Tanques">DATOS!$E$56:$E$60</definedName>
    <definedName name="Tanques_agitados">DATOS!$E$61:$E$62</definedName>
    <definedName name="Torres_de_enfriamiento">DATOS!$E$63:$E$65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03" i="19" l="1"/>
  <c r="AF104" i="19"/>
  <c r="AF105" i="19"/>
  <c r="AF106" i="19"/>
  <c r="AF107" i="19"/>
  <c r="AF108" i="19"/>
  <c r="AF109" i="19"/>
  <c r="AF110" i="19"/>
  <c r="AF111" i="19"/>
  <c r="AF112" i="19"/>
  <c r="AF113" i="19"/>
  <c r="AF114" i="19"/>
  <c r="AF115" i="19"/>
  <c r="AF116" i="19"/>
  <c r="AF117" i="19"/>
  <c r="AF118" i="19"/>
  <c r="AF119" i="19"/>
  <c r="AF120" i="19"/>
  <c r="AF121" i="19"/>
  <c r="AF122" i="19"/>
  <c r="AF123" i="19"/>
  <c r="AF124" i="19"/>
  <c r="AF125" i="19"/>
  <c r="AF126" i="19"/>
  <c r="AF127" i="19"/>
  <c r="AF128" i="19"/>
  <c r="AF129" i="19"/>
  <c r="AF130" i="19"/>
  <c r="AF131" i="19"/>
  <c r="AF132" i="19"/>
  <c r="AF133" i="19"/>
  <c r="AF134" i="19"/>
  <c r="AF135" i="19"/>
  <c r="AF136" i="19"/>
  <c r="AF137" i="19"/>
  <c r="AF138" i="19"/>
  <c r="AF139" i="19"/>
  <c r="AF140" i="19"/>
  <c r="AF141" i="19"/>
  <c r="AF142" i="19"/>
  <c r="AF143" i="19"/>
  <c r="AF144" i="19"/>
  <c r="AF145" i="19"/>
  <c r="AF146" i="19"/>
  <c r="AF147" i="19"/>
  <c r="AF148" i="19"/>
  <c r="AF149" i="19"/>
  <c r="AF150" i="19"/>
  <c r="AF151" i="19"/>
  <c r="AF152" i="19"/>
  <c r="AF153" i="19"/>
  <c r="AF154" i="19"/>
  <c r="AF155" i="19"/>
  <c r="AF156" i="19"/>
  <c r="AF157" i="19"/>
  <c r="AF158" i="19"/>
  <c r="AF159" i="19"/>
  <c r="AF160" i="19"/>
  <c r="AF161" i="19"/>
  <c r="AF162" i="19"/>
  <c r="AF163" i="19"/>
  <c r="AF164" i="19"/>
  <c r="AF165" i="19"/>
  <c r="AF166" i="19"/>
  <c r="AF167" i="19"/>
  <c r="AF168" i="19"/>
  <c r="AF169" i="19"/>
  <c r="AF170" i="19"/>
  <c r="AF171" i="19"/>
  <c r="AF172" i="19"/>
  <c r="AF173" i="19"/>
  <c r="AF174" i="19"/>
  <c r="AF175" i="19"/>
  <c r="AF176" i="19"/>
  <c r="AF177" i="19"/>
  <c r="AF178" i="19"/>
  <c r="AF179" i="19"/>
  <c r="AF180" i="19"/>
  <c r="AF181" i="19"/>
  <c r="AF182" i="19"/>
  <c r="AF183" i="19"/>
  <c r="AF184" i="19"/>
  <c r="AF185" i="19"/>
  <c r="AF186" i="19"/>
  <c r="AF187" i="19"/>
  <c r="AF188" i="19"/>
  <c r="AF189" i="19"/>
  <c r="AF190" i="19"/>
  <c r="AF191" i="19"/>
  <c r="AF192" i="19"/>
  <c r="AF193" i="19"/>
  <c r="AF194" i="19"/>
  <c r="AF195" i="19"/>
  <c r="AF196" i="19"/>
  <c r="AF197" i="19"/>
  <c r="AF198" i="19"/>
  <c r="AF199" i="19"/>
  <c r="AF200" i="19"/>
  <c r="AE103" i="19"/>
  <c r="AE104" i="19"/>
  <c r="AE105" i="19"/>
  <c r="AE106" i="19"/>
  <c r="AE107" i="19"/>
  <c r="AE108" i="19"/>
  <c r="AE109" i="19"/>
  <c r="AE110" i="19"/>
  <c r="AE111" i="19"/>
  <c r="AE112" i="19"/>
  <c r="AE113" i="19"/>
  <c r="AE114" i="19"/>
  <c r="AE115" i="19"/>
  <c r="AE116" i="19"/>
  <c r="AE117" i="19"/>
  <c r="AE118" i="19"/>
  <c r="AE119" i="19"/>
  <c r="AE120" i="19"/>
  <c r="AE121" i="19"/>
  <c r="AE122" i="19"/>
  <c r="AE123" i="19"/>
  <c r="AE124" i="19"/>
  <c r="AE125" i="19"/>
  <c r="AE126" i="19"/>
  <c r="AE127" i="19"/>
  <c r="AE128" i="19"/>
  <c r="AE129" i="19"/>
  <c r="AE130" i="19"/>
  <c r="AE131" i="19"/>
  <c r="AE132" i="19"/>
  <c r="AE133" i="19"/>
  <c r="AE134" i="19"/>
  <c r="AE135" i="19"/>
  <c r="AE136" i="19"/>
  <c r="AE137" i="19"/>
  <c r="AE138" i="19"/>
  <c r="AE139" i="19"/>
  <c r="AE140" i="19"/>
  <c r="AE141" i="19"/>
  <c r="AE142" i="19"/>
  <c r="AE143" i="19"/>
  <c r="AE144" i="19"/>
  <c r="AE145" i="19"/>
  <c r="AE146" i="19"/>
  <c r="AE147" i="19"/>
  <c r="AE148" i="19"/>
  <c r="AE149" i="19"/>
  <c r="AE150" i="19"/>
  <c r="AE151" i="19"/>
  <c r="AE152" i="19"/>
  <c r="AE153" i="19"/>
  <c r="AE154" i="19"/>
  <c r="AE155" i="19"/>
  <c r="AE156" i="19"/>
  <c r="AE157" i="19"/>
  <c r="AE158" i="19"/>
  <c r="AE159" i="19"/>
  <c r="AE160" i="19"/>
  <c r="AE161" i="19"/>
  <c r="AE162" i="19"/>
  <c r="AE163" i="19"/>
  <c r="AE164" i="19"/>
  <c r="AE165" i="19"/>
  <c r="AE166" i="19"/>
  <c r="AE167" i="19"/>
  <c r="AE168" i="19"/>
  <c r="AE169" i="19"/>
  <c r="AE170" i="19"/>
  <c r="AE171" i="19"/>
  <c r="AE172" i="19"/>
  <c r="AE173" i="19"/>
  <c r="AE174" i="19"/>
  <c r="AE175" i="19"/>
  <c r="AE176" i="19"/>
  <c r="AE177" i="19"/>
  <c r="AE178" i="19"/>
  <c r="AE179" i="19"/>
  <c r="AE180" i="19"/>
  <c r="AE181" i="19"/>
  <c r="AE182" i="19"/>
  <c r="AE183" i="19"/>
  <c r="AE184" i="19"/>
  <c r="AE185" i="19"/>
  <c r="AE186" i="19"/>
  <c r="AE187" i="19"/>
  <c r="AE188" i="19"/>
  <c r="AE189" i="19"/>
  <c r="AE190" i="19"/>
  <c r="AE191" i="19"/>
  <c r="AE192" i="19"/>
  <c r="AE193" i="19"/>
  <c r="AE194" i="19"/>
  <c r="AE195" i="19"/>
  <c r="AE196" i="19"/>
  <c r="AE197" i="19"/>
  <c r="AE198" i="19"/>
  <c r="AE199" i="19"/>
  <c r="AE200" i="19"/>
  <c r="AD103" i="19"/>
  <c r="AD104" i="19"/>
  <c r="AD105" i="19"/>
  <c r="AD106" i="19"/>
  <c r="AD107" i="19"/>
  <c r="AD108" i="19"/>
  <c r="AD109" i="19"/>
  <c r="AD110" i="19"/>
  <c r="AD111" i="19"/>
  <c r="AD112" i="19"/>
  <c r="AD113" i="19"/>
  <c r="AD114" i="19"/>
  <c r="AD115" i="19"/>
  <c r="AD116" i="19"/>
  <c r="AD117" i="19"/>
  <c r="AD118" i="19"/>
  <c r="AD119" i="19"/>
  <c r="AD120" i="19"/>
  <c r="AD121" i="19"/>
  <c r="AD122" i="19"/>
  <c r="AD123" i="19"/>
  <c r="AD124" i="19"/>
  <c r="AD125" i="19"/>
  <c r="AD126" i="19"/>
  <c r="AD127" i="19"/>
  <c r="AD128" i="19"/>
  <c r="AD129" i="19"/>
  <c r="AD130" i="19"/>
  <c r="AD131" i="19"/>
  <c r="AD132" i="19"/>
  <c r="AD133" i="19"/>
  <c r="AD134" i="19"/>
  <c r="AD135" i="19"/>
  <c r="AD136" i="19"/>
  <c r="AD137" i="19"/>
  <c r="AD138" i="19"/>
  <c r="AD139" i="19"/>
  <c r="AD140" i="19"/>
  <c r="AD141" i="19"/>
  <c r="AD142" i="19"/>
  <c r="AD143" i="19"/>
  <c r="AD144" i="19"/>
  <c r="AD145" i="19"/>
  <c r="AD146" i="19"/>
  <c r="AD147" i="19"/>
  <c r="AD148" i="19"/>
  <c r="AD149" i="19"/>
  <c r="AD150" i="19"/>
  <c r="AD151" i="19"/>
  <c r="AD152" i="19"/>
  <c r="AD153" i="19"/>
  <c r="AD154" i="19"/>
  <c r="AD155" i="19"/>
  <c r="AD156" i="19"/>
  <c r="AD157" i="19"/>
  <c r="AD158" i="19"/>
  <c r="AD159" i="19"/>
  <c r="AD160" i="19"/>
  <c r="AD161" i="19"/>
  <c r="AD162" i="19"/>
  <c r="AD163" i="19"/>
  <c r="AD164" i="19"/>
  <c r="AD165" i="19"/>
  <c r="AD166" i="19"/>
  <c r="AD167" i="19"/>
  <c r="AD168" i="19"/>
  <c r="AD169" i="19"/>
  <c r="AD170" i="19"/>
  <c r="AD171" i="19"/>
  <c r="AD172" i="19"/>
  <c r="AD173" i="19"/>
  <c r="AD174" i="19"/>
  <c r="AD175" i="19"/>
  <c r="AD176" i="19"/>
  <c r="AD177" i="19"/>
  <c r="AD178" i="19"/>
  <c r="AD179" i="19"/>
  <c r="AD180" i="19"/>
  <c r="AD181" i="19"/>
  <c r="AD182" i="19"/>
  <c r="AD183" i="19"/>
  <c r="AD184" i="19"/>
  <c r="AD185" i="19"/>
  <c r="AD186" i="19"/>
  <c r="AD187" i="19"/>
  <c r="AD188" i="19"/>
  <c r="AD189" i="19"/>
  <c r="AD190" i="19"/>
  <c r="AD191" i="19"/>
  <c r="AD192" i="19"/>
  <c r="AD193" i="19"/>
  <c r="AD194" i="19"/>
  <c r="AD195" i="19"/>
  <c r="AD196" i="19"/>
  <c r="AD197" i="19"/>
  <c r="AD198" i="19"/>
  <c r="AD199" i="19"/>
  <c r="AD200" i="19"/>
  <c r="AC103" i="19"/>
  <c r="AC104" i="19"/>
  <c r="AC105" i="19"/>
  <c r="AC106" i="19"/>
  <c r="AC107" i="19"/>
  <c r="AC108" i="19"/>
  <c r="AC109" i="19"/>
  <c r="AC110" i="19"/>
  <c r="AC111" i="19"/>
  <c r="AC112" i="19"/>
  <c r="AC113" i="19"/>
  <c r="AC114" i="19"/>
  <c r="AC115" i="19"/>
  <c r="AC116" i="19"/>
  <c r="AC117" i="19"/>
  <c r="AC118" i="19"/>
  <c r="AC119" i="19"/>
  <c r="AC120" i="19"/>
  <c r="AC121" i="19"/>
  <c r="AC122" i="19"/>
  <c r="AC123" i="19"/>
  <c r="AC124" i="19"/>
  <c r="AC125" i="19"/>
  <c r="AC126" i="19"/>
  <c r="AC127" i="19"/>
  <c r="AC128" i="19"/>
  <c r="AC129" i="19"/>
  <c r="AC130" i="19"/>
  <c r="AC131" i="19"/>
  <c r="AC132" i="19"/>
  <c r="AC133" i="19"/>
  <c r="AC134" i="19"/>
  <c r="AC135" i="19"/>
  <c r="AC136" i="19"/>
  <c r="AC137" i="19"/>
  <c r="AC138" i="19"/>
  <c r="AC139" i="19"/>
  <c r="AC140" i="19"/>
  <c r="AC141" i="19"/>
  <c r="AC142" i="19"/>
  <c r="AC143" i="19"/>
  <c r="AC144" i="19"/>
  <c r="AC145" i="19"/>
  <c r="AC146" i="19"/>
  <c r="AC147" i="19"/>
  <c r="AC148" i="19"/>
  <c r="AC149" i="19"/>
  <c r="AC150" i="19"/>
  <c r="AC151" i="19"/>
  <c r="AC152" i="19"/>
  <c r="AC153" i="19"/>
  <c r="AC154" i="19"/>
  <c r="AC155" i="19"/>
  <c r="AC156" i="19"/>
  <c r="AC157" i="19"/>
  <c r="AC158" i="19"/>
  <c r="AC159" i="19"/>
  <c r="AC160" i="19"/>
  <c r="AC161" i="19"/>
  <c r="AC162" i="19"/>
  <c r="AC163" i="19"/>
  <c r="AC164" i="19"/>
  <c r="AC165" i="19"/>
  <c r="AC166" i="19"/>
  <c r="AC167" i="19"/>
  <c r="AC168" i="19"/>
  <c r="AC169" i="19"/>
  <c r="AC170" i="19"/>
  <c r="AC171" i="19"/>
  <c r="AC172" i="19"/>
  <c r="AC173" i="19"/>
  <c r="AC174" i="19"/>
  <c r="AC175" i="19"/>
  <c r="AC176" i="19"/>
  <c r="AC177" i="19"/>
  <c r="AC178" i="19"/>
  <c r="AC179" i="19"/>
  <c r="AC180" i="19"/>
  <c r="AC181" i="19"/>
  <c r="AC182" i="19"/>
  <c r="AC183" i="19"/>
  <c r="AC184" i="19"/>
  <c r="AC185" i="19"/>
  <c r="AC186" i="19"/>
  <c r="AC187" i="19"/>
  <c r="AC188" i="19"/>
  <c r="AC189" i="19"/>
  <c r="AC190" i="19"/>
  <c r="AC191" i="19"/>
  <c r="AC192" i="19"/>
  <c r="AC193" i="19"/>
  <c r="AC194" i="19"/>
  <c r="AC195" i="19"/>
  <c r="AC196" i="19"/>
  <c r="AC197" i="19"/>
  <c r="AC198" i="19"/>
  <c r="AC199" i="19"/>
  <c r="AC200" i="19"/>
  <c r="AB103" i="19"/>
  <c r="AB104" i="19"/>
  <c r="AB105" i="19"/>
  <c r="AB106"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79"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Z103" i="19"/>
  <c r="Z104" i="19"/>
  <c r="Z105" i="19"/>
  <c r="Z106" i="19"/>
  <c r="Z107" i="19"/>
  <c r="Z108" i="19"/>
  <c r="Z109" i="19"/>
  <c r="Z110" i="19"/>
  <c r="Z111" i="19"/>
  <c r="Z112" i="19"/>
  <c r="Z113" i="19"/>
  <c r="Z114" i="19"/>
  <c r="Z115" i="19"/>
  <c r="Z116" i="19"/>
  <c r="Z117" i="19"/>
  <c r="Z118" i="19"/>
  <c r="Z119" i="19"/>
  <c r="Z120" i="19"/>
  <c r="Z121" i="19"/>
  <c r="Z122" i="19"/>
  <c r="Z123" i="19"/>
  <c r="Z124" i="19"/>
  <c r="Z125" i="19"/>
  <c r="Z126" i="19"/>
  <c r="Z127" i="19"/>
  <c r="Z128" i="19"/>
  <c r="Z129" i="19"/>
  <c r="Z130" i="19"/>
  <c r="Z131" i="19"/>
  <c r="Z132" i="19"/>
  <c r="Z133" i="19"/>
  <c r="Z134" i="19"/>
  <c r="Z135" i="19"/>
  <c r="Z136" i="19"/>
  <c r="Z137" i="19"/>
  <c r="Z138" i="19"/>
  <c r="Z139" i="19"/>
  <c r="Z140" i="19"/>
  <c r="Z141" i="19"/>
  <c r="Z142" i="19"/>
  <c r="Z143" i="19"/>
  <c r="Z144" i="19"/>
  <c r="Z145" i="19"/>
  <c r="Z146" i="19"/>
  <c r="Z147" i="19"/>
  <c r="Z148" i="19"/>
  <c r="Z149" i="19"/>
  <c r="Z150" i="19"/>
  <c r="Z151" i="19"/>
  <c r="Z152" i="19"/>
  <c r="Z153" i="19"/>
  <c r="Z154" i="19"/>
  <c r="Z155" i="19"/>
  <c r="Z156" i="19"/>
  <c r="Z157" i="19"/>
  <c r="Z158" i="19"/>
  <c r="Z159" i="19"/>
  <c r="Z160" i="19"/>
  <c r="Z161" i="19"/>
  <c r="Z162" i="19"/>
  <c r="Z163" i="19"/>
  <c r="Z164" i="19"/>
  <c r="Z165" i="19"/>
  <c r="Z166" i="19"/>
  <c r="Z167" i="19"/>
  <c r="Z168" i="19"/>
  <c r="Z169" i="19"/>
  <c r="Z170" i="19"/>
  <c r="Z171" i="19"/>
  <c r="Z172" i="19"/>
  <c r="Z173" i="19"/>
  <c r="Z174" i="19"/>
  <c r="Z175" i="19"/>
  <c r="Z176" i="19"/>
  <c r="Z177" i="19"/>
  <c r="Z178" i="19"/>
  <c r="Z179" i="19"/>
  <c r="Z180" i="19"/>
  <c r="Z181" i="19"/>
  <c r="Z182" i="19"/>
  <c r="Z183" i="19"/>
  <c r="Z184" i="19"/>
  <c r="Z185" i="19"/>
  <c r="Z186" i="19"/>
  <c r="Z187" i="19"/>
  <c r="Z188" i="19"/>
  <c r="Z189" i="19"/>
  <c r="Z190" i="19"/>
  <c r="Z191" i="19"/>
  <c r="Z192" i="19"/>
  <c r="Z193" i="19"/>
  <c r="Z194" i="19"/>
  <c r="Z195" i="19"/>
  <c r="Z196" i="19"/>
  <c r="Z197" i="19"/>
  <c r="Z198" i="19"/>
  <c r="Z199" i="19"/>
  <c r="Z200" i="19"/>
  <c r="Y103" i="19"/>
  <c r="Y104" i="19"/>
  <c r="Y105" i="19"/>
  <c r="Y106" i="19"/>
  <c r="Y107" i="19"/>
  <c r="Y108" i="19"/>
  <c r="Y109" i="19"/>
  <c r="Y110" i="19"/>
  <c r="Y111" i="19"/>
  <c r="Y112" i="19"/>
  <c r="Y113" i="19"/>
  <c r="Y114" i="19"/>
  <c r="Y115" i="19"/>
  <c r="Y116" i="19"/>
  <c r="Y117" i="19"/>
  <c r="Y118" i="19"/>
  <c r="Y119" i="19"/>
  <c r="Y120" i="19"/>
  <c r="Y121" i="19"/>
  <c r="Y122" i="19"/>
  <c r="Y123" i="19"/>
  <c r="Y124" i="19"/>
  <c r="Y125" i="19"/>
  <c r="Y126" i="19"/>
  <c r="Y127" i="19"/>
  <c r="Y128" i="19"/>
  <c r="Y129" i="19"/>
  <c r="Y130" i="19"/>
  <c r="Y131" i="19"/>
  <c r="Y132" i="19"/>
  <c r="Y133" i="19"/>
  <c r="Y134" i="19"/>
  <c r="Y135" i="19"/>
  <c r="Y136" i="19"/>
  <c r="Y137" i="19"/>
  <c r="Y138" i="19"/>
  <c r="Y139" i="19"/>
  <c r="Y140" i="19"/>
  <c r="Y141" i="19"/>
  <c r="Y142" i="19"/>
  <c r="Y143" i="19"/>
  <c r="Y144" i="19"/>
  <c r="Y145" i="19"/>
  <c r="Y146" i="19"/>
  <c r="Y147" i="19"/>
  <c r="Y148" i="19"/>
  <c r="Y149" i="19"/>
  <c r="Y150" i="19"/>
  <c r="Y151" i="19"/>
  <c r="Y152" i="19"/>
  <c r="Y153" i="19"/>
  <c r="Y154" i="19"/>
  <c r="Y155" i="19"/>
  <c r="Y156" i="19"/>
  <c r="Y157" i="19"/>
  <c r="Y158" i="19"/>
  <c r="Y159" i="19"/>
  <c r="Y160" i="19"/>
  <c r="Y161" i="19"/>
  <c r="Y162" i="19"/>
  <c r="Y163" i="19"/>
  <c r="Y164" i="19"/>
  <c r="Y165" i="19"/>
  <c r="Y166" i="19"/>
  <c r="Y167" i="19"/>
  <c r="Y168" i="19"/>
  <c r="Y169" i="19"/>
  <c r="Y170" i="19"/>
  <c r="Y171" i="19"/>
  <c r="Y172" i="19"/>
  <c r="Y173" i="19"/>
  <c r="Y174" i="19"/>
  <c r="Y175" i="19"/>
  <c r="Y176" i="19"/>
  <c r="Y177" i="19"/>
  <c r="Y178" i="19"/>
  <c r="Y179" i="19"/>
  <c r="Y180" i="19"/>
  <c r="Y181" i="19"/>
  <c r="Y182" i="19"/>
  <c r="Y183" i="19"/>
  <c r="Y184" i="19"/>
  <c r="Y185" i="19"/>
  <c r="Y186" i="19"/>
  <c r="Y187" i="19"/>
  <c r="Y188" i="19"/>
  <c r="Y189" i="19"/>
  <c r="Y190" i="19"/>
  <c r="Y191" i="19"/>
  <c r="Y192" i="19"/>
  <c r="Y193" i="19"/>
  <c r="Y194" i="19"/>
  <c r="Y195" i="19"/>
  <c r="Y196" i="19"/>
  <c r="Y197" i="19"/>
  <c r="Y198" i="19"/>
  <c r="Y199" i="19"/>
  <c r="Y200" i="19"/>
  <c r="X103" i="19"/>
  <c r="X104" i="19"/>
  <c r="X105" i="19"/>
  <c r="X106" i="19"/>
  <c r="X107" i="19"/>
  <c r="X108" i="19"/>
  <c r="X109" i="19"/>
  <c r="X110" i="19"/>
  <c r="X111" i="19"/>
  <c r="X112" i="19"/>
  <c r="X113" i="19"/>
  <c r="X114" i="19"/>
  <c r="X115" i="19"/>
  <c r="X116" i="19"/>
  <c r="X117" i="19"/>
  <c r="X118" i="19"/>
  <c r="X119" i="19"/>
  <c r="X120" i="19"/>
  <c r="X121" i="19"/>
  <c r="X122" i="19"/>
  <c r="X123" i="19"/>
  <c r="X124" i="19"/>
  <c r="X125" i="19"/>
  <c r="X126" i="19"/>
  <c r="X127" i="19"/>
  <c r="X128" i="19"/>
  <c r="X129" i="19"/>
  <c r="X130" i="19"/>
  <c r="X131" i="19"/>
  <c r="X132" i="19"/>
  <c r="X133" i="19"/>
  <c r="X134" i="19"/>
  <c r="X135" i="19"/>
  <c r="X136" i="19"/>
  <c r="X137" i="19"/>
  <c r="X138" i="19"/>
  <c r="X139" i="19"/>
  <c r="X140" i="19"/>
  <c r="X141" i="19"/>
  <c r="X142" i="19"/>
  <c r="X143" i="19"/>
  <c r="X144" i="19"/>
  <c r="X145" i="19"/>
  <c r="X146" i="19"/>
  <c r="X147" i="19"/>
  <c r="X148" i="19"/>
  <c r="X149" i="19"/>
  <c r="X150" i="19"/>
  <c r="X151" i="19"/>
  <c r="X152" i="19"/>
  <c r="X153" i="19"/>
  <c r="X154" i="19"/>
  <c r="X155" i="19"/>
  <c r="X156" i="19"/>
  <c r="X157" i="19"/>
  <c r="X158" i="19"/>
  <c r="X159" i="19"/>
  <c r="X160" i="19"/>
  <c r="X161" i="19"/>
  <c r="X162" i="19"/>
  <c r="X163" i="19"/>
  <c r="X164" i="19"/>
  <c r="X165" i="19"/>
  <c r="X166" i="19"/>
  <c r="X167" i="19"/>
  <c r="X168" i="19"/>
  <c r="X169" i="19"/>
  <c r="X170" i="19"/>
  <c r="X171" i="19"/>
  <c r="X172" i="19"/>
  <c r="X173" i="19"/>
  <c r="X174" i="19"/>
  <c r="X175" i="19"/>
  <c r="X176" i="19"/>
  <c r="X177" i="19"/>
  <c r="X178" i="19"/>
  <c r="X179" i="19"/>
  <c r="X180" i="19"/>
  <c r="X181" i="19"/>
  <c r="X182" i="19"/>
  <c r="X183" i="19"/>
  <c r="X184" i="19"/>
  <c r="X185" i="19"/>
  <c r="X186" i="19"/>
  <c r="X187" i="19"/>
  <c r="X188" i="19"/>
  <c r="X189" i="19"/>
  <c r="X190" i="19"/>
  <c r="X191" i="19"/>
  <c r="X192" i="19"/>
  <c r="X193" i="19"/>
  <c r="X194" i="19"/>
  <c r="X195" i="19"/>
  <c r="X196" i="19"/>
  <c r="X197" i="19"/>
  <c r="X198" i="19"/>
  <c r="X199" i="19"/>
  <c r="X200" i="19"/>
  <c r="W103" i="19"/>
  <c r="W104" i="19"/>
  <c r="W105" i="19"/>
  <c r="W106" i="19"/>
  <c r="W107" i="19"/>
  <c r="W108" i="19"/>
  <c r="W109" i="19"/>
  <c r="W110" i="19"/>
  <c r="W111" i="19"/>
  <c r="W112" i="19"/>
  <c r="W113" i="19"/>
  <c r="W114" i="19"/>
  <c r="W115" i="19"/>
  <c r="W116" i="19"/>
  <c r="W117" i="19"/>
  <c r="W118" i="19"/>
  <c r="W119" i="19"/>
  <c r="W120" i="19"/>
  <c r="W121" i="19"/>
  <c r="W122" i="19"/>
  <c r="W123" i="19"/>
  <c r="W124" i="19"/>
  <c r="W125" i="19"/>
  <c r="W126" i="19"/>
  <c r="W127" i="19"/>
  <c r="W128" i="19"/>
  <c r="W129" i="19"/>
  <c r="W130" i="19"/>
  <c r="W131" i="19"/>
  <c r="W132" i="19"/>
  <c r="W133" i="19"/>
  <c r="W134" i="19"/>
  <c r="W135" i="19"/>
  <c r="W136" i="19"/>
  <c r="W137" i="19"/>
  <c r="W138" i="19"/>
  <c r="W139" i="19"/>
  <c r="W140" i="19"/>
  <c r="W141" i="19"/>
  <c r="W142" i="19"/>
  <c r="W143" i="19"/>
  <c r="W144" i="19"/>
  <c r="W145" i="19"/>
  <c r="W146" i="19"/>
  <c r="W147" i="19"/>
  <c r="W148" i="19"/>
  <c r="W149" i="19"/>
  <c r="W150" i="19"/>
  <c r="W151" i="19"/>
  <c r="W152" i="19"/>
  <c r="W153" i="19"/>
  <c r="W154" i="19"/>
  <c r="W155" i="19"/>
  <c r="W156" i="19"/>
  <c r="W157" i="19"/>
  <c r="W158" i="19"/>
  <c r="W159" i="19"/>
  <c r="W160" i="19"/>
  <c r="W161" i="19"/>
  <c r="W162" i="19"/>
  <c r="W163" i="19"/>
  <c r="W164" i="19"/>
  <c r="W165" i="19"/>
  <c r="W166" i="19"/>
  <c r="W167" i="19"/>
  <c r="W168" i="19"/>
  <c r="W169" i="19"/>
  <c r="W170" i="19"/>
  <c r="W171" i="19"/>
  <c r="W172" i="19"/>
  <c r="W173" i="19"/>
  <c r="W174" i="19"/>
  <c r="W175" i="19"/>
  <c r="W176" i="19"/>
  <c r="W177" i="19"/>
  <c r="W178" i="19"/>
  <c r="W179" i="19"/>
  <c r="W180" i="19"/>
  <c r="W181" i="19"/>
  <c r="W182" i="19"/>
  <c r="W183" i="19"/>
  <c r="W184" i="19"/>
  <c r="W185" i="19"/>
  <c r="W186" i="19"/>
  <c r="W187" i="19"/>
  <c r="W188" i="19"/>
  <c r="W189" i="19"/>
  <c r="W190" i="19"/>
  <c r="W191" i="19"/>
  <c r="W192" i="19"/>
  <c r="W193" i="19"/>
  <c r="W194" i="19"/>
  <c r="W195" i="19"/>
  <c r="W196" i="19"/>
  <c r="W197" i="19"/>
  <c r="W198" i="19"/>
  <c r="W199" i="19"/>
  <c r="W200" i="19"/>
  <c r="V103" i="19"/>
  <c r="V104" i="19"/>
  <c r="V105" i="19"/>
  <c r="V106" i="19"/>
  <c r="V107" i="19"/>
  <c r="V108" i="19"/>
  <c r="V109" i="19"/>
  <c r="V110" i="19"/>
  <c r="V111" i="19"/>
  <c r="V112" i="19"/>
  <c r="V113" i="19"/>
  <c r="V114" i="19"/>
  <c r="V115" i="19"/>
  <c r="V116" i="19"/>
  <c r="V117" i="19"/>
  <c r="V118" i="19"/>
  <c r="V119" i="19"/>
  <c r="V120" i="19"/>
  <c r="V121" i="19"/>
  <c r="V122" i="19"/>
  <c r="V123" i="19"/>
  <c r="V124" i="19"/>
  <c r="V125" i="19"/>
  <c r="V126" i="19"/>
  <c r="V127" i="19"/>
  <c r="V128" i="19"/>
  <c r="V129" i="19"/>
  <c r="V130" i="19"/>
  <c r="V131" i="19"/>
  <c r="V132" i="19"/>
  <c r="V133" i="19"/>
  <c r="V134" i="19"/>
  <c r="V135" i="19"/>
  <c r="V136" i="19"/>
  <c r="V137" i="19"/>
  <c r="V138" i="19"/>
  <c r="V139" i="19"/>
  <c r="V140" i="19"/>
  <c r="V141" i="19"/>
  <c r="V142" i="19"/>
  <c r="V143" i="19"/>
  <c r="V144" i="19"/>
  <c r="V145" i="19"/>
  <c r="V146" i="19"/>
  <c r="V147" i="19"/>
  <c r="V148" i="19"/>
  <c r="V149" i="19"/>
  <c r="V150" i="19"/>
  <c r="V151" i="19"/>
  <c r="V152" i="19"/>
  <c r="V153" i="19"/>
  <c r="V154" i="19"/>
  <c r="V155" i="19"/>
  <c r="V156" i="19"/>
  <c r="V157" i="19"/>
  <c r="V158" i="19"/>
  <c r="V159" i="19"/>
  <c r="V160" i="19"/>
  <c r="V161" i="19"/>
  <c r="V162" i="19"/>
  <c r="V163" i="19"/>
  <c r="V164" i="19"/>
  <c r="V165" i="19"/>
  <c r="V166" i="19"/>
  <c r="V167" i="19"/>
  <c r="V168" i="19"/>
  <c r="V169" i="19"/>
  <c r="V170" i="19"/>
  <c r="V171" i="19"/>
  <c r="V172" i="19"/>
  <c r="V173" i="19"/>
  <c r="V174" i="19"/>
  <c r="V175" i="19"/>
  <c r="V176" i="19"/>
  <c r="V177" i="19"/>
  <c r="V178" i="19"/>
  <c r="V179" i="19"/>
  <c r="V180" i="19"/>
  <c r="V181" i="19"/>
  <c r="V182" i="19"/>
  <c r="V183" i="19"/>
  <c r="V184" i="19"/>
  <c r="V185" i="19"/>
  <c r="V186" i="19"/>
  <c r="V187" i="19"/>
  <c r="V188" i="19"/>
  <c r="V189" i="19"/>
  <c r="V190" i="19"/>
  <c r="V191" i="19"/>
  <c r="V192" i="19"/>
  <c r="V193" i="19"/>
  <c r="V194" i="19"/>
  <c r="V195" i="19"/>
  <c r="V196" i="19"/>
  <c r="V197" i="19"/>
  <c r="V198" i="19"/>
  <c r="V199" i="19"/>
  <c r="V200"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T103" i="19"/>
  <c r="T104" i="19"/>
  <c r="T105" i="19"/>
  <c r="T106" i="19"/>
  <c r="T107" i="19"/>
  <c r="T108" i="19"/>
  <c r="T109" i="19"/>
  <c r="T110" i="19"/>
  <c r="T111" i="19"/>
  <c r="T112" i="19"/>
  <c r="T113" i="19"/>
  <c r="T114" i="19"/>
  <c r="T115" i="19"/>
  <c r="T116" i="19"/>
  <c r="T117" i="19"/>
  <c r="T118" i="19"/>
  <c r="T119" i="19"/>
  <c r="T120" i="19"/>
  <c r="T121" i="19"/>
  <c r="T122" i="19"/>
  <c r="T123" i="19"/>
  <c r="T124" i="19"/>
  <c r="T125" i="19"/>
  <c r="T126" i="19"/>
  <c r="T127" i="19"/>
  <c r="T128" i="19"/>
  <c r="T129" i="19"/>
  <c r="T130" i="19"/>
  <c r="T131" i="19"/>
  <c r="T132" i="19"/>
  <c r="T133" i="19"/>
  <c r="T134" i="19"/>
  <c r="T135" i="19"/>
  <c r="T136" i="19"/>
  <c r="T137" i="19"/>
  <c r="T138" i="19"/>
  <c r="T139" i="19"/>
  <c r="T140" i="19"/>
  <c r="T141" i="19"/>
  <c r="T142" i="19"/>
  <c r="T143" i="19"/>
  <c r="T144" i="19"/>
  <c r="T145" i="19"/>
  <c r="T146" i="19"/>
  <c r="T147" i="19"/>
  <c r="T148" i="19"/>
  <c r="T149" i="19"/>
  <c r="T150" i="19"/>
  <c r="T151" i="19"/>
  <c r="T152" i="19"/>
  <c r="T153" i="19"/>
  <c r="T154" i="19"/>
  <c r="T155" i="19"/>
  <c r="T156" i="19"/>
  <c r="T157" i="19"/>
  <c r="T158" i="19"/>
  <c r="T159" i="19"/>
  <c r="T160" i="19"/>
  <c r="T161" i="19"/>
  <c r="T162" i="19"/>
  <c r="T163" i="19"/>
  <c r="T164" i="19"/>
  <c r="T165" i="19"/>
  <c r="T166" i="19"/>
  <c r="T167" i="19"/>
  <c r="T168" i="19"/>
  <c r="T169" i="19"/>
  <c r="T170" i="19"/>
  <c r="T171" i="19"/>
  <c r="T172" i="19"/>
  <c r="T173" i="19"/>
  <c r="T174" i="19"/>
  <c r="T175" i="19"/>
  <c r="T176" i="19"/>
  <c r="T177" i="19"/>
  <c r="T178" i="19"/>
  <c r="T179" i="19"/>
  <c r="T180" i="19"/>
  <c r="T181" i="19"/>
  <c r="T182" i="19"/>
  <c r="T183" i="19"/>
  <c r="T184" i="19"/>
  <c r="T185" i="19"/>
  <c r="T186" i="19"/>
  <c r="T187" i="19"/>
  <c r="T188" i="19"/>
  <c r="T189" i="19"/>
  <c r="T190" i="19"/>
  <c r="T191" i="19"/>
  <c r="T192" i="19"/>
  <c r="T193" i="19"/>
  <c r="T194" i="19"/>
  <c r="T195" i="19"/>
  <c r="T196" i="19"/>
  <c r="T197" i="19"/>
  <c r="T198" i="19"/>
  <c r="T199" i="19"/>
  <c r="T200" i="19"/>
  <c r="S103" i="19"/>
  <c r="S104" i="19"/>
  <c r="S105" i="19"/>
  <c r="S106" i="19"/>
  <c r="S107" i="19"/>
  <c r="S108" i="19"/>
  <c r="S109" i="19"/>
  <c r="S110" i="19"/>
  <c r="S111" i="19"/>
  <c r="S112" i="19"/>
  <c r="S113" i="19"/>
  <c r="S114" i="19"/>
  <c r="S115" i="19"/>
  <c r="S116" i="19"/>
  <c r="S117" i="19"/>
  <c r="S118" i="19"/>
  <c r="S119" i="19"/>
  <c r="S120" i="19"/>
  <c r="S121" i="19"/>
  <c r="S122" i="19"/>
  <c r="S123" i="19"/>
  <c r="S124" i="19"/>
  <c r="S125" i="19"/>
  <c r="S126" i="19"/>
  <c r="S127" i="19"/>
  <c r="S128" i="19"/>
  <c r="S129" i="19"/>
  <c r="S130" i="19"/>
  <c r="S131" i="19"/>
  <c r="S132" i="19"/>
  <c r="S133" i="19"/>
  <c r="S134" i="19"/>
  <c r="S135" i="19"/>
  <c r="S136" i="19"/>
  <c r="S137" i="19"/>
  <c r="S138" i="19"/>
  <c r="S139" i="19"/>
  <c r="S140" i="19"/>
  <c r="S141" i="19"/>
  <c r="S142" i="19"/>
  <c r="S143" i="19"/>
  <c r="S144" i="19"/>
  <c r="S145" i="19"/>
  <c r="S146" i="19"/>
  <c r="S147" i="19"/>
  <c r="S148" i="19"/>
  <c r="S149" i="19"/>
  <c r="S150" i="19"/>
  <c r="S151" i="19"/>
  <c r="S152" i="19"/>
  <c r="S153" i="19"/>
  <c r="S154" i="19"/>
  <c r="S155" i="19"/>
  <c r="S156" i="19"/>
  <c r="S157" i="19"/>
  <c r="S158" i="19"/>
  <c r="S159" i="19"/>
  <c r="S160" i="19"/>
  <c r="S161" i="19"/>
  <c r="S162" i="19"/>
  <c r="S163" i="19"/>
  <c r="S164" i="19"/>
  <c r="S165" i="19"/>
  <c r="S166" i="19"/>
  <c r="S167" i="19"/>
  <c r="S168" i="19"/>
  <c r="S169" i="19"/>
  <c r="S170" i="19"/>
  <c r="S171" i="19"/>
  <c r="S172" i="19"/>
  <c r="S173" i="19"/>
  <c r="S174" i="19"/>
  <c r="S175" i="19"/>
  <c r="S176" i="19"/>
  <c r="S177" i="19"/>
  <c r="S178" i="19"/>
  <c r="S179" i="19"/>
  <c r="S180" i="19"/>
  <c r="S181" i="19"/>
  <c r="S182" i="19"/>
  <c r="S183" i="19"/>
  <c r="S184" i="19"/>
  <c r="S185" i="19"/>
  <c r="S186" i="19"/>
  <c r="S187" i="19"/>
  <c r="S188" i="19"/>
  <c r="S189" i="19"/>
  <c r="S190" i="19"/>
  <c r="S191" i="19"/>
  <c r="S192" i="19"/>
  <c r="S193" i="19"/>
  <c r="S194" i="19"/>
  <c r="S195" i="19"/>
  <c r="S196" i="19"/>
  <c r="S197" i="19"/>
  <c r="S198" i="19"/>
  <c r="S199" i="19"/>
  <c r="S200" i="19"/>
  <c r="R103" i="19"/>
  <c r="R104" i="19"/>
  <c r="R105" i="19"/>
  <c r="R106" i="19"/>
  <c r="R107" i="19"/>
  <c r="R108" i="19"/>
  <c r="R109" i="19"/>
  <c r="R110" i="19"/>
  <c r="R111" i="19"/>
  <c r="R112" i="19"/>
  <c r="R113" i="19"/>
  <c r="R114" i="19"/>
  <c r="R115" i="19"/>
  <c r="R116" i="19"/>
  <c r="R117" i="19"/>
  <c r="R118" i="19"/>
  <c r="R119" i="19"/>
  <c r="R120" i="19"/>
  <c r="R121" i="19"/>
  <c r="R122" i="19"/>
  <c r="R123" i="19"/>
  <c r="R124" i="19"/>
  <c r="R125" i="19"/>
  <c r="R126" i="19"/>
  <c r="R127" i="19"/>
  <c r="R128" i="19"/>
  <c r="R129" i="19"/>
  <c r="R130" i="19"/>
  <c r="R131" i="19"/>
  <c r="R132" i="19"/>
  <c r="R133" i="19"/>
  <c r="R134" i="19"/>
  <c r="R135" i="19"/>
  <c r="R136" i="19"/>
  <c r="R137" i="19"/>
  <c r="R138" i="19"/>
  <c r="R139" i="19"/>
  <c r="R140" i="19"/>
  <c r="R141" i="19"/>
  <c r="R142" i="19"/>
  <c r="R143" i="19"/>
  <c r="R144" i="19"/>
  <c r="R145" i="19"/>
  <c r="R146" i="19"/>
  <c r="R147" i="19"/>
  <c r="R148" i="19"/>
  <c r="R149" i="19"/>
  <c r="R150" i="19"/>
  <c r="R151" i="19"/>
  <c r="R152" i="19"/>
  <c r="R153" i="19"/>
  <c r="R154" i="19"/>
  <c r="R155" i="19"/>
  <c r="R156" i="19"/>
  <c r="R157" i="19"/>
  <c r="R158" i="19"/>
  <c r="R159" i="19"/>
  <c r="R160" i="19"/>
  <c r="R161" i="19"/>
  <c r="R162" i="19"/>
  <c r="R163" i="19"/>
  <c r="R164" i="19"/>
  <c r="R165" i="19"/>
  <c r="R166" i="19"/>
  <c r="R167" i="19"/>
  <c r="R168" i="19"/>
  <c r="R169" i="19"/>
  <c r="R170" i="19"/>
  <c r="R171" i="19"/>
  <c r="R172" i="19"/>
  <c r="R173" i="19"/>
  <c r="R174" i="19"/>
  <c r="R175" i="19"/>
  <c r="R176" i="19"/>
  <c r="R177" i="19"/>
  <c r="R178" i="19"/>
  <c r="R179" i="19"/>
  <c r="R180" i="19"/>
  <c r="R181" i="19"/>
  <c r="R182" i="19"/>
  <c r="R183" i="19"/>
  <c r="R184" i="19"/>
  <c r="R185" i="19"/>
  <c r="R186" i="19"/>
  <c r="R187" i="19"/>
  <c r="R188" i="19"/>
  <c r="R189" i="19"/>
  <c r="R190" i="19"/>
  <c r="R191" i="19"/>
  <c r="R192" i="19"/>
  <c r="R193" i="19"/>
  <c r="R194" i="19"/>
  <c r="R195" i="19"/>
  <c r="R196" i="19"/>
  <c r="R197" i="19"/>
  <c r="R198" i="19"/>
  <c r="R199" i="19"/>
  <c r="R200" i="19"/>
  <c r="Q103" i="19"/>
  <c r="Q104" i="19"/>
  <c r="Q105" i="19"/>
  <c r="Q106" i="19"/>
  <c r="Q107" i="19"/>
  <c r="Q108" i="19"/>
  <c r="Q109" i="19"/>
  <c r="Q110" i="19"/>
  <c r="Q111" i="19"/>
  <c r="Q112" i="19"/>
  <c r="Q113" i="19"/>
  <c r="Q114" i="19"/>
  <c r="Q115" i="19"/>
  <c r="Q116" i="19"/>
  <c r="Q117" i="19"/>
  <c r="Q118" i="19"/>
  <c r="Q119" i="19"/>
  <c r="Q120" i="19"/>
  <c r="Q121" i="19"/>
  <c r="Q122" i="19"/>
  <c r="Q123" i="19"/>
  <c r="Q124" i="19"/>
  <c r="Q125" i="19"/>
  <c r="Q126" i="19"/>
  <c r="Q127" i="19"/>
  <c r="Q128" i="19"/>
  <c r="Q129" i="19"/>
  <c r="Q130" i="19"/>
  <c r="Q131" i="19"/>
  <c r="Q132" i="19"/>
  <c r="Q133" i="19"/>
  <c r="Q134" i="19"/>
  <c r="Q135" i="19"/>
  <c r="Q136" i="19"/>
  <c r="Q137" i="19"/>
  <c r="Q138" i="19"/>
  <c r="Q139" i="19"/>
  <c r="Q140" i="19"/>
  <c r="Q141" i="19"/>
  <c r="Q142" i="19"/>
  <c r="Q143" i="19"/>
  <c r="Q144" i="19"/>
  <c r="Q145" i="19"/>
  <c r="Q146" i="19"/>
  <c r="Q147" i="19"/>
  <c r="Q148" i="19"/>
  <c r="Q149" i="19"/>
  <c r="Q150" i="19"/>
  <c r="Q151" i="19"/>
  <c r="Q152" i="19"/>
  <c r="Q153" i="19"/>
  <c r="Q154" i="19"/>
  <c r="Q155" i="19"/>
  <c r="Q156" i="19"/>
  <c r="Q157" i="19"/>
  <c r="Q158" i="19"/>
  <c r="Q159" i="19"/>
  <c r="Q160" i="19"/>
  <c r="Q161" i="19"/>
  <c r="Q162" i="19"/>
  <c r="Q163" i="19"/>
  <c r="Q164" i="19"/>
  <c r="Q165" i="19"/>
  <c r="Q166" i="19"/>
  <c r="Q167" i="19"/>
  <c r="Q168" i="19"/>
  <c r="Q169" i="19"/>
  <c r="Q170" i="19"/>
  <c r="Q171" i="19"/>
  <c r="Q172" i="19"/>
  <c r="Q173" i="19"/>
  <c r="Q174" i="19"/>
  <c r="Q175" i="19"/>
  <c r="Q176" i="19"/>
  <c r="Q177" i="19"/>
  <c r="Q178" i="19"/>
  <c r="Q179" i="19"/>
  <c r="Q180" i="19"/>
  <c r="Q181" i="19"/>
  <c r="Q182" i="19"/>
  <c r="Q183" i="19"/>
  <c r="Q184" i="19"/>
  <c r="Q185" i="19"/>
  <c r="Q186" i="19"/>
  <c r="Q187" i="19"/>
  <c r="Q188" i="19"/>
  <c r="Q189" i="19"/>
  <c r="Q190" i="19"/>
  <c r="Q191" i="19"/>
  <c r="Q192" i="19"/>
  <c r="Q193" i="19"/>
  <c r="Q194" i="19"/>
  <c r="Q195" i="19"/>
  <c r="Q196" i="19"/>
  <c r="Q197" i="19"/>
  <c r="Q198" i="19"/>
  <c r="Q199" i="19"/>
  <c r="Q200" i="19"/>
  <c r="P103" i="19"/>
  <c r="P104" i="19"/>
  <c r="P105" i="19"/>
  <c r="P106" i="19"/>
  <c r="P107" i="19"/>
  <c r="P108" i="19"/>
  <c r="P109" i="19"/>
  <c r="P110" i="19"/>
  <c r="P111" i="19"/>
  <c r="P112" i="19"/>
  <c r="P113" i="19"/>
  <c r="P114" i="19"/>
  <c r="P115" i="19"/>
  <c r="P116" i="19"/>
  <c r="P117" i="19"/>
  <c r="P118" i="19"/>
  <c r="P119" i="19"/>
  <c r="P120" i="19"/>
  <c r="P121" i="19"/>
  <c r="P122" i="19"/>
  <c r="P123" i="19"/>
  <c r="P124" i="19"/>
  <c r="P125" i="19"/>
  <c r="P126" i="19"/>
  <c r="P127" i="19"/>
  <c r="P128" i="19"/>
  <c r="P129" i="19"/>
  <c r="P130" i="19"/>
  <c r="P131" i="19"/>
  <c r="P132" i="19"/>
  <c r="P133" i="19"/>
  <c r="P134" i="19"/>
  <c r="P135" i="19"/>
  <c r="P136" i="19"/>
  <c r="P137" i="19"/>
  <c r="P138" i="19"/>
  <c r="P139" i="19"/>
  <c r="P140" i="19"/>
  <c r="P141" i="19"/>
  <c r="P142" i="19"/>
  <c r="P143" i="19"/>
  <c r="P144" i="19"/>
  <c r="P145" i="19"/>
  <c r="P146" i="19"/>
  <c r="P147" i="19"/>
  <c r="P148" i="19"/>
  <c r="P149" i="19"/>
  <c r="P150" i="19"/>
  <c r="P151" i="19"/>
  <c r="P152" i="19"/>
  <c r="P153" i="19"/>
  <c r="P154" i="19"/>
  <c r="P155" i="19"/>
  <c r="P156" i="19"/>
  <c r="P157" i="19"/>
  <c r="P158" i="19"/>
  <c r="P159" i="19"/>
  <c r="P160" i="19"/>
  <c r="P161" i="19"/>
  <c r="P162" i="19"/>
  <c r="P163" i="19"/>
  <c r="P164" i="19"/>
  <c r="P165" i="19"/>
  <c r="P166" i="19"/>
  <c r="P167" i="19"/>
  <c r="P168" i="19"/>
  <c r="P169" i="19"/>
  <c r="P170" i="19"/>
  <c r="P171" i="19"/>
  <c r="P172" i="19"/>
  <c r="P173" i="19"/>
  <c r="P174" i="19"/>
  <c r="P175" i="19"/>
  <c r="P176"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O103" i="19"/>
  <c r="O104" i="19"/>
  <c r="O105" i="19"/>
  <c r="O106" i="19"/>
  <c r="O107" i="19"/>
  <c r="O108" i="19"/>
  <c r="O109" i="19"/>
  <c r="O110" i="19"/>
  <c r="O111" i="19"/>
  <c r="O112" i="19"/>
  <c r="O113" i="19"/>
  <c r="O114" i="19"/>
  <c r="O115" i="19"/>
  <c r="O116" i="19"/>
  <c r="O117" i="19"/>
  <c r="O118" i="19"/>
  <c r="O119" i="19"/>
  <c r="O120" i="19"/>
  <c r="O121" i="19"/>
  <c r="O122" i="19"/>
  <c r="O123" i="19"/>
  <c r="O124" i="19"/>
  <c r="O125" i="19"/>
  <c r="O126" i="19"/>
  <c r="O127" i="19"/>
  <c r="O128" i="19"/>
  <c r="O129" i="19"/>
  <c r="O130" i="19"/>
  <c r="O131" i="19"/>
  <c r="O132" i="19"/>
  <c r="O133" i="19"/>
  <c r="O134" i="19"/>
  <c r="O135" i="19"/>
  <c r="O136" i="19"/>
  <c r="O137" i="19"/>
  <c r="O138" i="19"/>
  <c r="O139" i="19"/>
  <c r="O140" i="19"/>
  <c r="O141" i="19"/>
  <c r="O142" i="19"/>
  <c r="O143" i="19"/>
  <c r="O144" i="19"/>
  <c r="O145" i="19"/>
  <c r="O146" i="19"/>
  <c r="O147" i="19"/>
  <c r="O148" i="19"/>
  <c r="O149" i="19"/>
  <c r="O150" i="19"/>
  <c r="O151" i="19"/>
  <c r="O152" i="19"/>
  <c r="O153" i="19"/>
  <c r="O154" i="19"/>
  <c r="O155" i="19"/>
  <c r="O156" i="19"/>
  <c r="O157" i="19"/>
  <c r="O158" i="19"/>
  <c r="O159" i="19"/>
  <c r="O160" i="19"/>
  <c r="O161" i="19"/>
  <c r="O162" i="19"/>
  <c r="O163" i="19"/>
  <c r="O164" i="19"/>
  <c r="O165" i="19"/>
  <c r="O166" i="19"/>
  <c r="O167" i="19"/>
  <c r="O168" i="19"/>
  <c r="O169" i="19"/>
  <c r="O170" i="19"/>
  <c r="O171" i="19"/>
  <c r="O172" i="19"/>
  <c r="O173" i="19"/>
  <c r="O174" i="19"/>
  <c r="O175" i="19"/>
  <c r="O176" i="19"/>
  <c r="O177" i="19"/>
  <c r="O178" i="19"/>
  <c r="O179" i="19"/>
  <c r="O180" i="19"/>
  <c r="O181" i="19"/>
  <c r="O182" i="19"/>
  <c r="O183" i="19"/>
  <c r="O184" i="19"/>
  <c r="O185" i="19"/>
  <c r="O186" i="19"/>
  <c r="O187" i="19"/>
  <c r="O188" i="19"/>
  <c r="O189" i="19"/>
  <c r="O190" i="19"/>
  <c r="O191" i="19"/>
  <c r="O192" i="19"/>
  <c r="O193" i="19"/>
  <c r="O194" i="19"/>
  <c r="O195" i="19"/>
  <c r="O196" i="19"/>
  <c r="O197" i="19"/>
  <c r="O198" i="19"/>
  <c r="O199" i="19"/>
  <c r="O200"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5" i="19"/>
  <c r="J186" i="19"/>
  <c r="J187" i="19"/>
  <c r="J188" i="19"/>
  <c r="J189" i="19"/>
  <c r="J190" i="19"/>
  <c r="J191" i="19"/>
  <c r="J192" i="19"/>
  <c r="J193" i="19"/>
  <c r="J194" i="19"/>
  <c r="J195" i="19"/>
  <c r="J196" i="19"/>
  <c r="J197" i="19"/>
  <c r="J198" i="19"/>
  <c r="J199" i="19"/>
  <c r="J200"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47" i="19"/>
  <c r="G148" i="19"/>
  <c r="G149" i="19"/>
  <c r="G150" i="19"/>
  <c r="G151" i="19"/>
  <c r="G152" i="19"/>
  <c r="G153" i="19"/>
  <c r="G154" i="19"/>
  <c r="G155" i="19"/>
  <c r="G156" i="19"/>
  <c r="G157" i="19"/>
  <c r="G158" i="19"/>
  <c r="G159" i="19"/>
  <c r="G160" i="19"/>
  <c r="G161" i="19"/>
  <c r="G162" i="19"/>
  <c r="G163" i="19"/>
  <c r="G164" i="19"/>
  <c r="G165" i="19"/>
  <c r="G166" i="19"/>
  <c r="G167" i="19"/>
  <c r="G168" i="19"/>
  <c r="G169" i="19"/>
  <c r="G170" i="19"/>
  <c r="G171" i="19"/>
  <c r="G172" i="19"/>
  <c r="G173" i="19"/>
  <c r="G174" i="19"/>
  <c r="G175" i="19"/>
  <c r="G176" i="19"/>
  <c r="G177" i="19"/>
  <c r="G178" i="19"/>
  <c r="G179" i="19"/>
  <c r="G180" i="19"/>
  <c r="G181" i="19"/>
  <c r="G182" i="19"/>
  <c r="G183" i="19"/>
  <c r="G184" i="19"/>
  <c r="G185" i="19"/>
  <c r="G186" i="19"/>
  <c r="G187" i="19"/>
  <c r="G188" i="19"/>
  <c r="G189" i="19"/>
  <c r="G190" i="19"/>
  <c r="G191" i="19"/>
  <c r="G192" i="19"/>
  <c r="G193" i="19"/>
  <c r="G194" i="19"/>
  <c r="G195" i="19"/>
  <c r="G196" i="19"/>
  <c r="G197" i="19"/>
  <c r="G198" i="19"/>
  <c r="G199" i="19"/>
  <c r="G200"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130" i="19"/>
  <c r="F131" i="19"/>
  <c r="F132" i="19"/>
  <c r="F133" i="19"/>
  <c r="F134" i="19"/>
  <c r="F135" i="19"/>
  <c r="F1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133" i="19"/>
  <c r="E134" i="19"/>
  <c r="E135" i="19"/>
  <c r="E136" i="19"/>
  <c r="E137" i="19"/>
  <c r="E138" i="19"/>
  <c r="E139" i="19"/>
  <c r="E140" i="19"/>
  <c r="E141" i="19"/>
  <c r="E142" i="19"/>
  <c r="E143" i="19"/>
  <c r="E144" i="19"/>
  <c r="E145" i="19"/>
  <c r="E146" i="19"/>
  <c r="E147" i="19"/>
  <c r="E148" i="19"/>
  <c r="E149" i="19"/>
  <c r="E150" i="19"/>
  <c r="E151" i="19"/>
  <c r="E152" i="19"/>
  <c r="E153" i="19"/>
  <c r="E154"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D103" i="19"/>
  <c r="D104" i="19"/>
  <c r="D105" i="19"/>
  <c r="D106" i="19"/>
  <c r="D107" i="19"/>
  <c r="D108" i="19"/>
  <c r="D109" i="19"/>
  <c r="D110" i="19"/>
  <c r="D111" i="19"/>
  <c r="D112" i="19"/>
  <c r="D113" i="19"/>
  <c r="D114" i="19"/>
  <c r="D115" i="19"/>
  <c r="D116" i="19"/>
  <c r="D117" i="19"/>
  <c r="D118" i="19"/>
  <c r="D119" i="19"/>
  <c r="D120" i="19"/>
  <c r="D121" i="19"/>
  <c r="D122" i="19"/>
  <c r="D123" i="19"/>
  <c r="D124" i="19"/>
  <c r="D125" i="19"/>
  <c r="D126" i="19"/>
  <c r="D127" i="19"/>
  <c r="D128" i="19"/>
  <c r="D129" i="19"/>
  <c r="D130" i="19"/>
  <c r="D131" i="19"/>
  <c r="D132" i="19"/>
  <c r="D133" i="19"/>
  <c r="D134" i="19"/>
  <c r="D135" i="19"/>
  <c r="D136" i="19"/>
  <c r="D137" i="19"/>
  <c r="D138" i="19"/>
  <c r="D139" i="19"/>
  <c r="D140" i="19"/>
  <c r="D141" i="19"/>
  <c r="D142" i="19"/>
  <c r="D143" i="19"/>
  <c r="D144" i="19"/>
  <c r="D145" i="19"/>
  <c r="D146" i="19"/>
  <c r="D147" i="19"/>
  <c r="D148" i="19"/>
  <c r="D149" i="19"/>
  <c r="D150" i="19"/>
  <c r="D151" i="19"/>
  <c r="D152" i="19"/>
  <c r="D153" i="19"/>
  <c r="D154" i="19"/>
  <c r="D155" i="19"/>
  <c r="D156" i="19"/>
  <c r="D157" i="19"/>
  <c r="D158" i="19"/>
  <c r="D159" i="19"/>
  <c r="D160" i="19"/>
  <c r="D161" i="19"/>
  <c r="D162" i="19"/>
  <c r="D163" i="19"/>
  <c r="D164" i="19"/>
  <c r="D165" i="19"/>
  <c r="D166" i="19"/>
  <c r="D167" i="19"/>
  <c r="D168" i="19"/>
  <c r="D169" i="19"/>
  <c r="D170" i="19"/>
  <c r="D171" i="19"/>
  <c r="D172" i="19"/>
  <c r="D173" i="19"/>
  <c r="D174" i="19"/>
  <c r="D175" i="19"/>
  <c r="D176" i="19"/>
  <c r="D177" i="19"/>
  <c r="D178" i="19"/>
  <c r="D179" i="19"/>
  <c r="D180" i="19"/>
  <c r="D181" i="19"/>
  <c r="D182" i="19"/>
  <c r="D183" i="19"/>
  <c r="D184" i="19"/>
  <c r="D185" i="19"/>
  <c r="D186" i="19"/>
  <c r="D187" i="19"/>
  <c r="D188" i="19"/>
  <c r="D189" i="19"/>
  <c r="D190" i="19"/>
  <c r="D191" i="19"/>
  <c r="D192" i="19"/>
  <c r="D193" i="19"/>
  <c r="D194" i="19"/>
  <c r="D195" i="19"/>
  <c r="D196" i="19"/>
  <c r="D197" i="19"/>
  <c r="D198" i="19"/>
  <c r="D199" i="19"/>
  <c r="D200"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198" i="19"/>
  <c r="B199" i="19"/>
  <c r="B200"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108" i="19"/>
  <c r="A109" i="19"/>
  <c r="A110" i="19"/>
  <c r="A111" i="19"/>
  <c r="A112" i="19"/>
  <c r="A113" i="19"/>
  <c r="A114" i="19"/>
  <c r="A115" i="19"/>
  <c r="A116" i="19"/>
  <c r="A103" i="19"/>
  <c r="A104" i="19"/>
  <c r="A105" i="19"/>
  <c r="A106" i="19"/>
  <c r="A107" i="19"/>
  <c r="AF20" i="19"/>
  <c r="AF21" i="19"/>
  <c r="AF22" i="19"/>
  <c r="AF23" i="19"/>
  <c r="AF24" i="19"/>
  <c r="AF25" i="19"/>
  <c r="AF26" i="19"/>
  <c r="AF27" i="19"/>
  <c r="AF28" i="19"/>
  <c r="AF29" i="19"/>
  <c r="AF30" i="19"/>
  <c r="AF31" i="19"/>
  <c r="AF32" i="19"/>
  <c r="AF33" i="19"/>
  <c r="AF34" i="19"/>
  <c r="AF35" i="19"/>
  <c r="AF36" i="19"/>
  <c r="AF37" i="19"/>
  <c r="AF38" i="19"/>
  <c r="AF39" i="19"/>
  <c r="AF40" i="19"/>
  <c r="AF41" i="19"/>
  <c r="AF42" i="19"/>
  <c r="AF43" i="19"/>
  <c r="AF44" i="19"/>
  <c r="AF45" i="19"/>
  <c r="AF46" i="19"/>
  <c r="AF47" i="19"/>
  <c r="AF48" i="19"/>
  <c r="AF49" i="19"/>
  <c r="AF50" i="19"/>
  <c r="AF51" i="19"/>
  <c r="AF52" i="19"/>
  <c r="AF53" i="19"/>
  <c r="AF54" i="19"/>
  <c r="AF55" i="19"/>
  <c r="AF56" i="19"/>
  <c r="AF57" i="19"/>
  <c r="AF58" i="19"/>
  <c r="AF59" i="19"/>
  <c r="AF60" i="19"/>
  <c r="AF61" i="19"/>
  <c r="AF62" i="19"/>
  <c r="AF63" i="19"/>
  <c r="AF64" i="19"/>
  <c r="AF65" i="19"/>
  <c r="AF66" i="19"/>
  <c r="AF67" i="19"/>
  <c r="AF68" i="19"/>
  <c r="AF69" i="19"/>
  <c r="AF70" i="19"/>
  <c r="AF71" i="19"/>
  <c r="AF72" i="19"/>
  <c r="AF73" i="19"/>
  <c r="AF74" i="19"/>
  <c r="AF75" i="19"/>
  <c r="AF76" i="19"/>
  <c r="AF77" i="19"/>
  <c r="AF78" i="19"/>
  <c r="AF79" i="19"/>
  <c r="AF80" i="19"/>
  <c r="AF81" i="19"/>
  <c r="AF82" i="19"/>
  <c r="AF83" i="19"/>
  <c r="AF84" i="19"/>
  <c r="AF85" i="19"/>
  <c r="AF86" i="19"/>
  <c r="AF87" i="19"/>
  <c r="AF88" i="19"/>
  <c r="AF89" i="19"/>
  <c r="AF90" i="19"/>
  <c r="AF91" i="19"/>
  <c r="AF92" i="19"/>
  <c r="AF93" i="19"/>
  <c r="AF94" i="19"/>
  <c r="AF95" i="19"/>
  <c r="AF96" i="19"/>
  <c r="AF97" i="19"/>
  <c r="AF98" i="19"/>
  <c r="AF99" i="19"/>
  <c r="AF100" i="19"/>
  <c r="AF101" i="19"/>
  <c r="AF102"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75" i="19"/>
  <c r="AE76" i="19"/>
  <c r="AE77" i="19"/>
  <c r="AE78" i="19"/>
  <c r="AE79" i="19"/>
  <c r="AE80" i="19"/>
  <c r="AE81" i="19"/>
  <c r="AE82" i="19"/>
  <c r="AE83" i="19"/>
  <c r="AE84" i="19"/>
  <c r="AE85" i="19"/>
  <c r="AE86" i="19"/>
  <c r="AE87" i="19"/>
  <c r="AE88" i="19"/>
  <c r="AE89" i="19"/>
  <c r="AE90" i="19"/>
  <c r="AE91" i="19"/>
  <c r="AE92" i="19"/>
  <c r="AE93" i="19"/>
  <c r="AE94" i="19"/>
  <c r="AE95" i="19"/>
  <c r="AE96" i="19"/>
  <c r="AE97" i="19"/>
  <c r="AE98" i="19"/>
  <c r="AE99" i="19"/>
  <c r="AE100" i="19"/>
  <c r="AE101" i="19"/>
  <c r="AE102"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D80" i="19"/>
  <c r="AD81" i="19"/>
  <c r="AD82" i="19"/>
  <c r="AD83" i="19"/>
  <c r="AD84" i="19"/>
  <c r="AD85" i="19"/>
  <c r="AD86" i="19"/>
  <c r="AD87" i="19"/>
  <c r="AD88" i="19"/>
  <c r="AD89" i="19"/>
  <c r="AD90" i="19"/>
  <c r="AD91" i="19"/>
  <c r="AD92" i="19"/>
  <c r="AD93" i="19"/>
  <c r="AD94" i="19"/>
  <c r="AD95" i="19"/>
  <c r="AD96" i="19"/>
  <c r="AD97" i="19"/>
  <c r="AD98" i="19"/>
  <c r="AD99" i="19"/>
  <c r="AD100" i="19"/>
  <c r="AD101" i="19"/>
  <c r="AD102" i="19"/>
  <c r="AC20" i="19"/>
  <c r="AC21" i="19"/>
  <c r="AC22" i="19"/>
  <c r="AC23" i="19"/>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89" i="19"/>
  <c r="AC90" i="19"/>
  <c r="AC91" i="19"/>
  <c r="AC92" i="19"/>
  <c r="AC93" i="19"/>
  <c r="AC94" i="19"/>
  <c r="AC95" i="19"/>
  <c r="AC96" i="19"/>
  <c r="AC97" i="19"/>
  <c r="AC98" i="19"/>
  <c r="AC99" i="19"/>
  <c r="AC100" i="19"/>
  <c r="AC101" i="19"/>
  <c r="AC102"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AB75" i="19"/>
  <c r="AB76" i="19"/>
  <c r="AB77" i="19"/>
  <c r="AB78" i="19"/>
  <c r="AB79" i="19"/>
  <c r="AB80" i="19"/>
  <c r="AB81" i="19"/>
  <c r="AB82" i="19"/>
  <c r="AB83" i="19"/>
  <c r="AB84" i="19"/>
  <c r="AB85" i="19"/>
  <c r="AB86" i="19"/>
  <c r="AB87" i="19"/>
  <c r="AB88" i="19"/>
  <c r="AB89" i="19"/>
  <c r="AB90" i="19"/>
  <c r="AB91" i="19"/>
  <c r="AB92" i="19"/>
  <c r="AB93" i="19"/>
  <c r="AB94" i="19"/>
  <c r="AB95" i="19"/>
  <c r="AB96" i="19"/>
  <c r="AB97" i="19"/>
  <c r="AB98" i="19"/>
  <c r="AB99" i="19"/>
  <c r="AB100" i="19"/>
  <c r="AB101" i="19"/>
  <c r="AB102"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Z48" i="19"/>
  <c r="Z49" i="19"/>
  <c r="Z50" i="19"/>
  <c r="Z51" i="19"/>
  <c r="Z52" i="19"/>
  <c r="Z53" i="19"/>
  <c r="Z54" i="19"/>
  <c r="Z55" i="19"/>
  <c r="Z56" i="19"/>
  <c r="Z57" i="19"/>
  <c r="Z58" i="19"/>
  <c r="Z59" i="19"/>
  <c r="Z60" i="19"/>
  <c r="Z61" i="19"/>
  <c r="Z62" i="19"/>
  <c r="Z63" i="19"/>
  <c r="Z64" i="19"/>
  <c r="Z65" i="19"/>
  <c r="Z66" i="19"/>
  <c r="Z67" i="19"/>
  <c r="Z68" i="19"/>
  <c r="Z69" i="19"/>
  <c r="Z70" i="19"/>
  <c r="Z71" i="19"/>
  <c r="Z72" i="19"/>
  <c r="Z73" i="19"/>
  <c r="Z74" i="19"/>
  <c r="Z75" i="19"/>
  <c r="Z76" i="19"/>
  <c r="Z77" i="19"/>
  <c r="Z78" i="19"/>
  <c r="Z79" i="19"/>
  <c r="Z80" i="19"/>
  <c r="Z81" i="19"/>
  <c r="Z82" i="19"/>
  <c r="Z83" i="19"/>
  <c r="Z84" i="19"/>
  <c r="Z85" i="19"/>
  <c r="Z86" i="19"/>
  <c r="Z87" i="19"/>
  <c r="Z88" i="19"/>
  <c r="Z89" i="19"/>
  <c r="Z90" i="19"/>
  <c r="Z91" i="19"/>
  <c r="Z92" i="19"/>
  <c r="Z93" i="19"/>
  <c r="Z94" i="19"/>
  <c r="Z95" i="19"/>
  <c r="Z96" i="19"/>
  <c r="Z97" i="19"/>
  <c r="Z98" i="19"/>
  <c r="Z99" i="19"/>
  <c r="Z100" i="19"/>
  <c r="Z101" i="19"/>
  <c r="Z102" i="19"/>
  <c r="Y20" i="19"/>
  <c r="Y21" i="19"/>
  <c r="Y22" i="19"/>
  <c r="Y23" i="19"/>
  <c r="Y24" i="19"/>
  <c r="Y25" i="19"/>
  <c r="Y26" i="19"/>
  <c r="Y27" i="19"/>
  <c r="Y28" i="19"/>
  <c r="Y29" i="19"/>
  <c r="Y30" i="19"/>
  <c r="Y31" i="19"/>
  <c r="Y32" i="19"/>
  <c r="Y33" i="19"/>
  <c r="Y34" i="19"/>
  <c r="Y35" i="19"/>
  <c r="Y36" i="19"/>
  <c r="Y37" i="19"/>
  <c r="Y38" i="19"/>
  <c r="Y39" i="19"/>
  <c r="Y40" i="19"/>
  <c r="Y41" i="19"/>
  <c r="Y42" i="19"/>
  <c r="Y43" i="19"/>
  <c r="Y44" i="19"/>
  <c r="Y45" i="19"/>
  <c r="Y46" i="19"/>
  <c r="Y47" i="19"/>
  <c r="Y48" i="19"/>
  <c r="Y49" i="19"/>
  <c r="Y50" i="19"/>
  <c r="Y51" i="19"/>
  <c r="Y52" i="19"/>
  <c r="Y53" i="19"/>
  <c r="Y54" i="19"/>
  <c r="Y55" i="19"/>
  <c r="Y56" i="19"/>
  <c r="Y57" i="19"/>
  <c r="Y58" i="19"/>
  <c r="Y59" i="19"/>
  <c r="Y60" i="19"/>
  <c r="Y61" i="19"/>
  <c r="Y62" i="19"/>
  <c r="Y63" i="19"/>
  <c r="Y64" i="19"/>
  <c r="Y65" i="19"/>
  <c r="Y66" i="19"/>
  <c r="Y67" i="19"/>
  <c r="Y68" i="19"/>
  <c r="Y69" i="19"/>
  <c r="Y70" i="19"/>
  <c r="Y71" i="19"/>
  <c r="Y72" i="19"/>
  <c r="Y73" i="19"/>
  <c r="Y74" i="19"/>
  <c r="Y75" i="19"/>
  <c r="Y76" i="19"/>
  <c r="Y77" i="19"/>
  <c r="Y78" i="19"/>
  <c r="Y79" i="19"/>
  <c r="Y80" i="19"/>
  <c r="Y81" i="19"/>
  <c r="Y82" i="19"/>
  <c r="Y83" i="19"/>
  <c r="Y84" i="19"/>
  <c r="Y85" i="19"/>
  <c r="Y86" i="19"/>
  <c r="Y87" i="19"/>
  <c r="Y88" i="19"/>
  <c r="Y89" i="19"/>
  <c r="Y90" i="19"/>
  <c r="Y91" i="19"/>
  <c r="Y92" i="19"/>
  <c r="Y93" i="19"/>
  <c r="Y94" i="19"/>
  <c r="Y95" i="19"/>
  <c r="Y96" i="19"/>
  <c r="Y97" i="19"/>
  <c r="Y98" i="19"/>
  <c r="Y99" i="19"/>
  <c r="Y100" i="19"/>
  <c r="Y101" i="19"/>
  <c r="Y102" i="19"/>
  <c r="X20" i="19"/>
  <c r="X21" i="19"/>
  <c r="X22" i="19"/>
  <c r="X23"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X86" i="19"/>
  <c r="X87" i="19"/>
  <c r="X88" i="19"/>
  <c r="X89" i="19"/>
  <c r="X90" i="19"/>
  <c r="X91" i="19"/>
  <c r="X92" i="19"/>
  <c r="X93" i="19"/>
  <c r="X94" i="19"/>
  <c r="X95" i="19"/>
  <c r="X96" i="19"/>
  <c r="X97" i="19"/>
  <c r="X98" i="19"/>
  <c r="X99" i="19"/>
  <c r="X100" i="19"/>
  <c r="X101" i="19"/>
  <c r="X102" i="19"/>
  <c r="W20" i="19"/>
  <c r="W21" i="19"/>
  <c r="W22" i="19"/>
  <c r="W23" i="19"/>
  <c r="W24" i="19"/>
  <c r="W25" i="19"/>
  <c r="W26" i="19"/>
  <c r="W27" i="19"/>
  <c r="W28" i="19"/>
  <c r="W29" i="19"/>
  <c r="W30" i="19"/>
  <c r="W31" i="19"/>
  <c r="W32" i="19"/>
  <c r="W33" i="19"/>
  <c r="W34" i="19"/>
  <c r="W35" i="19"/>
  <c r="W36" i="19"/>
  <c r="W37" i="19"/>
  <c r="W38" i="19"/>
  <c r="W39" i="19"/>
  <c r="W40" i="19"/>
  <c r="W41" i="19"/>
  <c r="W42" i="19"/>
  <c r="W43" i="19"/>
  <c r="W44" i="19"/>
  <c r="W45" i="19"/>
  <c r="W46" i="19"/>
  <c r="W47" i="19"/>
  <c r="W48" i="19"/>
  <c r="W49" i="19"/>
  <c r="W50" i="19"/>
  <c r="W51" i="19"/>
  <c r="W52" i="19"/>
  <c r="W53" i="19"/>
  <c r="W54" i="19"/>
  <c r="W55" i="19"/>
  <c r="W56" i="19"/>
  <c r="W57" i="19"/>
  <c r="W58" i="19"/>
  <c r="W59" i="19"/>
  <c r="W60" i="19"/>
  <c r="W61" i="19"/>
  <c r="W62" i="19"/>
  <c r="W63" i="19"/>
  <c r="W64" i="19"/>
  <c r="W65" i="19"/>
  <c r="W66" i="19"/>
  <c r="W67" i="19"/>
  <c r="W68" i="19"/>
  <c r="W69" i="19"/>
  <c r="W70" i="19"/>
  <c r="W71" i="19"/>
  <c r="W72" i="19"/>
  <c r="W73" i="19"/>
  <c r="W74" i="19"/>
  <c r="W75" i="19"/>
  <c r="W76" i="19"/>
  <c r="W77" i="19"/>
  <c r="W78" i="19"/>
  <c r="W79" i="19"/>
  <c r="W80" i="19"/>
  <c r="W81" i="19"/>
  <c r="W82" i="19"/>
  <c r="W83" i="19"/>
  <c r="W84" i="19"/>
  <c r="W85" i="19"/>
  <c r="W86" i="19"/>
  <c r="W87" i="19"/>
  <c r="W88" i="19"/>
  <c r="W89" i="19"/>
  <c r="W90" i="19"/>
  <c r="W91" i="19"/>
  <c r="W92" i="19"/>
  <c r="W93" i="19"/>
  <c r="W94" i="19"/>
  <c r="W95" i="19"/>
  <c r="W96" i="19"/>
  <c r="W97" i="19"/>
  <c r="W98" i="19"/>
  <c r="W99" i="19"/>
  <c r="W100" i="19"/>
  <c r="W101" i="19"/>
  <c r="W102" i="19"/>
  <c r="V20" i="19"/>
  <c r="V21" i="19"/>
  <c r="V22" i="19"/>
  <c r="V23" i="19"/>
  <c r="V24" i="19"/>
  <c r="V25" i="19"/>
  <c r="V26" i="19"/>
  <c r="V27" i="19"/>
  <c r="V28" i="19"/>
  <c r="V29" i="19"/>
  <c r="V30" i="19"/>
  <c r="V31" i="19"/>
  <c r="V32" i="19"/>
  <c r="V33" i="19"/>
  <c r="V34" i="19"/>
  <c r="V35" i="19"/>
  <c r="V36" i="19"/>
  <c r="V37" i="19"/>
  <c r="V38" i="19"/>
  <c r="V39" i="19"/>
  <c r="V40" i="19"/>
  <c r="V41" i="19"/>
  <c r="V42" i="19"/>
  <c r="V43" i="19"/>
  <c r="V44" i="19"/>
  <c r="V45" i="19"/>
  <c r="V46" i="19"/>
  <c r="V47" i="19"/>
  <c r="V48" i="19"/>
  <c r="V49" i="19"/>
  <c r="V50" i="19"/>
  <c r="V51" i="19"/>
  <c r="V52" i="19"/>
  <c r="V53" i="19"/>
  <c r="V54" i="19"/>
  <c r="V55" i="19"/>
  <c r="V56" i="19"/>
  <c r="V57" i="19"/>
  <c r="V58" i="19"/>
  <c r="V59" i="19"/>
  <c r="V60" i="19"/>
  <c r="V61" i="19"/>
  <c r="V62" i="19"/>
  <c r="V63" i="19"/>
  <c r="V64" i="19"/>
  <c r="V65" i="19"/>
  <c r="V66" i="19"/>
  <c r="V67" i="19"/>
  <c r="V68" i="19"/>
  <c r="V69" i="19"/>
  <c r="V70" i="19"/>
  <c r="V71" i="19"/>
  <c r="V72" i="19"/>
  <c r="V73" i="19"/>
  <c r="V74" i="19"/>
  <c r="V75" i="19"/>
  <c r="V76" i="19"/>
  <c r="V77" i="19"/>
  <c r="V78" i="19"/>
  <c r="V79" i="19"/>
  <c r="V80" i="19"/>
  <c r="V81" i="19"/>
  <c r="V82" i="19"/>
  <c r="V83" i="19"/>
  <c r="V84" i="19"/>
  <c r="V85" i="19"/>
  <c r="V86" i="19"/>
  <c r="V87" i="19"/>
  <c r="V88" i="19"/>
  <c r="V89" i="19"/>
  <c r="V90" i="19"/>
  <c r="V91" i="19"/>
  <c r="V92" i="19"/>
  <c r="V93" i="19"/>
  <c r="V94" i="19"/>
  <c r="V95" i="19"/>
  <c r="V96" i="19"/>
  <c r="V97" i="19"/>
  <c r="V98" i="19"/>
  <c r="V99" i="19"/>
  <c r="V100" i="19"/>
  <c r="V101" i="19"/>
  <c r="V102"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U102"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T70" i="19"/>
  <c r="T71" i="19"/>
  <c r="T72" i="19"/>
  <c r="T73" i="19"/>
  <c r="T74" i="19"/>
  <c r="T75" i="19"/>
  <c r="T76" i="19"/>
  <c r="T77" i="19"/>
  <c r="T78" i="19"/>
  <c r="T79" i="19"/>
  <c r="T80" i="19"/>
  <c r="T81" i="19"/>
  <c r="T82" i="19"/>
  <c r="T83" i="19"/>
  <c r="T84" i="19"/>
  <c r="T85" i="19"/>
  <c r="T86" i="19"/>
  <c r="T87" i="19"/>
  <c r="T88" i="19"/>
  <c r="T89" i="19"/>
  <c r="T90" i="19"/>
  <c r="T91" i="19"/>
  <c r="T92" i="19"/>
  <c r="T93" i="19"/>
  <c r="T94" i="19"/>
  <c r="T95" i="19"/>
  <c r="T96" i="19"/>
  <c r="T97" i="19"/>
  <c r="T98" i="19"/>
  <c r="T99" i="19"/>
  <c r="T100" i="19"/>
  <c r="T101" i="19"/>
  <c r="T102"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61" i="19"/>
  <c r="S62" i="19"/>
  <c r="S63" i="19"/>
  <c r="S64" i="19"/>
  <c r="S65" i="19"/>
  <c r="S66" i="19"/>
  <c r="S67" i="19"/>
  <c r="S68" i="19"/>
  <c r="S69" i="19"/>
  <c r="S70" i="19"/>
  <c r="S71" i="19"/>
  <c r="S72" i="19"/>
  <c r="S73" i="19"/>
  <c r="S74" i="19"/>
  <c r="S75" i="19"/>
  <c r="S76" i="19"/>
  <c r="S77" i="19"/>
  <c r="S78" i="19"/>
  <c r="S79" i="19"/>
  <c r="S80" i="19"/>
  <c r="S81" i="19"/>
  <c r="S82" i="19"/>
  <c r="S83" i="19"/>
  <c r="S84" i="19"/>
  <c r="S85" i="19"/>
  <c r="S86" i="19"/>
  <c r="S87" i="19"/>
  <c r="S88" i="19"/>
  <c r="S89" i="19"/>
  <c r="S90" i="19"/>
  <c r="S91" i="19"/>
  <c r="S92" i="19"/>
  <c r="S93" i="19"/>
  <c r="S94" i="19"/>
  <c r="S95" i="19"/>
  <c r="S96" i="19"/>
  <c r="S97" i="19"/>
  <c r="S98" i="19"/>
  <c r="S99" i="19"/>
  <c r="S100" i="19"/>
  <c r="S101" i="19"/>
  <c r="S102"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 r="R102"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Q56" i="19"/>
  <c r="Q57" i="19"/>
  <c r="Q58" i="19"/>
  <c r="Q59" i="19"/>
  <c r="Q60" i="19"/>
  <c r="Q61" i="19"/>
  <c r="Q62" i="19"/>
  <c r="Q63" i="19"/>
  <c r="Q64" i="19"/>
  <c r="Q65" i="19"/>
  <c r="Q66" i="19"/>
  <c r="Q67" i="19"/>
  <c r="Q68" i="19"/>
  <c r="Q69" i="19"/>
  <c r="Q70" i="19"/>
  <c r="Q71" i="19"/>
  <c r="Q72" i="19"/>
  <c r="Q73" i="19"/>
  <c r="Q74" i="19"/>
  <c r="Q75" i="19"/>
  <c r="Q76" i="19"/>
  <c r="Q77" i="19"/>
  <c r="Q78" i="19"/>
  <c r="Q79" i="19"/>
  <c r="Q80" i="19"/>
  <c r="Q81" i="19"/>
  <c r="Q82" i="19"/>
  <c r="Q83" i="19"/>
  <c r="Q84" i="19"/>
  <c r="Q85" i="19"/>
  <c r="Q86" i="19"/>
  <c r="Q87" i="19"/>
  <c r="Q88" i="19"/>
  <c r="Q89" i="19"/>
  <c r="Q90" i="19"/>
  <c r="Q91" i="19"/>
  <c r="Q92" i="19"/>
  <c r="Q93" i="19"/>
  <c r="Q94" i="19"/>
  <c r="Q95" i="19"/>
  <c r="Q96" i="19"/>
  <c r="Q97" i="19"/>
  <c r="Q98" i="19"/>
  <c r="Q99" i="19"/>
  <c r="Q100" i="19"/>
  <c r="Q101" i="19"/>
  <c r="Q102"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6" i="19"/>
  <c r="P87" i="19"/>
  <c r="P88" i="19"/>
  <c r="P89" i="19"/>
  <c r="P90" i="19"/>
  <c r="P91" i="19"/>
  <c r="P92" i="19"/>
  <c r="P93" i="19"/>
  <c r="P94" i="19"/>
  <c r="P95" i="19"/>
  <c r="P96" i="19"/>
  <c r="P97" i="19"/>
  <c r="P98" i="19"/>
  <c r="P99" i="19"/>
  <c r="P100" i="19"/>
  <c r="P101" i="19"/>
  <c r="P102"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68" i="19"/>
  <c r="O69" i="19"/>
  <c r="O70" i="19"/>
  <c r="O71" i="19"/>
  <c r="O72" i="19"/>
  <c r="O73" i="19"/>
  <c r="O74" i="19"/>
  <c r="O75" i="19"/>
  <c r="O76" i="19"/>
  <c r="O77" i="19"/>
  <c r="O78" i="19"/>
  <c r="O79" i="19"/>
  <c r="O80" i="19"/>
  <c r="O81" i="19"/>
  <c r="O82" i="19"/>
  <c r="O83" i="19"/>
  <c r="O84" i="19"/>
  <c r="O85" i="19"/>
  <c r="O86" i="19"/>
  <c r="O87" i="19"/>
  <c r="O88" i="19"/>
  <c r="O89" i="19"/>
  <c r="O90" i="19"/>
  <c r="O91" i="19"/>
  <c r="O92" i="19"/>
  <c r="O93" i="19"/>
  <c r="O94" i="19"/>
  <c r="O95" i="19"/>
  <c r="O96" i="19"/>
  <c r="O97" i="19"/>
  <c r="O98" i="19"/>
  <c r="O99" i="19"/>
  <c r="O100" i="19"/>
  <c r="O101" i="19"/>
  <c r="O102"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92" i="19"/>
  <c r="L93" i="19"/>
  <c r="L94" i="19"/>
  <c r="L95" i="19"/>
  <c r="L96" i="19"/>
  <c r="L97" i="19"/>
  <c r="L98" i="19"/>
  <c r="L99" i="19"/>
  <c r="L100" i="19"/>
  <c r="L101" i="19"/>
  <c r="L102"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J20"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E102" i="19"/>
  <c r="E101" i="19"/>
  <c r="E100" i="19"/>
  <c r="E99" i="19"/>
  <c r="E98" i="19"/>
  <c r="E97" i="19"/>
  <c r="E96" i="19"/>
  <c r="E95" i="19"/>
  <c r="E94" i="19"/>
  <c r="E93" i="19"/>
  <c r="E92" i="19"/>
  <c r="E91" i="19"/>
  <c r="E90" i="19"/>
  <c r="E89" i="19"/>
  <c r="E88" i="19"/>
  <c r="E87" i="19"/>
  <c r="E86" i="19"/>
  <c r="E85" i="19"/>
  <c r="E84" i="19"/>
  <c r="E83" i="19"/>
  <c r="E82" i="19"/>
  <c r="E81" i="19"/>
  <c r="E80" i="19"/>
  <c r="E79" i="19"/>
  <c r="E78" i="19"/>
  <c r="E77" i="19"/>
  <c r="E76" i="19"/>
  <c r="E75" i="19"/>
  <c r="E74" i="19"/>
  <c r="E73" i="19"/>
  <c r="E72" i="19"/>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D102" i="19"/>
  <c r="D101" i="19"/>
  <c r="D100" i="19"/>
  <c r="D99" i="19"/>
  <c r="D98" i="19"/>
  <c r="D97" i="19"/>
  <c r="D96" i="19"/>
  <c r="D95"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9" i="19"/>
  <c r="J25" i="5"/>
  <c r="R95" i="22"/>
  <c r="R94" i="22"/>
  <c r="M17" i="1"/>
  <c r="S23" i="2"/>
  <c r="R10" i="9"/>
  <c r="B19" i="19"/>
  <c r="C19" i="19"/>
  <c r="D19" i="19"/>
  <c r="E19" i="19"/>
  <c r="F19" i="19"/>
  <c r="G19" i="19"/>
  <c r="H19" i="19"/>
  <c r="I19" i="19"/>
  <c r="J19" i="19"/>
  <c r="L19" i="19"/>
  <c r="M19" i="19"/>
  <c r="N19" i="19"/>
  <c r="O19" i="19"/>
  <c r="P19" i="19"/>
  <c r="Q19" i="19"/>
  <c r="R19" i="19"/>
  <c r="S19" i="19"/>
  <c r="T19" i="19"/>
  <c r="U19" i="19"/>
  <c r="V19" i="19"/>
  <c r="W19" i="19"/>
  <c r="X19" i="19"/>
  <c r="Y19" i="19"/>
  <c r="Z19" i="19"/>
  <c r="AA19" i="19"/>
  <c r="AB19" i="19"/>
  <c r="AC19" i="19"/>
  <c r="AD19" i="19"/>
  <c r="AE19" i="19"/>
  <c r="AF19" i="19"/>
  <c r="B18" i="19"/>
  <c r="C18" i="19"/>
  <c r="D18" i="19"/>
  <c r="E18" i="19"/>
  <c r="F18" i="19"/>
  <c r="G18" i="19"/>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18" i="19"/>
  <c r="C3" i="24" l="1"/>
  <c r="C2" i="24"/>
  <c r="G13" i="19" l="1"/>
  <c r="G40" i="22"/>
  <c r="R69" i="22"/>
  <c r="G14" i="22"/>
  <c r="G77" i="22"/>
  <c r="G25" i="21"/>
  <c r="U7" i="21"/>
  <c r="U5" i="21"/>
  <c r="I6" i="21"/>
  <c r="U16" i="21"/>
  <c r="U17" i="21"/>
  <c r="U18" i="21"/>
  <c r="I13" i="21"/>
  <c r="D46" i="20"/>
  <c r="D41" i="20"/>
  <c r="D36" i="20"/>
  <c r="D29" i="20"/>
  <c r="D19" i="20"/>
  <c r="D16" i="20"/>
  <c r="D12" i="20"/>
  <c r="D8" i="20"/>
  <c r="D3" i="20"/>
  <c r="N8" i="16"/>
  <c r="I8" i="16"/>
  <c r="G5" i="16"/>
  <c r="I3" i="16"/>
  <c r="P5" i="15"/>
  <c r="G3" i="15"/>
  <c r="P4" i="13"/>
  <c r="H12" i="11"/>
  <c r="S6" i="11"/>
  <c r="Q12" i="10"/>
  <c r="Q3" i="10"/>
  <c r="J9" i="10"/>
  <c r="J10" i="7"/>
  <c r="T3" i="7"/>
  <c r="T9" i="7"/>
  <c r="I23" i="7"/>
  <c r="I22" i="7"/>
  <c r="T21" i="7"/>
  <c r="I21" i="7"/>
  <c r="T12" i="7"/>
  <c r="J37" i="7"/>
  <c r="T4" i="7"/>
  <c r="I4" i="7"/>
  <c r="I6" i="6"/>
  <c r="J4" i="6"/>
  <c r="I3" i="6"/>
  <c r="T12" i="6"/>
  <c r="J9" i="6"/>
  <c r="J8" i="6"/>
  <c r="I20" i="5"/>
  <c r="I6" i="5"/>
  <c r="J17" i="5"/>
  <c r="U26" i="5"/>
  <c r="J12" i="5"/>
  <c r="U28" i="5"/>
  <c r="J28" i="5"/>
  <c r="J11" i="5"/>
  <c r="W13" i="3"/>
  <c r="R11" i="3"/>
  <c r="Q11" i="3"/>
  <c r="P11" i="3"/>
  <c r="S6" i="2"/>
  <c r="S5" i="2"/>
  <c r="S4" i="2"/>
  <c r="M16" i="1"/>
  <c r="V4" i="1"/>
  <c r="K13" i="1"/>
  <c r="V26" i="1"/>
  <c r="M3" i="1"/>
  <c r="K19" i="19" s="1"/>
  <c r="K10" i="1"/>
  <c r="M18" i="1"/>
  <c r="L22" i="1"/>
  <c r="L15" i="1"/>
  <c r="K15" i="1"/>
  <c r="L14" i="1"/>
  <c r="K14" i="1"/>
</calcChain>
</file>

<file path=xl/sharedStrings.xml><?xml version="1.0" encoding="utf-8"?>
<sst xmlns="http://schemas.openxmlformats.org/spreadsheetml/2006/main" count="7214" uniqueCount="1504">
  <si>
    <t>CALDERAS</t>
  </si>
  <si>
    <t>Nº</t>
  </si>
  <si>
    <t>Proyecto</t>
  </si>
  <si>
    <t>Industria</t>
  </si>
  <si>
    <t>Tipo</t>
  </si>
  <si>
    <t>Fabricante</t>
  </si>
  <si>
    <t>País de origen</t>
  </si>
  <si>
    <t>Rep. local</t>
  </si>
  <si>
    <t>Modelo</t>
  </si>
  <si>
    <t>Año</t>
  </si>
  <si>
    <t>Servicio</t>
  </si>
  <si>
    <t>Capacidad (ton/h)</t>
  </si>
  <si>
    <t>Potencia térmica (kW)</t>
  </si>
  <si>
    <t>Potencia eléctrica (kW)</t>
  </si>
  <si>
    <t>Temperatura  (ºC)</t>
  </si>
  <si>
    <t>Combustible</t>
  </si>
  <si>
    <t>Presión máxima (bar)</t>
  </si>
  <si>
    <t>L (m)</t>
  </si>
  <si>
    <t>W (m)</t>
  </si>
  <si>
    <t>H (m)</t>
  </si>
  <si>
    <t>Material de construcción</t>
  </si>
  <si>
    <t>Material de aislación</t>
  </si>
  <si>
    <t>Tipo precio</t>
  </si>
  <si>
    <t>Fuente</t>
  </si>
  <si>
    <t>Observaciones</t>
  </si>
  <si>
    <t>Aceite de cáñamo (2020)</t>
  </si>
  <si>
    <t>Farmacéutica</t>
  </si>
  <si>
    <t>Caldera eléctrica</t>
  </si>
  <si>
    <t>ATTSU</t>
  </si>
  <si>
    <t>España</t>
  </si>
  <si>
    <t>-</t>
  </si>
  <si>
    <t>AE-200</t>
  </si>
  <si>
    <t>Agua caliente</t>
  </si>
  <si>
    <t>N/A</t>
  </si>
  <si>
    <t>Acero inoxidable</t>
  </si>
  <si>
    <t>Poliuretano de alta densidad</t>
  </si>
  <si>
    <t>FOB ESPAÑA</t>
  </si>
  <si>
    <t>Certificadas según la Directiva Europea 2014/68/UE, opcionalmente pueden fabricarse bajo normativa ASME, BS,DNV, EAC, DOSH, JIS y otras.</t>
  </si>
  <si>
    <t>AE-120</t>
  </si>
  <si>
    <t>Barras de frutas (2020)</t>
  </si>
  <si>
    <t>Alimenticia</t>
  </si>
  <si>
    <t>GLP</t>
  </si>
  <si>
    <t>DAP</t>
  </si>
  <si>
    <t>Gelatina (2020)</t>
  </si>
  <si>
    <t>Caldera humotubular</t>
  </si>
  <si>
    <t>Turboflow</t>
  </si>
  <si>
    <t>Uruguay</t>
  </si>
  <si>
    <t>Vapor saturado</t>
  </si>
  <si>
    <t>Leña</t>
  </si>
  <si>
    <t>Caldera de quema directa, con ante hogarhúmedo y hogar cilíndrico en el cuerpo humo-tubular.</t>
  </si>
  <si>
    <t>Hidrógeno Verde (2020)</t>
  </si>
  <si>
    <t>Energía</t>
  </si>
  <si>
    <t>Caldera de aceite térmico</t>
  </si>
  <si>
    <t>Pirobloc</t>
  </si>
  <si>
    <t>Berkes</t>
  </si>
  <si>
    <t>GFT-060</t>
  </si>
  <si>
    <t>Aceite térmico Therminol, modelo VP-1 marca Eastman</t>
  </si>
  <si>
    <t>Fuel oil / Gas natural</t>
  </si>
  <si>
    <t>ASTM A106 Gr. B</t>
  </si>
  <si>
    <t>Esta caldera cuenta con 2 serpentines para el paso del aceite, y tres pases para los humos. Como combustible puede utilizar tanto gas natural como fuel oil.</t>
  </si>
  <si>
    <t>Bebidas vegetales (2020)</t>
  </si>
  <si>
    <t>Ferroli</t>
  </si>
  <si>
    <t>VAPOPREX 3G 1.5</t>
  </si>
  <si>
    <t>Fuel oil</t>
  </si>
  <si>
    <t>AISI 430</t>
  </si>
  <si>
    <t>Lana de roca</t>
  </si>
  <si>
    <t>Caldera de vapor media presión tres pasos de humo.</t>
  </si>
  <si>
    <t>Péptidos (2020)</t>
  </si>
  <si>
    <t>BROX BOILER &amp; BURNER COMPANY</t>
  </si>
  <si>
    <t>Turquía</t>
  </si>
  <si>
    <t>BROX SYK-B SERIES</t>
  </si>
  <si>
    <t>Lana de roca de 10 cm</t>
  </si>
  <si>
    <t>FOB TURQUÍA</t>
  </si>
  <si>
    <t>Caldera de hogar humotubular de tres pases. También puede operar con gas natural.</t>
  </si>
  <si>
    <t>GFT-020</t>
  </si>
  <si>
    <t>Aceite térmico NF® de Paratherm Corporation</t>
  </si>
  <si>
    <t>Fibra cerámica</t>
  </si>
  <si>
    <t>Queratina (2020)</t>
  </si>
  <si>
    <t>Productos químicos</t>
  </si>
  <si>
    <t>Caldera híbrida</t>
  </si>
  <si>
    <t>VPKR 7/48/12</t>
  </si>
  <si>
    <t>SA 178, SA 106 GrB, SA 515 Gr70, SA 178</t>
  </si>
  <si>
    <t>Lana de roca recubierta con chapa de acero</t>
  </si>
  <si>
    <t>Cámara de combustión acuotubular, sección humotubular con hogar cilíndrico complementario más dos pasos en tubos, y calentador de aire .</t>
  </si>
  <si>
    <t>Asfaltos (2017)</t>
  </si>
  <si>
    <t>Construcción</t>
  </si>
  <si>
    <t>FT - 200</t>
  </si>
  <si>
    <t xml:space="preserve">Aceite térmico Shell Heat Transfer Oil S2 </t>
  </si>
  <si>
    <t>Caldera de fluido térmico, acuotubular, vertical de tres pasos de humos.</t>
  </si>
  <si>
    <t>Pellets avícolas (2017)</t>
  </si>
  <si>
    <t>Combustibles</t>
  </si>
  <si>
    <t>Vileri</t>
  </si>
  <si>
    <t>Brasil</t>
  </si>
  <si>
    <t>CFH2­-5000</t>
  </si>
  <si>
    <t>Pellets</t>
  </si>
  <si>
    <t>FOB BRASIL</t>
  </si>
  <si>
    <t>Caldera horizontal, compacta, de hogar acuotubular y cuerpo cilíndrico  humotubular, con dos pases de gases. Puede operar con presiones más altas (hasta 21 bar), la presiòn de 9 bar corresponde a la potencia térmica indicada..</t>
  </si>
  <si>
    <t>Paneles CLT (2017)</t>
  </si>
  <si>
    <t xml:space="preserve">VPKR 7/53/16 </t>
  </si>
  <si>
    <t>Chips de madera</t>
  </si>
  <si>
    <t>Cámara  de  combustión  acuotubular,  sección  humotubular  de  3  pasos  con hogar cilíndrico complementario más 2 pasos de gases en tubos y un precalentador de aire y depurador de gases.</t>
  </si>
  <si>
    <t>Dulce de leche (2017)</t>
  </si>
  <si>
    <t>VPKR 2,8</t>
  </si>
  <si>
    <t>Cámara de combustión acuotubular y banco evaporativo humotubular, con grilla de gran inclinación, y cargador de rolos de doble compuerta.</t>
  </si>
  <si>
    <t>Caldo de hueso (2019)</t>
  </si>
  <si>
    <t>Henan Province Sitong Boiler Co.,ltd</t>
  </si>
  <si>
    <t>China</t>
  </si>
  <si>
    <t>WNS2-1.0-Q</t>
  </si>
  <si>
    <t>FOB CHINA</t>
  </si>
  <si>
    <t>Caldera de vapor de media presión.</t>
  </si>
  <si>
    <t>Piscicultura (2019)</t>
  </si>
  <si>
    <t>Caldera acuotubular</t>
  </si>
  <si>
    <t>ZBG</t>
  </si>
  <si>
    <t>SZL 20-1.25</t>
  </si>
  <si>
    <t>Caldera acuotubular con doble tambor.</t>
  </si>
  <si>
    <t>Cuero ovino (2019)</t>
  </si>
  <si>
    <t>Taiguo</t>
  </si>
  <si>
    <t>DZH4-1.25-T</t>
  </si>
  <si>
    <t>Caldera humotubular cilíndrica horizontal.</t>
  </si>
  <si>
    <t>Leche en polvo (2019)</t>
  </si>
  <si>
    <t>H. Bremer</t>
  </si>
  <si>
    <t>HBFT-2</t>
  </si>
  <si>
    <t>Aceite térmico Mobiltherm Serie 600, modelo 605, de la marca Mobil</t>
  </si>
  <si>
    <t>Caldera de fluido térmico. El fluido circula por tubos aletados que se calientan con los humos de combustión.</t>
  </si>
  <si>
    <t>Gas natural</t>
  </si>
  <si>
    <t>SA 516 y 178</t>
  </si>
  <si>
    <t>Lana mineral</t>
  </si>
  <si>
    <t>Caldera humotubular, 1 pase en hogar liso -corrugado, 2 pases en tubos. Puede operar con fuel oil o gas natural.</t>
  </si>
  <si>
    <t>Lubricantes (2017)</t>
  </si>
  <si>
    <t xml:space="preserve">Caldera de aceite térmico </t>
  </si>
  <si>
    <t>SIGMA THERMAL</t>
  </si>
  <si>
    <t>EEUU</t>
  </si>
  <si>
    <t>HC2</t>
  </si>
  <si>
    <t>Aceite térmico Dowtherm-A</t>
  </si>
  <si>
    <t>Lana mineral con revestimiento de aluminio</t>
  </si>
  <si>
    <t>FOB USA</t>
  </si>
  <si>
    <t>Diseño de serpentín helicoidal doble con tres pases de humos de combustión,</t>
  </si>
  <si>
    <t>Sìlice y carbón activado (2017)</t>
  </si>
  <si>
    <t>GT-030</t>
  </si>
  <si>
    <t>Aceite térmico Pirobloc® HTF-HT</t>
  </si>
  <si>
    <t>FOB</t>
  </si>
  <si>
    <t>Helados (2017)</t>
  </si>
  <si>
    <t>Fontanet</t>
  </si>
  <si>
    <t>Argentina</t>
  </si>
  <si>
    <t>HC-HF 8</t>
  </si>
  <si>
    <t>FOB ARGENTINA</t>
  </si>
  <si>
    <t>Caldera humotubular de tres pasos fondo húmedo</t>
  </si>
  <si>
    <t>Madera Laminada (2018)</t>
  </si>
  <si>
    <t>Madera</t>
  </si>
  <si>
    <t>Vapor sobrecalentado</t>
  </si>
  <si>
    <t>Cámara de combustión acuotubular, precalentador de aire, depurador de gases e instrumentación y control</t>
  </si>
  <si>
    <t>Mermeladas (2018)</t>
  </si>
  <si>
    <t>Xinxiang Xinda Boiler Container Co. Ltd.</t>
  </si>
  <si>
    <t>WDR1-1.0</t>
  </si>
  <si>
    <t>Sidra (2018)</t>
  </si>
  <si>
    <t>CENTRÍFUGAS</t>
  </si>
  <si>
    <t>Diámetro del tambor (mm)</t>
  </si>
  <si>
    <t>Velocidad máx (rpm)</t>
  </si>
  <si>
    <t>Caudal mínimo (m3/h)</t>
  </si>
  <si>
    <t>Caudal máximo (m3/h)</t>
  </si>
  <si>
    <t>Potencia (kW)</t>
  </si>
  <si>
    <t>Material</t>
  </si>
  <si>
    <t>W  o D (m)</t>
  </si>
  <si>
    <t>Procedencia</t>
  </si>
  <si>
    <t>Hidrógeno verde (2020)</t>
  </si>
  <si>
    <t>Centrífuga de tornillo</t>
  </si>
  <si>
    <t>LW450-2000</t>
  </si>
  <si>
    <t>Wuxi Dajiang Environmental Technology Co., Ltd.</t>
  </si>
  <si>
    <t>Centrífuga cilíndrica horizontal con tornillo central. Apta para separación de tres fases (líquido-líquido-sólido)</t>
  </si>
  <si>
    <t>LW400-1600</t>
  </si>
  <si>
    <t>LW250-900</t>
  </si>
  <si>
    <t>0.5</t>
  </si>
  <si>
    <t>PNX409</t>
  </si>
  <si>
    <t>0.2</t>
  </si>
  <si>
    <t>Kingreat</t>
  </si>
  <si>
    <t>Centrífuga cilíndrica horizontal con tornillo central y separación de fases líquidas por decantación.</t>
  </si>
  <si>
    <t>LW400-1200</t>
  </si>
  <si>
    <t>LW650-2600E</t>
  </si>
  <si>
    <t>AISI 316L</t>
  </si>
  <si>
    <t>ZK Separation</t>
  </si>
  <si>
    <t xml:space="preserve">Centrífuga cilíndrica horizontal doble rotor con tornillo central. </t>
  </si>
  <si>
    <t>Centrífuga de discos</t>
  </si>
  <si>
    <t>MACFUGE 325 CH PT 5 C</t>
  </si>
  <si>
    <t>AISI 316 y 304</t>
  </si>
  <si>
    <t>Macfuge</t>
  </si>
  <si>
    <t>Italia</t>
  </si>
  <si>
    <t>FOB ITALIA</t>
  </si>
  <si>
    <t>Centrífuga para clarificación de líquidos con dispositivo de descarga automática de sólidos.</t>
  </si>
  <si>
    <t>Yogures funcionales (2020)</t>
  </si>
  <si>
    <t>FOODEC 209</t>
  </si>
  <si>
    <t>Alfa Laval</t>
  </si>
  <si>
    <t>Fidemar S.A.</t>
  </si>
  <si>
    <t>CIF</t>
  </si>
  <si>
    <t>Centrìfuga cilíndrica horizontal con tornillo central diseñada para industria alimenticia. Incluye accesorios para CIP, El proovedor informa distintas capacidades dependiendo del fluido a procesar. En este caso la aplicación es para la industria láctea.</t>
  </si>
  <si>
    <t>Albúmina (2017)</t>
  </si>
  <si>
    <t>Frigorífica</t>
  </si>
  <si>
    <t>ASD 170-07-076</t>
  </si>
  <si>
    <t>AISI 316  con carcaza de acero al carbono</t>
  </si>
  <si>
    <t xml:space="preserve">GEA  Westfalia  Separator  Argentina  S.A. </t>
  </si>
  <si>
    <t>Centrífuga de discos diseñada para separación de plasma de sangre animal. Incluye accesorios para CIP.</t>
  </si>
  <si>
    <t>Centrífuga tipo bowl tubular</t>
  </si>
  <si>
    <t>GF105</t>
  </si>
  <si>
    <t>Reyes Machinery Co., Ltd</t>
  </si>
  <si>
    <t>Centrífuga cilíndrica vertical con eje central liso. Diseñada para separaciones líquido-líquido,</t>
  </si>
  <si>
    <t>Pirólisis de plásticos (2017)</t>
  </si>
  <si>
    <t>HXJ550</t>
  </si>
  <si>
    <t>Acero Inoxidable</t>
  </si>
  <si>
    <t>ASG Recycling Machinery</t>
  </si>
  <si>
    <t>Centrífuga cilìndrica horizontal con eje central con paletas y malla para retención de sólidos. Diseñada para remover agua de chips de plástico.</t>
  </si>
  <si>
    <t>Productos Químicos</t>
  </si>
  <si>
    <t>HGDH 430</t>
  </si>
  <si>
    <t>Nanjing FiveMen Machine</t>
  </si>
  <si>
    <t>Centrífuga de discos apta para separación sólido líquido de bajas concentraciones o separación líquido-líquido de emulsiones.</t>
  </si>
  <si>
    <t>DHC 500</t>
  </si>
  <si>
    <t>AISI 304</t>
  </si>
  <si>
    <t>Zhengzhou Toper Industrial Equipmen</t>
  </si>
  <si>
    <t>AISI 305</t>
  </si>
  <si>
    <t>Zhengzhou Toper Industrial Equipment</t>
  </si>
  <si>
    <t>LW220-880</t>
  </si>
  <si>
    <t>AISI 306</t>
  </si>
  <si>
    <t>Jiangsu Huada</t>
  </si>
  <si>
    <t>LW650-2800</t>
  </si>
  <si>
    <t>AISI 312</t>
  </si>
  <si>
    <t>CHILLERS</t>
  </si>
  <si>
    <t>Descripción</t>
  </si>
  <si>
    <t>Fluido refrigerado</t>
  </si>
  <si>
    <t>Flujo de fluido refrigerado (m3/h)</t>
  </si>
  <si>
    <t>T de entrada (ºC)</t>
  </si>
  <si>
    <t>T de salida (ºC)</t>
  </si>
  <si>
    <t>Refrigerante</t>
  </si>
  <si>
    <t>Flujo de refrigerante (m3/h)</t>
  </si>
  <si>
    <t>Potencia térmica (TR)</t>
  </si>
  <si>
    <t>Ciclo cerrado de refrigerante</t>
  </si>
  <si>
    <t>Compresor scroll, evaporador de tubos aletados, válvula de expansión electrónica y condensador refrigerado por aire impulsado por ventiladores axiales.</t>
  </si>
  <si>
    <t>Tae-EVO 602</t>
  </si>
  <si>
    <t>Agua</t>
  </si>
  <si>
    <t>R410A</t>
  </si>
  <si>
    <t>Tubos de cobre con aletas de aluminio, paletas del ventilador de aluminio recubiertas en polipropileno.</t>
  </si>
  <si>
    <t>MTA</t>
  </si>
  <si>
    <t>Datos referidos a las condiciones normales de funcionamiento: temperatura ambiente 35 °C y temperatura IN/OUT agua evaporador 12/7 °C.</t>
  </si>
  <si>
    <t>Tae-EVO 081</t>
  </si>
  <si>
    <t>Agua glicolada</t>
  </si>
  <si>
    <t>Acetato de etilo (2020)</t>
  </si>
  <si>
    <t>Compresor scroll (2), evaporador tubular, condensador refrigerado por aire impulsado por ventiladores axiales (3).</t>
  </si>
  <si>
    <t>AXEvo A 195</t>
  </si>
  <si>
    <t>R407c</t>
  </si>
  <si>
    <t>Acero galvanizado</t>
  </si>
  <si>
    <t>Eurochiller S.R.L.</t>
  </si>
  <si>
    <t>EXW</t>
  </si>
  <si>
    <t>La potencia térmica está dada para temperatura ambiente de 38 ºC,</t>
  </si>
  <si>
    <t>Doble circuito de refrigeración independiente.</t>
  </si>
  <si>
    <t>RLA 330</t>
  </si>
  <si>
    <t>Mecalor</t>
  </si>
  <si>
    <t>Capacidades frigoríficas válidas para agua helada saliendo a 10°C, retornando a 14°C y temperatura ambiente de 27°C</t>
  </si>
  <si>
    <t>Metanol (2020)</t>
  </si>
  <si>
    <t>MSA-30</t>
  </si>
  <si>
    <t>MercadoLibre Brasil</t>
  </si>
  <si>
    <t>Doble circuito de refrigeraciòn, cada uno constando de un compresor de tornillo, evaporador de placas, válvula de expansión electrónica y condensadores de tubos aletados refrigerados por aire impulsado por ventiladores axiales</t>
  </si>
  <si>
    <t>RLA-400-CA-380*/C/E/T</t>
  </si>
  <si>
    <t>R407C</t>
  </si>
  <si>
    <t>Tubos de acero inoxidable y carcaza de acero galvanizado</t>
  </si>
  <si>
    <t>Capacidad frigorífica estimada para temperatura ambiente menor a 42 ºC.</t>
  </si>
  <si>
    <t>Compresor scroll (2), evaporador de camisa y tubos,  condensador de tubos con aletas de aluminio.</t>
  </si>
  <si>
    <t>MG-12CL</t>
  </si>
  <si>
    <t>MGREENBELT</t>
  </si>
  <si>
    <t>Capacidad frigorífica estimada para temperatura ambiente menor a 35 ºC.</t>
  </si>
  <si>
    <t>Compresor de tornillo, evaporador de camisa y tubos, condensador refrigerado por aire impulsado por ventilador de rotor externo</t>
  </si>
  <si>
    <t>TPAS‑210ASH</t>
  </si>
  <si>
    <t>R22/R404A</t>
  </si>
  <si>
    <t>TopChiller international</t>
  </si>
  <si>
    <t>Alperujo (2019)</t>
  </si>
  <si>
    <t>Compresor reciprocante, condensador de serpentín de cobre con aletas de aluminio refrigerado por aire</t>
  </si>
  <si>
    <t>ACWC-120-Q-RF</t>
  </si>
  <si>
    <t xml:space="preserve"> DOWCAL™ N 40%</t>
  </si>
  <si>
    <t>Cold Shot Chillers</t>
  </si>
  <si>
    <t>FOB EEUU</t>
  </si>
  <si>
    <t>Capacidad frigorífica estimada para temperatura ambiente menor a 95 ºF.</t>
  </si>
  <si>
    <t>Compresor de tornillo, evaporador de placas, condensador de tubos de cobre con aletas de aluminio refrigerado por aire impulsado por ventilador axial</t>
  </si>
  <si>
    <t>LSLG-220ADLC (0)</t>
  </si>
  <si>
    <t>Kuenbor Refrigeration Machinery Co., Ltd</t>
  </si>
  <si>
    <t>Fosfolípidos (2019)</t>
  </si>
  <si>
    <t>Compresor de tornillo, evaporador de camisa y tubos, condensador refrigerado por aire</t>
  </si>
  <si>
    <t>BLSBLGF950MH3/nbA-M</t>
  </si>
  <si>
    <t>R134a</t>
  </si>
  <si>
    <t>Refrimatica S.A.</t>
  </si>
  <si>
    <t>Emulsiones Poliméricas (2018)</t>
  </si>
  <si>
    <t>Compresor de tornillo, evaporador de camisa y tubos de acero inoxidable, condensador de serpentín de latón con aletas de aluminio</t>
  </si>
  <si>
    <t>DNC-495ADH</t>
  </si>
  <si>
    <t xml:space="preserve">Agua </t>
  </si>
  <si>
    <t>R22</t>
  </si>
  <si>
    <t>SHENZHEN DANNICE MACHINERY CO.,LTD</t>
  </si>
  <si>
    <t>Compresor scroll, evaporador de placas,  condensador de serpentín de cobre con aletas de aluminio refrigerado por aire impulsado por ventilador axial</t>
  </si>
  <si>
    <t>Alfaliq HTI - 15 AD</t>
  </si>
  <si>
    <t>R22 / R407C</t>
  </si>
  <si>
    <t>Todo Chiller</t>
  </si>
  <si>
    <t>Capacidad frigorífica estimada para temperatura ambiente menor a 42 ºC. Temperatura màxima del agua de entrada de 22 ºC</t>
  </si>
  <si>
    <t>Wenzhou Flowtam Co. Ltd.</t>
  </si>
  <si>
    <t>Alimenticia / Farmacéutica</t>
  </si>
  <si>
    <t>COMPRESORES</t>
  </si>
  <si>
    <t>¿Libre de aceite?</t>
  </si>
  <si>
    <t>Fluido a comprimir</t>
  </si>
  <si>
    <t>Capacidad (Nm3/min)</t>
  </si>
  <si>
    <t>Capacidad FAD (m3/min)</t>
  </si>
  <si>
    <t>P máx. de descarga (bar)</t>
  </si>
  <si>
    <t>Nivel sonoro (dB)</t>
  </si>
  <si>
    <t>Compresor de tornillo</t>
  </si>
  <si>
    <t>Aire</t>
  </si>
  <si>
    <t>SX 4</t>
  </si>
  <si>
    <t>KAESER</t>
  </si>
  <si>
    <t>Alemania</t>
  </si>
  <si>
    <t>Temac SA</t>
  </si>
  <si>
    <t xml:space="preserve">Incluye filtro y secador frigorífico. </t>
  </si>
  <si>
    <t>SX Aircenter 3</t>
  </si>
  <si>
    <t>Temac S.A.</t>
  </si>
  <si>
    <t>GX 4 EP</t>
  </si>
  <si>
    <t>Atlas Copco</t>
  </si>
  <si>
    <t>Seler SA</t>
  </si>
  <si>
    <t>La cotización incluye: compresor, tanque pulmón, enfriador, filtros, accesorios e instrumentaciòn de la instalaciòn.</t>
  </si>
  <si>
    <t>Eólica y celdas (2017)</t>
  </si>
  <si>
    <t>Compresor de pistón</t>
  </si>
  <si>
    <t>SI</t>
  </si>
  <si>
    <t>LF 5-10</t>
  </si>
  <si>
    <t>Compresor alternativo de una etapa y dos cilindros.</t>
  </si>
  <si>
    <t>Compresor scroll</t>
  </si>
  <si>
    <t>ZR190KCE</t>
  </si>
  <si>
    <t>Emerson</t>
  </si>
  <si>
    <t>Compresor diseñado para sistemas de refrigeración.</t>
  </si>
  <si>
    <t>GX 7 EP FF</t>
  </si>
  <si>
    <t>Compresor de uña</t>
  </si>
  <si>
    <t>ZT 15-10</t>
  </si>
  <si>
    <t>Compresor de dos etapas refrigerado por aire. Incluye filtro y secador de aire.</t>
  </si>
  <si>
    <t>DWW-18W</t>
  </si>
  <si>
    <t>Denair</t>
  </si>
  <si>
    <t>Refrigerado por aire.</t>
  </si>
  <si>
    <t>DAV-11</t>
  </si>
  <si>
    <t>Refrigerado por aire. Incluye filtro de aceite.</t>
  </si>
  <si>
    <t>DWW-22W</t>
  </si>
  <si>
    <t>DWW-30W</t>
  </si>
  <si>
    <t>AHB-40A</t>
  </si>
  <si>
    <t>AirHorse Compressor Co., Ltd</t>
  </si>
  <si>
    <t>Compresor de una etapa refrigerado por aire.</t>
  </si>
  <si>
    <t>OGLC 22A</t>
  </si>
  <si>
    <t>Shanghai Landward Machine Co., Ltd.</t>
  </si>
  <si>
    <t>Nirvana - IRN37K-OF</t>
  </si>
  <si>
    <t>Ingersoll Rand</t>
  </si>
  <si>
    <t>Cocles SA</t>
  </si>
  <si>
    <t>Motor de imán permanente híbrido. El costo incluye secador por adsorción y filtro.</t>
  </si>
  <si>
    <t>Diesel (2018)</t>
  </si>
  <si>
    <t>GA 37</t>
  </si>
  <si>
    <t>Compresor de tornillo con motor de imán permanente e inyección de aceite.</t>
  </si>
  <si>
    <t>CSG 55-2</t>
  </si>
  <si>
    <t>Compresor de dos etapas refrigerado por aire. Incluye filtro y secador rotativo de aire,</t>
  </si>
  <si>
    <t>BSD 83</t>
  </si>
  <si>
    <t>FOB ALEMANIA</t>
  </si>
  <si>
    <t>Compresor de una etapa con refrigeración por aire y opcionalmente agua. Incluye filtro y secador frigorífico de aire.</t>
  </si>
  <si>
    <t>DWW-45W</t>
  </si>
  <si>
    <t>DWW-55W</t>
  </si>
  <si>
    <t>DWW-75W</t>
  </si>
  <si>
    <t>DWW-90W</t>
  </si>
  <si>
    <t>O2</t>
  </si>
  <si>
    <t>2JS2</t>
  </si>
  <si>
    <t>RIX Industries</t>
  </si>
  <si>
    <t>Puede operar hasta en 1 o 2  etapas. El caudal máximo depende de la presión de entrada y el número de etapas. El valor informado es el máximo para una presión de entrada de 5 bar.</t>
  </si>
  <si>
    <t>CO2</t>
  </si>
  <si>
    <t>2M2</t>
  </si>
  <si>
    <t>Compresor de dos cilindros verticales refrigerado por agua. Puede funcionar en 1 o 2 etapas.</t>
  </si>
  <si>
    <t>Hidrógeno</t>
  </si>
  <si>
    <t>Dw-1.65/(13-40)-60</t>
  </si>
  <si>
    <t>Toplong Compressors</t>
  </si>
  <si>
    <t>Compresor de dos etapas refrigerado por agua. La presión de carga mínima es de 13 bar.</t>
  </si>
  <si>
    <t>R717</t>
  </si>
  <si>
    <t>Grasso LT - P</t>
  </si>
  <si>
    <t>GEA</t>
  </si>
  <si>
    <t>GEA Argentina</t>
  </si>
  <si>
    <t>FOB  ALEMANIA</t>
  </si>
  <si>
    <t>Compresor diseñado para sistemas de refrigeración con amoníaco.</t>
  </si>
  <si>
    <t>EVAPORADORES</t>
  </si>
  <si>
    <t>Fluido evaporado</t>
  </si>
  <si>
    <t>Fluido calefactor</t>
  </si>
  <si>
    <t>Flujo entrada (kg/h)</t>
  </si>
  <si>
    <t>Capacidad evap. (kg/h)</t>
  </si>
  <si>
    <t>Eficiencia evaporación (%)</t>
  </si>
  <si>
    <t>Temp. máx. evap. (ºC)</t>
  </si>
  <si>
    <t>Evaporador de film descendente</t>
  </si>
  <si>
    <t>FFE-45</t>
  </si>
  <si>
    <t>Etanol</t>
  </si>
  <si>
    <t>AISI 316 L</t>
  </si>
  <si>
    <t>Delta Separations</t>
  </si>
  <si>
    <t xml:space="preserve"> El alcohol saturado se aspira hacia el interior de la parte superior del evaporador y la solución cae por múltiples orificios de diámetro pequeño. Este proceso forma una película sobre las paredes de la superficie del evaporador que ha sido calentada, permitiendo una evaporación eficiente con mínimo tiempo de residencia. El vapor de alcohol luego pasa a través de un condensador y se condensa antes de salir en cascada fuera del sistema dentro de un tanque recolector. Incluye accesorios para CIP.</t>
  </si>
  <si>
    <t>Dry solvent recovery system</t>
  </si>
  <si>
    <t>Aptia Engineering</t>
  </si>
  <si>
    <t xml:space="preserve">Evaporador de dos etapas. </t>
  </si>
  <si>
    <t>Evaporador rotativo</t>
  </si>
  <si>
    <t>Hei-VAP Industrial 20L</t>
  </si>
  <si>
    <t>Heidolph Instruments</t>
  </si>
  <si>
    <t>Evaporador de etanol de pequeña escala.</t>
  </si>
  <si>
    <t>Vapor</t>
  </si>
  <si>
    <t>Chinz</t>
  </si>
  <si>
    <t>Evaporador de 3 efectos. Contiene un condensador, bomba de vacío, bomba de alimentación, bomba de circulación, bomba de descarga, bomba de agua condensada, bola de limpieza de pulverización CIP, medidor de vacío, termómetro y medidor de presión.</t>
  </si>
  <si>
    <t>SUS304</t>
  </si>
  <si>
    <t>VANOO(SHANGHAI) CO.,L</t>
  </si>
  <si>
    <t>Evaporador de 3 efectos de operación automática. El equipo cuenta con un precalentador para la corriente de alimentación, un condensador, dos tanques auxiliares y control por PLC.</t>
  </si>
  <si>
    <t>Evaporador de 3 efectos de operación semi-automática. El equipo cuenta con un precalentador para la corriente de alimentación, un condensador, dos tanques auxiliares y control por PLC.</t>
  </si>
  <si>
    <t>FFE-100</t>
  </si>
  <si>
    <t>Geling Environmental Technology</t>
  </si>
  <si>
    <t>Evaporador de un efecto.</t>
  </si>
  <si>
    <t>FFE 50</t>
  </si>
  <si>
    <t>Evaporador de film agitado</t>
  </si>
  <si>
    <t>EPDA 2670</t>
  </si>
  <si>
    <t>Ingeniería Bernoulli S.A.</t>
  </si>
  <si>
    <t>Evaporador de film agitado operando a 40 torr de presión, vacío producido por sistema de eyectores. Diseñado para concentrar lecitina de soja hasta una humedad final de 1%.</t>
  </si>
  <si>
    <t>Top Vapor Outlet Wiped Film Evaporator</t>
  </si>
  <si>
    <t>Éter de petróleo</t>
  </si>
  <si>
    <t>SS304</t>
  </si>
  <si>
    <t>Pfaudler Ltda</t>
  </si>
  <si>
    <t>Evaporador de operación a vacío (hasta 0,001 torr). Incluye condensador.</t>
  </si>
  <si>
    <t>EPDA 500</t>
  </si>
  <si>
    <t>Solventes orgánicos</t>
  </si>
  <si>
    <t>Acetona</t>
  </si>
  <si>
    <t>Leche en Polvo (2019)</t>
  </si>
  <si>
    <t>MKTE10</t>
  </si>
  <si>
    <t>AISI 316L y accesorios de AISI 304</t>
  </si>
  <si>
    <t>Beijing Meckey Engineering Co.</t>
  </si>
  <si>
    <t>Evaporador de 4 efectos. La eficiencia de evaporación depende del producto a concentrar.</t>
  </si>
  <si>
    <t>MKTE30</t>
  </si>
  <si>
    <t>AISI 316L y accesorios de AISI 305</t>
  </si>
  <si>
    <t>FILTROS</t>
  </si>
  <si>
    <t>Fabricante / Proveedor</t>
  </si>
  <si>
    <t>Flujo volumétrico (m3/h)</t>
  </si>
  <si>
    <t>Flujo másico (kg/h)</t>
  </si>
  <si>
    <t>Tamaño de poro (mm)</t>
  </si>
  <si>
    <t>W o D (m)</t>
  </si>
  <si>
    <t>Material Equipo</t>
  </si>
  <si>
    <t>Material Filtro</t>
  </si>
  <si>
    <t>Representante local</t>
  </si>
  <si>
    <t>Filtro de profundidad</t>
  </si>
  <si>
    <t>Filtro de vacío con lecho de fibras de celulosa</t>
  </si>
  <si>
    <t xml:space="preserve">DrainDroyd </t>
  </si>
  <si>
    <t xml:space="preserve">Extraktlab </t>
  </si>
  <si>
    <t>AISI 316</t>
  </si>
  <si>
    <t>Filtro de celulosa</t>
  </si>
  <si>
    <t>Tamiz</t>
  </si>
  <si>
    <t>Tamiz parabólico</t>
  </si>
  <si>
    <t>FPA600</t>
  </si>
  <si>
    <t>FiltroAguas Chile</t>
  </si>
  <si>
    <t>AISI 304L</t>
  </si>
  <si>
    <t>Chile</t>
  </si>
  <si>
    <t>FOB CHILE</t>
  </si>
  <si>
    <t>Fertilizantes (2020)</t>
  </si>
  <si>
    <t>Agro</t>
  </si>
  <si>
    <t>Filtro para retener bacterias del aire. Cuenta con un ventilador centrífugo, un sistema de humidificación del lecho, y sistema de control.</t>
  </si>
  <si>
    <t>BFT200</t>
  </si>
  <si>
    <t>SERECO SRL</t>
  </si>
  <si>
    <t>Viruta</t>
  </si>
  <si>
    <t>Zaranda vibratoria de malla doble, diseñada para clasificación de granos</t>
  </si>
  <si>
    <t>LS520-2S</t>
  </si>
  <si>
    <t>Henan China First Engineering Technology Co., LTD</t>
  </si>
  <si>
    <t>Acero estructural Q235B</t>
  </si>
  <si>
    <t>Filtro prensa</t>
  </si>
  <si>
    <t>Filtro tipo prensa de tornillo</t>
  </si>
  <si>
    <t>GNDL304</t>
  </si>
  <si>
    <t xml:space="preserve">GN Solids America LLC
</t>
  </si>
  <si>
    <t>GNDL302</t>
  </si>
  <si>
    <t>GNDL402</t>
  </si>
  <si>
    <t>Tamices secuenciales con diferente tamaño de malla a elección del cliente. Diseñados para la selección de granos.</t>
  </si>
  <si>
    <t>VCF 500 20-AI</t>
  </si>
  <si>
    <t>Famacin</t>
  </si>
  <si>
    <t>Perú</t>
  </si>
  <si>
    <t>FOB PERU</t>
  </si>
  <si>
    <t>VCF 1000 20-AI</t>
  </si>
  <si>
    <t>Filtro de vacío con lecho de arena. Diseñado para tratamiento de agua.</t>
  </si>
  <si>
    <t>FAB 950</t>
  </si>
  <si>
    <t>STF</t>
  </si>
  <si>
    <t>Acero al carbono</t>
  </si>
  <si>
    <t>Arena de sílice</t>
  </si>
  <si>
    <t>Ultrafiltro</t>
  </si>
  <si>
    <t>Ultrafiltración por membrana</t>
  </si>
  <si>
    <t>Membrane-UF2</t>
  </si>
  <si>
    <t>Membrana de polisufona en espiral</t>
  </si>
  <si>
    <t>Suecia</t>
  </si>
  <si>
    <t>Fidemar</t>
  </si>
  <si>
    <t>Microfiltro</t>
  </si>
  <si>
    <t>Microfiltración por membrana</t>
  </si>
  <si>
    <t>MFG1-531647</t>
  </si>
  <si>
    <t>Tamiz vibratorio</t>
  </si>
  <si>
    <t>KTSV 800</t>
  </si>
  <si>
    <t>GMK</t>
  </si>
  <si>
    <t>Filtro prensa con torta de filtrado. Las placas filtrantes deben intercambiarse en forma manual. El flujo volumétrico informado corresponde al volumen de torta en un ciclo de operación, no a un caudal en m3/h.</t>
  </si>
  <si>
    <t>800 mm Micronics Filter Press</t>
  </si>
  <si>
    <t>Micronics Inc.</t>
  </si>
  <si>
    <t>Placas de polipropileno PCGR080-08I/32</t>
  </si>
  <si>
    <t>FP408W</t>
  </si>
  <si>
    <t>Haarslev</t>
  </si>
  <si>
    <t>Dinamarca</t>
  </si>
  <si>
    <t>FOB DINAMARCA</t>
  </si>
  <si>
    <t>Zaranda de lecho plano</t>
  </si>
  <si>
    <t>VS100/150</t>
  </si>
  <si>
    <t>Sangati Berga</t>
  </si>
  <si>
    <t>Filtro tipo prensa a vacío diseñado para la fabricación de paneles CLT. Se colocan las tablas sobre la superficie del filtro y luego se recubren con una manta que permite disminuir la presiòn.</t>
  </si>
  <si>
    <t xml:space="preserve">Woodtec Fankhauser </t>
  </si>
  <si>
    <t>Filtro para tratamiento de agua</t>
  </si>
  <si>
    <t>6J6</t>
  </si>
  <si>
    <t>Filsa</t>
  </si>
  <si>
    <t>PRFV</t>
  </si>
  <si>
    <t>Zeolita</t>
  </si>
  <si>
    <t>Filtro tipo bolsa</t>
  </si>
  <si>
    <t>Filtros de tela diseñado para filtración de grandes caudales en industria alimenticia.</t>
  </si>
  <si>
    <t>Filtron S.A.</t>
  </si>
  <si>
    <t>Tela de poliéster punzonada</t>
  </si>
  <si>
    <t>DDP</t>
  </si>
  <si>
    <t>Nanofiltro</t>
  </si>
  <si>
    <t>Nanofiltración por membrana</t>
  </si>
  <si>
    <t>500Da</t>
  </si>
  <si>
    <t xml:space="preserve">Membrana de poliacrilonitrilo (PAN) </t>
  </si>
  <si>
    <t>Filtro Nutsche</t>
  </si>
  <si>
    <t>El cuerpo del filtro incluye agitador de paletas planas para homogeneización</t>
  </si>
  <si>
    <t>NTF-3000</t>
  </si>
  <si>
    <t>Jiangsu Environmental Protection &amp; Energy</t>
  </si>
  <si>
    <t>NTF-1500</t>
  </si>
  <si>
    <t xml:space="preserve">Diseñado para la separación de lana. La característica principal del filtro es la de deshidratar y compactar el material retenido obteniendo así la lana por un lado y los cueros sin lana por el otro.
</t>
  </si>
  <si>
    <t>HP-300</t>
  </si>
  <si>
    <t>Shibiao Machinery Manufacturing</t>
  </si>
  <si>
    <t>HP-500</t>
  </si>
  <si>
    <t>Filtro prensa de cámara hidráulica</t>
  </si>
  <si>
    <t>XMY4/450-30UB</t>
  </si>
  <si>
    <t xml:space="preserve"> Dazhang Filtration Technology Co.Ltd,</t>
  </si>
  <si>
    <t>Acero al carbono Q235</t>
  </si>
  <si>
    <t>Placas filtrantes de polietileno</t>
  </si>
  <si>
    <t>Tamiz parabólico estático con sección de cuña</t>
  </si>
  <si>
    <t>Aguamarket</t>
  </si>
  <si>
    <t>Filtro de tambor</t>
  </si>
  <si>
    <t>Equipo diseñado para la separación de lodos y agua. Los sólidos retenidos se descartan por rotación del tambor.</t>
  </si>
  <si>
    <t>DFS-300</t>
  </si>
  <si>
    <t>DECO</t>
  </si>
  <si>
    <t>Proveedor</t>
  </si>
  <si>
    <t>Biofiltro</t>
  </si>
  <si>
    <t>Filtro de lecho fijo por percolación, con bacterias nitrificantes que convierten nitrógeno amoniacal en nitrato.</t>
  </si>
  <si>
    <t>ZHONGHANG</t>
  </si>
  <si>
    <t>El principio de funcionamiento consiste en alimentar superiormente a la zaranda más gruesa, y mediante la agitación giratoria del equipo las partículas de diámetro menor a la rejilla caen, y las de mayor son removidas lateralmente. De esta forma se clasifica la alimentación según su rango de tamaño.</t>
  </si>
  <si>
    <t>ZX800-2</t>
  </si>
  <si>
    <t>Mega Young Screening Technology Co.</t>
  </si>
  <si>
    <t>Partes en contacto con el carbón y zarandas de acero inoxidable 304</t>
  </si>
  <si>
    <t>Carburo de Silicio (2018)</t>
  </si>
  <si>
    <t>Materiales</t>
  </si>
  <si>
    <t>GS1840</t>
  </si>
  <si>
    <t>Henan Bailing Machinery Co., Ltd</t>
  </si>
  <si>
    <t>El filtro de precapa, tiene una delgada malla metálica de acero inoxidable, como elemento filtrante. Se comienza a circular fluido a través de este, formándose la precapa</t>
  </si>
  <si>
    <t>MG-40</t>
  </si>
  <si>
    <t>XINXIANG REMONT MACHINERY CO.,</t>
  </si>
  <si>
    <t>Furfural (2018)</t>
  </si>
  <si>
    <t>Zaranda vibratoria.</t>
  </si>
  <si>
    <t>Compact Sieve</t>
  </si>
  <si>
    <t>RUSSELL FINEX</t>
  </si>
  <si>
    <t>Filtro de tipo prensa hidráulica con operación batch, La capacidad está dada considerando los tiempos muertos.</t>
  </si>
  <si>
    <t>LXKL-800</t>
  </si>
  <si>
    <t>Xinxiang Leading Light Industrial Machinery Co., Ltd</t>
  </si>
  <si>
    <t>INTERCAMBIADORES DE CALOR</t>
  </si>
  <si>
    <t>Flujo fluido frío (m3/h)</t>
  </si>
  <si>
    <t>Flujo fluido frío (ton/h)</t>
  </si>
  <si>
    <t>Flujo fluido caliente (m3/h)</t>
  </si>
  <si>
    <t>Flujo fluido caliente (ton/h)</t>
  </si>
  <si>
    <t>Camisa</t>
  </si>
  <si>
    <t>Tubos</t>
  </si>
  <si>
    <t>Ti fría (ºC)</t>
  </si>
  <si>
    <t>Tf fría (ºC)</t>
  </si>
  <si>
    <t>Ti caliente (ºC)</t>
  </si>
  <si>
    <t>Tf caliente (ºC)</t>
  </si>
  <si>
    <t>Área de intercambio (m2)</t>
  </si>
  <si>
    <t>Combustible / Energía</t>
  </si>
  <si>
    <t>Frío</t>
  </si>
  <si>
    <t>Caliente</t>
  </si>
  <si>
    <t>FOB Argentina</t>
  </si>
  <si>
    <t>Fluido térmico de caldera Therminol 66</t>
  </si>
  <si>
    <t>Tubos concéntricos</t>
  </si>
  <si>
    <t>Metanol y agua</t>
  </si>
  <si>
    <t>CO2 y H2</t>
  </si>
  <si>
    <t>Metanol</t>
  </si>
  <si>
    <t>Placas</t>
  </si>
  <si>
    <t>Suero lácteo</t>
  </si>
  <si>
    <t>M10BFM</t>
  </si>
  <si>
    <t>Fidemar SA</t>
  </si>
  <si>
    <t>Pasteurizador</t>
  </si>
  <si>
    <t>MWA</t>
  </si>
  <si>
    <t>74(4)</t>
  </si>
  <si>
    <t>Tienen sede en UY</t>
  </si>
  <si>
    <t>M15BFD</t>
  </si>
  <si>
    <t>Leche</t>
  </si>
  <si>
    <t>72(4)</t>
  </si>
  <si>
    <t>INOXA</t>
  </si>
  <si>
    <t>Yogurt</t>
  </si>
  <si>
    <t>FOB Shanghai</t>
  </si>
  <si>
    <t>Plasma</t>
  </si>
  <si>
    <t>T8-BFM</t>
  </si>
  <si>
    <t>T-soluciona</t>
  </si>
  <si>
    <t>FOB China</t>
  </si>
  <si>
    <t>Tubos aletados</t>
  </si>
  <si>
    <t>ACV055</t>
  </si>
  <si>
    <t>Espiral</t>
  </si>
  <si>
    <t>Intercambiador de calor en espiral para dos fases</t>
  </si>
  <si>
    <t>SHE Cond 4S</t>
  </si>
  <si>
    <t>depende</t>
  </si>
  <si>
    <t>MEITAR</t>
  </si>
  <si>
    <t>SamalQuímica (Argentina)</t>
  </si>
  <si>
    <t>Crossflo MLI13912</t>
  </si>
  <si>
    <t>MBS</t>
  </si>
  <si>
    <t>KOH</t>
  </si>
  <si>
    <t>M15</t>
  </si>
  <si>
    <t>TL3</t>
  </si>
  <si>
    <t>Tornillo</t>
  </si>
  <si>
    <t>Intercambiador de calor de tornillo hueco</t>
  </si>
  <si>
    <t>Alperujo</t>
  </si>
  <si>
    <t>Propilenglicol-agua</t>
  </si>
  <si>
    <t>D 1616-6"</t>
  </si>
  <si>
    <t>FOB Alemania</t>
  </si>
  <si>
    <t>HANGZHOU HUIHE MACHINE FACTURE Co., Ltd</t>
  </si>
  <si>
    <t>Soja</t>
  </si>
  <si>
    <t>AISI 304/ AISI 316L DN40</t>
  </si>
  <si>
    <t>HRS heat exchangers</t>
  </si>
  <si>
    <t>Borras de canola</t>
  </si>
  <si>
    <t>SR 200</t>
  </si>
  <si>
    <t>IngenieriaBernoulli S.A.</t>
  </si>
  <si>
    <t>Mezcla lecitina-acetona</t>
  </si>
  <si>
    <t>DTA 51/25</t>
  </si>
  <si>
    <t>AISI 304 lado servicio y AISI 316 lado producto</t>
  </si>
  <si>
    <t>HRS Heat Exchangers</t>
  </si>
  <si>
    <t>G31 273/34</t>
  </si>
  <si>
    <t>G90 457/34</t>
  </si>
  <si>
    <t>Intercambiador de calor de camisa y tubos</t>
  </si>
  <si>
    <t>Wuxi Jiesheng Environment Chemical Equipment Co., Ltd.,</t>
  </si>
  <si>
    <t>74 (4)</t>
  </si>
  <si>
    <t>Beijing Meckey Engineering Co</t>
  </si>
  <si>
    <t>Paneles de pino (2019)</t>
  </si>
  <si>
    <t>Condensador enfriado por aire con tubos aletados en forma de A</t>
  </si>
  <si>
    <t>Thermo Pur</t>
  </si>
  <si>
    <t>72 (8)</t>
  </si>
  <si>
    <t>Rayen</t>
  </si>
  <si>
    <t>AlfaNova 27</t>
  </si>
  <si>
    <t>Condensador</t>
  </si>
  <si>
    <t>FOB España</t>
  </si>
  <si>
    <t>https://www.vymeniky-tepla.cz/files/pdf/AlfaLaval/AC120.pdf</t>
  </si>
  <si>
    <t>Alibaba</t>
  </si>
  <si>
    <t>agua</t>
  </si>
  <si>
    <t>Aluminio</t>
  </si>
  <si>
    <t>Hudson Products Co.</t>
  </si>
  <si>
    <t>Vinagre</t>
  </si>
  <si>
    <t>WENZHOU RAYEN MACHINERY CO.,</t>
  </si>
  <si>
    <t>CIF Montevideo</t>
  </si>
  <si>
    <t>MIXERS</t>
  </si>
  <si>
    <t>Capacidad (kg/h)</t>
  </si>
  <si>
    <t>Capacidad (m3/h)</t>
  </si>
  <si>
    <t>Aislación</t>
  </si>
  <si>
    <t>Fluido mezclado</t>
  </si>
  <si>
    <t>País origen</t>
  </si>
  <si>
    <t xml:space="preserve"> AISI 304</t>
  </si>
  <si>
    <t>Mezcla de barritas de fruta</t>
  </si>
  <si>
    <t>DASILPACK</t>
  </si>
  <si>
    <t>Simplex C-61</t>
  </si>
  <si>
    <t>Lodos de la industria láctea</t>
  </si>
  <si>
    <t>S. HOWES, LLC c</t>
  </si>
  <si>
    <t>Para la homogeneización de lodos deshidratados, productos alimenticios, fertilizantes, etc</t>
  </si>
  <si>
    <t>Homogeneizador de alta presión</t>
  </si>
  <si>
    <t>KQ3-25</t>
  </si>
  <si>
    <t>Kaiquan</t>
  </si>
  <si>
    <t>Tetra Pak® Mixer RJCI</t>
  </si>
  <si>
    <t>Tetra Pak</t>
  </si>
  <si>
    <t>FOB Suecia</t>
  </si>
  <si>
    <t>Envases cáscara de arroz (2020)</t>
  </si>
  <si>
    <t>Envases</t>
  </si>
  <si>
    <t>Horizontal Ribbon Mixer -RM500</t>
  </si>
  <si>
    <t>Higao Tech</t>
  </si>
  <si>
    <t>FBF 3006</t>
  </si>
  <si>
    <t>FBF</t>
  </si>
  <si>
    <t>FOB Italia</t>
  </si>
  <si>
    <t>IMAI (Industria Metalurgica en Acero Inoxidable)</t>
  </si>
  <si>
    <t>NS 3075 H</t>
  </si>
  <si>
    <t>Carcaza de acero al carbono e interior de acero inoxidable</t>
  </si>
  <si>
    <t>GEA Process Engineering SA</t>
  </si>
  <si>
    <t>GWH4-25</t>
  </si>
  <si>
    <t>Helado</t>
  </si>
  <si>
    <t>Shanghai Goingwind Machinety Co.</t>
  </si>
  <si>
    <t>MOLINOS</t>
  </si>
  <si>
    <t>Material procesado</t>
  </si>
  <si>
    <t>Tamaño partícula (mm)</t>
  </si>
  <si>
    <t>Molino de cuchillas</t>
  </si>
  <si>
    <t>ShredMaster 15 HD</t>
  </si>
  <si>
    <t>Flores de cannabis</t>
  </si>
  <si>
    <t>Triminator</t>
  </si>
  <si>
    <t>Diseñado para la molienda de flores de cannabis, pero también puede moler tallos y plástico.</t>
  </si>
  <si>
    <t>JWC Monster industrial</t>
  </si>
  <si>
    <t>JWC Enviromental</t>
  </si>
  <si>
    <t xml:space="preserve">Esta trituradora industrial contiene dos filas de cortadores de acero que giran lentamente permitiendo aumentar la superficie de corte disponible. Puede manipular tanto biomasa húmeda como seca, y cuenta con diversos tamices que permiten optimizar el tamaño de partícula de salida. El sistema cuenta con diversos automatismos y controles para poder operar con reduciendo paradas y optimizar eficiencias. </t>
  </si>
  <si>
    <t>Pulverisette 19</t>
  </si>
  <si>
    <t>Laval Lab</t>
  </si>
  <si>
    <t>Canadá</t>
  </si>
  <si>
    <t>FOB CANADA</t>
  </si>
  <si>
    <t>Molino de cuchillas acoplado a ciclón. Eficiencia de 100%.</t>
  </si>
  <si>
    <t>Molino de rodillos</t>
  </si>
  <si>
    <t>HT-FC0.5</t>
  </si>
  <si>
    <t>Fruta</t>
  </si>
  <si>
    <t>Zhengzhou Hento Machinery Co., Ltd.</t>
  </si>
  <si>
    <t>Incluye tolva de alimentación</t>
  </si>
  <si>
    <t>FG260</t>
  </si>
  <si>
    <t>Gránulos de biomasa</t>
  </si>
  <si>
    <t>Shanghai Farfly Technology Co., LTD</t>
  </si>
  <si>
    <t>Molino de 3 rodillos diseñado para estandarización de gránulos.</t>
  </si>
  <si>
    <t>100-B</t>
  </si>
  <si>
    <t>Granos y fruta</t>
  </si>
  <si>
    <t>XINYOU</t>
  </si>
  <si>
    <t>Molino de martillos</t>
  </si>
  <si>
    <t>HM-7 ½</t>
  </si>
  <si>
    <t>Cáscara de arroz</t>
  </si>
  <si>
    <t>AISI 41</t>
  </si>
  <si>
    <t>Mill Powder Tech</t>
  </si>
  <si>
    <t>Taiwan</t>
  </si>
  <si>
    <t>FOB TAIWAN</t>
  </si>
  <si>
    <t>Molino coloidal dentado</t>
  </si>
  <si>
    <t>MZ 130</t>
  </si>
  <si>
    <t>Solución de bagazo y agua</t>
  </si>
  <si>
    <t>FrymaKoruma</t>
  </si>
  <si>
    <t>El tamaño de partícula es regulable, el valor informado es el mínimo.</t>
  </si>
  <si>
    <t>Plumas</t>
  </si>
  <si>
    <t>Schutte Buffalo</t>
  </si>
  <si>
    <t>No incluye ciclón.</t>
  </si>
  <si>
    <t>C160G-B</t>
  </si>
  <si>
    <t>Cuero</t>
  </si>
  <si>
    <t>Yes Food Machinery</t>
  </si>
  <si>
    <t>Trituradora de carne</t>
  </si>
  <si>
    <t>C250-G</t>
  </si>
  <si>
    <t>HenanWellyMachineryEquipment</t>
  </si>
  <si>
    <t>OEM</t>
  </si>
  <si>
    <t>Residuos de faena de peces</t>
  </si>
  <si>
    <t>Guangzhou Finepanda Technology Co., Ltd. OEM</t>
  </si>
  <si>
    <t>Molino de bolas</t>
  </si>
  <si>
    <t>HQMΦ1.5×7m</t>
  </si>
  <si>
    <t>Sílica</t>
  </si>
  <si>
    <t>Henan Hongji Mine Machinery Co.</t>
  </si>
  <si>
    <t>ÓSMOSIS INVERSA</t>
  </si>
  <si>
    <t>Tipo de membrana</t>
  </si>
  <si>
    <t>Caudal permeado (m3/h)</t>
  </si>
  <si>
    <t>Caudal de concentrado (m3/h)</t>
  </si>
  <si>
    <t>Presión máx. de operación (bar)</t>
  </si>
  <si>
    <t>Rechazo (%)</t>
  </si>
  <si>
    <t>AG8040F</t>
  </si>
  <si>
    <t>E8-144K DLX</t>
  </si>
  <si>
    <t>SUEZ Water Technologies</t>
  </si>
  <si>
    <t>Biraden</t>
  </si>
  <si>
    <t>El equipo cuenta con 21 membranas en arreglo 3-2-2. Incluye pre-filtros para el correcto desempeño.</t>
  </si>
  <si>
    <t>E8-57K</t>
  </si>
  <si>
    <t>El equipo cuenta con 24 membranas en arreglo 1-1-1. Incluye pre-filtros para el correcto desempeño .</t>
  </si>
  <si>
    <t>AK4040TM</t>
  </si>
  <si>
    <t>E4H-43K</t>
  </si>
  <si>
    <t>El equipo cuenta con 24 membranas en arreglo 5-3. Incluye pre-filtros para el correcto desempeño .</t>
  </si>
  <si>
    <t>RO98 pHt™</t>
  </si>
  <si>
    <t>Alfa laval</t>
  </si>
  <si>
    <t>El equipo consta de 4 membranas en espiral, cada una con recubrimiento de polipropileno.</t>
  </si>
  <si>
    <t>AG8040</t>
  </si>
  <si>
    <t>CK-ROII-5000L/H Two St age RO system</t>
  </si>
  <si>
    <t>Guangzhou Chunke Environmental Technology Co.,Ltd</t>
  </si>
  <si>
    <t>El equipo incluye pre-filtro mecánico y de carbón activado.</t>
  </si>
  <si>
    <t>OSMO PRO 365</t>
  </si>
  <si>
    <t>PRO-50</t>
  </si>
  <si>
    <t xml:space="preserve">General  Electric </t>
  </si>
  <si>
    <t>El equipo consta de 12 membranas en arreglo 1-1-1.</t>
  </si>
  <si>
    <t>HIDROTEK</t>
  </si>
  <si>
    <t>SM1500</t>
  </si>
  <si>
    <t>Osmoaqua</t>
  </si>
  <si>
    <t>TORAY TGM10</t>
  </si>
  <si>
    <t>OSM 2000 LH S</t>
  </si>
  <si>
    <t>7,6-10,3</t>
  </si>
  <si>
    <t>FILSA</t>
  </si>
  <si>
    <t>El equipo consta de ocho membranas, cada una en una carcasa tubular. Incluye pre-microfiltración.</t>
  </si>
  <si>
    <t>KYRO-9000</t>
  </si>
  <si>
    <t>Guangzhou Kai Yuan Water Treatment Equipment Co., Ltd</t>
  </si>
  <si>
    <t>El equipo consta de 9 membranas distribuidas en dos módulos tubulares.</t>
  </si>
  <si>
    <t>Filmtec FT30</t>
  </si>
  <si>
    <t>El equipo està diseñado específicamente por el fabricante para aplicaciones de la industria láctea.</t>
  </si>
  <si>
    <t>REACTORES</t>
  </si>
  <si>
    <t>Capacidad (m3)</t>
  </si>
  <si>
    <t>Capacidad (kg)</t>
  </si>
  <si>
    <t>P diseño (bar)</t>
  </si>
  <si>
    <t>T diseño (ºC)</t>
  </si>
  <si>
    <t>Vel. agitación (rpm)</t>
  </si>
  <si>
    <t>Reactor batch agitado con camisa</t>
  </si>
  <si>
    <t>R60 - 60 Gallon Stainless Steel Reactor</t>
  </si>
  <si>
    <t>60 a -40</t>
  </si>
  <si>
    <t>2inch</t>
  </si>
  <si>
    <t>Aptia Engeneering</t>
  </si>
  <si>
    <t>Combustibles / Energía</t>
  </si>
  <si>
    <t>Reactor multitubular isotérmico</t>
  </si>
  <si>
    <t>Thyssenkrupp</t>
  </si>
  <si>
    <t>Reactor batch de hidrólisis con tapa y fondo torisféricos y turbina de disco con 6 paletas planas calefaccionado por camisa</t>
  </si>
  <si>
    <t>poliuretano de 60 mm</t>
  </si>
  <si>
    <t>ZH/oem</t>
  </si>
  <si>
    <t>Reactor cilíndrico vertical con fondo curvo, agitador de paletas planas y camisa</t>
  </si>
  <si>
    <t>Henan Wanda Aluminium Co., Ltd.</t>
  </si>
  <si>
    <t>1,6 t/h</t>
  </si>
  <si>
    <t>AISI Alloy 825 y AISI 316</t>
  </si>
  <si>
    <t>Advance  Bio-Systems</t>
  </si>
  <si>
    <t>Reactor cilíndrico vertical con apertura en el fondo para retiro de huesos calefaccionado por camisa y agitado por ebullición</t>
  </si>
  <si>
    <t>Finlandia</t>
  </si>
  <si>
    <t>Coctio Ltda.</t>
  </si>
  <si>
    <t>FOB Finlandia</t>
  </si>
  <si>
    <t>Fulón para pelambre enzimático</t>
  </si>
  <si>
    <t>Fulón para digestión de carnaza</t>
  </si>
  <si>
    <t>Reactor cilíndrico vertical de hidrólisis enzimática c/ agitador de paletas y calefaccionado por camisa</t>
  </si>
  <si>
    <t>AISI 316L en el interior y AISI 304 exterior</t>
  </si>
  <si>
    <t>Wenzhou ChinzMachinery Co.</t>
  </si>
  <si>
    <t>Reactor batch refrigerado con camisa de agua glicolada, tanque cilíndrico de fondo cónico, agitador tipo hélice de hoja ancha</t>
  </si>
  <si>
    <t>poliuretano de alta densidad de 3,5 in</t>
  </si>
  <si>
    <t>INCO</t>
  </si>
  <si>
    <t xml:space="preserve">N/A  </t>
  </si>
  <si>
    <t>Energía/ Combustibles</t>
  </si>
  <si>
    <t>Reactor rotatorio</t>
  </si>
  <si>
    <t>0,4 - 0,8 t/h</t>
  </si>
  <si>
    <t>STS310 en el interior</t>
  </si>
  <si>
    <t>Henan Dajia Mining Machinery Co., Ltd</t>
  </si>
  <si>
    <t>FOB Qingdao</t>
  </si>
  <si>
    <t>Fermentador con camisa</t>
  </si>
  <si>
    <t>Meto Equipment Co.,Ltd</t>
  </si>
  <si>
    <t>SECADORES</t>
  </si>
  <si>
    <t>Producto a secar</t>
  </si>
  <si>
    <t>Modo de operación</t>
  </si>
  <si>
    <t>Flujo de entrada (ton/h ó ton/batch)</t>
  </si>
  <si>
    <t>Flujo de fluido calefactor (m3/h ó m3/batch)</t>
  </si>
  <si>
    <t>Capacidad evaporativa (m3/h ó m3/batch)</t>
  </si>
  <si>
    <t>T máx. de secado (ºC)</t>
  </si>
  <si>
    <t>Humedad IN (%bh)</t>
  </si>
  <si>
    <t>Humedad OUT (%bh)</t>
  </si>
  <si>
    <t>Área de transf. (m2)</t>
  </si>
  <si>
    <t>Wo D (m)</t>
  </si>
  <si>
    <t>Secador de banda</t>
  </si>
  <si>
    <t>Belt Dryer Triminator</t>
  </si>
  <si>
    <t>Continuo</t>
  </si>
  <si>
    <t>Cámara de secado continuo multipiso con cintas transportadoras para circulación de producto. Quemador de GLP con 80% de eficiencia. Tiempo de residencia de 5 horas.</t>
  </si>
  <si>
    <t>Secador de lecho fluidizado</t>
  </si>
  <si>
    <t>IEC  Thermo  Model  3000</t>
  </si>
  <si>
    <t xml:space="preserve"> Innovative Enviromental  Companies</t>
  </si>
  <si>
    <t>Secador continuo. Incluye una primera etapa de pre-secado flash que permite llegar a una humedad intermedia entre 30-40%BH. Tiempo de residencia de 2 minutos. Quemador alimentado por propano o gas natural porporciona 2345 kW de potencia térmica a máxima capacidad.</t>
  </si>
  <si>
    <t>SQ2-10-4</t>
  </si>
  <si>
    <t>Manzanas</t>
  </si>
  <si>
    <t>Shangai Shanqiao Machinery Equipment Co., Ltd.</t>
  </si>
  <si>
    <t>Secador continuo de banda multipiso. Flujo de aire a través calefaccionado en intercambiador de calor de superficie extendida. En el intercambiador de calor el aire se calienta por humos de combustión de quemador de pellets.</t>
  </si>
  <si>
    <t>Secador de paletas</t>
  </si>
  <si>
    <t>KJG-80</t>
  </si>
  <si>
    <t>Lodos</t>
  </si>
  <si>
    <t>Changzhou Doing Machine Co., LTD</t>
  </si>
  <si>
    <t>Secador continuo tubular horizontal con 2 ejes de paletas. El fluido calefactor circula por camisa y por el interior de los ejes. El fluido calefactor también puede ser agua, aire o aceite. Está diseñado para secar slurries y materiales similares. Incluye tornillo de alimentación y ciclón para la humedad removida.</t>
  </si>
  <si>
    <t>Secador rotatorio</t>
  </si>
  <si>
    <t>HG1.2x10</t>
  </si>
  <si>
    <t>BILLICOM GROUP CO. LTD.</t>
  </si>
  <si>
    <t>Secador continuo tubular horizontal, donde el producto que ingresa se distribuye uniformemente en la pared del cilindro e intercambia calor con aire que fluye contracorriente.  El producto se descarga al final del cilindro, que cuenta con inclinación. Incluye tornillo de alimentación y quemador de gas natural que permite calentar el aire hasta 260 ºC.</t>
  </si>
  <si>
    <t>Secador spray</t>
  </si>
  <si>
    <t>Péptidos</t>
  </si>
  <si>
    <t>Galaxie</t>
  </si>
  <si>
    <t>Secador continuo. El producto se descarga desde la parte superior y desciende en forma rotatoria en contacto con aire que circula co-corriente.  Luego circula hacia un ciclón donde se separa y descarga por el fondo mediante válvula rotativa. El equipo cotizado incluye un quemador que opera con gases de combustión para calentar el aire con una potencia térmica de 925 kW, pero puede operar con calentamiento indirecto por vapor o aceite.</t>
  </si>
  <si>
    <t>ZLG 7.5x0.9</t>
  </si>
  <si>
    <t>Minerales lácteos</t>
  </si>
  <si>
    <t>HAIJIANG</t>
  </si>
  <si>
    <t>Secador continuo. El material se deposita sobre lecho con circulación de aire a través, y se mueve hacia el final del secador por vibración. Inlcuye ciclón y separador de polvo</t>
  </si>
  <si>
    <t>Queratina</t>
  </si>
  <si>
    <t>FOB Buenos Aires</t>
  </si>
  <si>
    <t>Secador continuo. El producto se descarga desde la parte superior y desciende en forma rotatoria en contacto con aire que circula co-corriente.  Luego circula hacia un ciclón donde se separa y descarga por el fondo mediante válvula rotativa. El equipo cotizado incluye un quemador que opera con GLP para calentar el aire con una potencia térmica de 1850 kW.</t>
  </si>
  <si>
    <t>RVPD</t>
  </si>
  <si>
    <t>Batch (1h)</t>
  </si>
  <si>
    <t>Economy Process Solutions</t>
  </si>
  <si>
    <t>India</t>
  </si>
  <si>
    <t>FOB India</t>
  </si>
  <si>
    <t>Secador batch operando a vacío para mezcla agua:etanol 1:1. Diseño cilíndrico horizontal. Calefacción indirecta por vapor, agua o aceite a través de la camisa del cilindro. Cuenta con un solo eje central de paletas.</t>
  </si>
  <si>
    <t>Polvo antioxidante</t>
  </si>
  <si>
    <t>Secador continuo. El producto se descarga desde la parte superior y desciende en forma rotatoria en contacto con aire que circula co-corriente.  Luego circula hacia un ciclón donde se separa y descarga por el fondo mediante válvula rotativa. El equipo cotizado incluye un quemador que opera con GLP para calentar el aire con una potencia térmica de 2775 kW.</t>
  </si>
  <si>
    <t>Compuesto bioactivo</t>
  </si>
  <si>
    <t>Secador continuo. El producto se descarga desde la parte superior y desciende en forma rotatoria en contacto con aire que circula co-corriente.  Luego circula hacia un ciclón donde se separa y descarga por el fondo mediante válvula rotativa. El equipo cotizado incluye un quemador que opera con GLP para calentar el aire con una potencia térmica de 250 kW.</t>
  </si>
  <si>
    <t>MG-WD100</t>
  </si>
  <si>
    <t>Lana</t>
  </si>
  <si>
    <t>Batch (0,5h)</t>
  </si>
  <si>
    <t>Hongwin Machinery</t>
  </si>
  <si>
    <t>Secador batch rotatorio eléctrico específico para el secado de lana.</t>
  </si>
  <si>
    <t>MG-WD70</t>
  </si>
  <si>
    <t>Leche en polvo</t>
  </si>
  <si>
    <t>FOB Beijing</t>
  </si>
  <si>
    <t>Secador spray incluyendo caldera para calentamiento de aire usando GLP.</t>
  </si>
  <si>
    <t>Secador flash</t>
  </si>
  <si>
    <t>XSG-1400</t>
  </si>
  <si>
    <t>Sílice</t>
  </si>
  <si>
    <t>Q235 y AISI 304</t>
  </si>
  <si>
    <t>Changzhou YIBU Drying Equipment Co.ltd</t>
  </si>
  <si>
    <t>El material húmedo ingresa en la parte inferior por transportador de tornillo y se dispersa en una corriente de aire caliente (o gas) que lo transporta a través de un conducto de secado vertical.  El producto se separa  utilizando ciclones y / o filtros de bolsa. El aire caliente entra al secador tangencialmente, creando un flujo de gas circulante a alta velocidad. Incluye quemador para el calentamiento de aire operado con fuel oil.</t>
  </si>
  <si>
    <t>RESINAS DE INTERCAMBIO</t>
  </si>
  <si>
    <t>Tamaño del filtro</t>
  </si>
  <si>
    <t>Volumen de resina (L)</t>
  </si>
  <si>
    <t>Material del equipo</t>
  </si>
  <si>
    <t>D de válvulas y cañerías (mm)</t>
  </si>
  <si>
    <t>Dureza de agua a la entrada</t>
  </si>
  <si>
    <t>Dureza de agua producida</t>
  </si>
  <si>
    <t>Consumo energético (W)</t>
  </si>
  <si>
    <t>Ablandador de agua</t>
  </si>
  <si>
    <t>PWT-02-250-K</t>
  </si>
  <si>
    <t>Gianni</t>
  </si>
  <si>
    <t>Barras de fruta (2020)</t>
  </si>
  <si>
    <t>SF-P2</t>
  </si>
  <si>
    <t>Yuyao Yadong Plastic Co., Ltd.</t>
  </si>
  <si>
    <t>KL-WS-0.5</t>
  </si>
  <si>
    <t>200mmx1100mm</t>
  </si>
  <si>
    <t>Acero inoxidable con cañerías de PVC</t>
  </si>
  <si>
    <t>&lt;8mmol/L</t>
  </si>
  <si>
    <t>&lt;0,03mmol/L</t>
  </si>
  <si>
    <t xml:space="preserve">&lt;50 </t>
  </si>
  <si>
    <t>GUANGZHOU KELOECO ENVIRONMENTAL CO.,LTD</t>
  </si>
  <si>
    <t>FRP con cañerías de PVC</t>
  </si>
  <si>
    <t>KL-WS-1</t>
  </si>
  <si>
    <t>250mm×1450mm</t>
  </si>
  <si>
    <t>KL-WS-2</t>
  </si>
  <si>
    <t>300mm×1450mm</t>
  </si>
  <si>
    <t>KL-WS-3A</t>
  </si>
  <si>
    <t>350mm×1650mm</t>
  </si>
  <si>
    <t>KL-WS-3B</t>
  </si>
  <si>
    <t>400mm×1650mm</t>
  </si>
  <si>
    <t>KL-WS-5~6</t>
  </si>
  <si>
    <t>500mm×1750mm</t>
  </si>
  <si>
    <t>KL-WS-8~10</t>
  </si>
  <si>
    <t>750mm×1800mm</t>
  </si>
  <si>
    <t>BD-WS 10-Q</t>
  </si>
  <si>
    <t>FRP reforzado con polietileno y resina Purolite C-100</t>
  </si>
  <si>
    <t>10ft3</t>
  </si>
  <si>
    <t>General Electric</t>
  </si>
  <si>
    <t>BD WS 01‑Q</t>
  </si>
  <si>
    <t>YL-II-6B</t>
  </si>
  <si>
    <t>600mmx1900mm</t>
  </si>
  <si>
    <t xml:space="preserve">FRP reforzado con polietileno </t>
  </si>
  <si>
    <t>Jiangsu YLD Water Processing Equipment Co.,Ltd</t>
  </si>
  <si>
    <t xml:space="preserve"> BD WS 04-Q</t>
  </si>
  <si>
    <t>16x65 in</t>
  </si>
  <si>
    <t>Fibra de vidrio revestida con polietileno y resina purolite c100</t>
  </si>
  <si>
    <t>SILOS</t>
  </si>
  <si>
    <t>Volumen total (m3)</t>
  </si>
  <si>
    <t>Material almacenado</t>
  </si>
  <si>
    <t>Silo hermético con descarga inferior</t>
  </si>
  <si>
    <t>Manzana seca</t>
  </si>
  <si>
    <t>Dongguan Sixing Machinery Co., Ltd.</t>
  </si>
  <si>
    <t>Silo aislado de almacenamiento exterior</t>
  </si>
  <si>
    <t>TS080A</t>
  </si>
  <si>
    <t>AISI 304 calidad 2B con aislación de poliuretano de 50mm</t>
  </si>
  <si>
    <t>ETI SRL</t>
  </si>
  <si>
    <t>Silo de base cónica de 45º con descarga inferior</t>
  </si>
  <si>
    <t>Rontil SA</t>
  </si>
  <si>
    <t>Silo con descarga inferior</t>
  </si>
  <si>
    <t>HKB13716 2840M</t>
  </si>
  <si>
    <t>Cáscara de aroz</t>
  </si>
  <si>
    <t>Henan Haokebang Machinery Equipment C</t>
  </si>
  <si>
    <t>Compost (2018)</t>
  </si>
  <si>
    <t>JCZ7,3X10R</t>
  </si>
  <si>
    <t>Compost</t>
  </si>
  <si>
    <t>(Dongying Fengtu Inteligent Storage Co. Ltd</t>
  </si>
  <si>
    <t>TORRES DE ENFRIAMIENTO</t>
  </si>
  <si>
    <t>Caudal (m3/h)</t>
  </si>
  <si>
    <t>Cap de enfriamiento (kW)</t>
  </si>
  <si>
    <t>Flujo de aire (m3/h)</t>
  </si>
  <si>
    <t>W (o D) (m)</t>
  </si>
  <si>
    <t>Relleno</t>
  </si>
  <si>
    <t>Especificacioes</t>
  </si>
  <si>
    <t>Tiro inducido, flujo contracorriente y ciclo abierto</t>
  </si>
  <si>
    <t>EVAPCO AT 212-4O36</t>
  </si>
  <si>
    <t>PVC</t>
  </si>
  <si>
    <t>EVAPCO</t>
  </si>
  <si>
    <t>INGENIERÍA SCHELLEMBERG S.R.L.</t>
  </si>
  <si>
    <t>La capacidad nominal está dada para el caudal informado, temperatura de entrada de 35ºC, temperatura de salida de 29,4ºC y temperatura de bulbo húmedo de 25,6ºC.</t>
  </si>
  <si>
    <t>AB-40</t>
  </si>
  <si>
    <t>Acero HDG</t>
  </si>
  <si>
    <t>Zhejiang Aoshuai Refrigeration Co., LTD</t>
  </si>
  <si>
    <t>La capacidad nominal está dada para el caudal informado, temperatura de entrada de 45ºC,  temperatura de salida 25ºC y temperatura de bulbo húmedo de 17ºC.</t>
  </si>
  <si>
    <t>SINAX EWK 036</t>
  </si>
  <si>
    <t>Gliston</t>
  </si>
  <si>
    <t>La capacidad nominal está dada para una temperatura de entrada de 33ºC y una temperatura de salida de 25ºC.</t>
  </si>
  <si>
    <t>Tiro inducido, flujo cruzado y ciclo abierto</t>
  </si>
  <si>
    <t>HD-1305–FRT-I–E</t>
  </si>
  <si>
    <t>Plástico reforzado con fibra de vidrio</t>
  </si>
  <si>
    <t>Polipropileno trapezoidal</t>
  </si>
  <si>
    <t>HD Equipamientos</t>
  </si>
  <si>
    <t>La capacidad nominal está dada para una temperatura de entrada de 37ºC, una temperatura de salida de 31ºC y una temperatura de bulbo húmedo de 27ºC.</t>
  </si>
  <si>
    <t>Tiro inducido, flujo contracorriente y ciclo cerrado</t>
  </si>
  <si>
    <t>GTM-120</t>
  </si>
  <si>
    <t>Carcaza de acero galvanizado, tubos de evaporación AISI 304</t>
  </si>
  <si>
    <t>Wuxi Sanjiu Cooling Equipment Co., Ltd.</t>
  </si>
  <si>
    <t>La capacidad nominal está dada para una temperatura de entrada de 30ºC, una temperatura de salida de 22ºC y una temperatura de bulbo húmedo de 15,2ºC.</t>
  </si>
  <si>
    <t>PCT-10</t>
  </si>
  <si>
    <t>Poliéster reforzado con fibra de vidrio</t>
  </si>
  <si>
    <t>PROTEC</t>
  </si>
  <si>
    <t>La capacidad nominal está dada para una temperatura de entrada de 35ºC, una temperatura de salida de 29,4ºC y una temperatura de bulbo húmedo de 26,7ºC.</t>
  </si>
  <si>
    <t>TANQUES</t>
  </si>
  <si>
    <t>Fluido almacenado</t>
  </si>
  <si>
    <t>Presión (bar)</t>
  </si>
  <si>
    <t>Tanque cilíndrico vertical</t>
  </si>
  <si>
    <t>Polietileno de alta densidad</t>
  </si>
  <si>
    <t>Rotoplas</t>
  </si>
  <si>
    <t>Polietileno</t>
  </si>
  <si>
    <t>TecnoTanques</t>
  </si>
  <si>
    <t>México</t>
  </si>
  <si>
    <t>Almacenamiento de agua para riego</t>
  </si>
  <si>
    <t>Polietileno 100% virgen de alta densidad</t>
  </si>
  <si>
    <t>Simagro</t>
  </si>
  <si>
    <t>Hierro</t>
  </si>
  <si>
    <t>Catálogo - Tankes</t>
  </si>
  <si>
    <t>Nicoll</t>
  </si>
  <si>
    <t>MercadoLibre</t>
  </si>
  <si>
    <t>Fueloil</t>
  </si>
  <si>
    <t>Acero al carbón</t>
  </si>
  <si>
    <t>CIR</t>
  </si>
  <si>
    <t>Cotización Gonzalo López Cardozo, industria metalúrgica CIR</t>
  </si>
  <si>
    <t>Aglomerante</t>
  </si>
  <si>
    <t>KADOYAEVERBRIGHT</t>
  </si>
  <si>
    <t>Stainless Steel Acero Inoxidable Tanque De Almacenamiento Recipiente 1000lfiltroa - Buy Recipiente 1000lfiltroa,Acero Inoxidable Tanque De Almacenamiento Recipiente,Stainless Steel Recipiente 1000lfiltroa Product on Alibaba.com</t>
  </si>
  <si>
    <t>Granos y agua</t>
  </si>
  <si>
    <t>INCO Ltda.</t>
  </si>
  <si>
    <t>Leche vegetal</t>
  </si>
  <si>
    <t>Fondo cónico para descarga</t>
  </si>
  <si>
    <t>Tanque esférico</t>
  </si>
  <si>
    <t>ANCAP</t>
  </si>
  <si>
    <t>Hormigón</t>
  </si>
  <si>
    <t>Rocco SA</t>
  </si>
  <si>
    <t>Aceite térmico</t>
  </si>
  <si>
    <t>ASTM A 516 Gr60</t>
  </si>
  <si>
    <t>PIROBLOC</t>
  </si>
  <si>
    <t xml:space="preserve">FRH 10000-6.0 </t>
  </si>
  <si>
    <t>Amoníaco</t>
  </si>
  <si>
    <t>ASME VIII, Div. 1</t>
  </si>
  <si>
    <t>FRIO-RAF</t>
  </si>
  <si>
    <t>Solución con lignina</t>
  </si>
  <si>
    <t>Tiainox</t>
  </si>
  <si>
    <t>Chapa y protección asfáltica</t>
  </si>
  <si>
    <t>Bertotto Boglione</t>
  </si>
  <si>
    <t>Jugo</t>
  </si>
  <si>
    <t xml:space="preserve">Plasma </t>
  </si>
  <si>
    <t>Zenda</t>
  </si>
  <si>
    <t>Asfalto</t>
  </si>
  <si>
    <t>Acero estructural A-283</t>
  </si>
  <si>
    <t>SINOSUN Group</t>
  </si>
  <si>
    <t>PRFV con protección UV</t>
  </si>
  <si>
    <t>Duraplas</t>
  </si>
  <si>
    <t>GRP</t>
  </si>
  <si>
    <t>Eduardoño</t>
  </si>
  <si>
    <t>Colombia</t>
  </si>
  <si>
    <t>FOB Colombia</t>
  </si>
  <si>
    <t>Tanque cilíndrico horizontal</t>
  </si>
  <si>
    <t>BFT 6000</t>
  </si>
  <si>
    <t>ADCA</t>
  </si>
  <si>
    <t>Portugal</t>
  </si>
  <si>
    <t>FOB Portugal</t>
  </si>
  <si>
    <t>CIR SA</t>
  </si>
  <si>
    <t>Huracán configuración cuádruple</t>
  </si>
  <si>
    <t>Hormigón armado</t>
  </si>
  <si>
    <t>C.U.P.H. ROCCO S.A</t>
  </si>
  <si>
    <t>TANKES</t>
  </si>
  <si>
    <t>TAN-1500-40REF</t>
  </si>
  <si>
    <t>Acero A-514</t>
  </si>
  <si>
    <t>CYY Energy</t>
  </si>
  <si>
    <t>Lana de vidrio</t>
  </si>
  <si>
    <t>Aceite</t>
  </si>
  <si>
    <t>Grasa bovina</t>
  </si>
  <si>
    <t>Sandonato</t>
  </si>
  <si>
    <t>Tankeros S.L.</t>
  </si>
  <si>
    <t>Tanque australiano</t>
  </si>
  <si>
    <t>Armco Uruguaya S.A</t>
  </si>
  <si>
    <t>Tanque de alimentación a caldera</t>
  </si>
  <si>
    <t>TM-8</t>
  </si>
  <si>
    <t>Acero inoxidable austenístico</t>
  </si>
  <si>
    <t>Spirax Sarco</t>
  </si>
  <si>
    <t>Captura CO2 (2019)</t>
  </si>
  <si>
    <t>12081EA</t>
  </si>
  <si>
    <t>109 ton</t>
  </si>
  <si>
    <t>NCM International, Inc.</t>
  </si>
  <si>
    <t>Panama</t>
  </si>
  <si>
    <t>FOB Panamá</t>
  </si>
  <si>
    <t>Sebo</t>
  </si>
  <si>
    <t>AISI 316 con recubrimiento AISI 304</t>
  </si>
  <si>
    <t>Wenzhou CHINZ Machinery Co.</t>
  </si>
  <si>
    <t>Atermic</t>
  </si>
  <si>
    <t>poliuretano de 50 mm</t>
  </si>
  <si>
    <t>Bricher S.A.</t>
  </si>
  <si>
    <t>Lecitina+Etanol</t>
  </si>
  <si>
    <t xml:space="preserve">Lecitina </t>
  </si>
  <si>
    <t>Lecitina</t>
  </si>
  <si>
    <t>Hexano</t>
  </si>
  <si>
    <t xml:space="preserve">AISI 304L </t>
  </si>
  <si>
    <t>Metalúrgica Sandonato SA</t>
  </si>
  <si>
    <t>EL Nickell</t>
  </si>
  <si>
    <t>Genemco (equipo usado)</t>
  </si>
  <si>
    <t>SA 515-70</t>
  </si>
  <si>
    <t>Frick</t>
  </si>
  <si>
    <t>Polietileno tricapa con protección UV</t>
  </si>
  <si>
    <t>Tecnotanques</t>
  </si>
  <si>
    <t>S23000</t>
  </si>
  <si>
    <t>Polietileno con protección UV</t>
  </si>
  <si>
    <t>Chapa de hierro</t>
  </si>
  <si>
    <t>Tanque utilizado para precalentamiento de agua de caldera. Cuenta con serpentìn interno por el cual circula vapor saturado a 3 bar. Tambièn con termómetro y ánodo de sacrificio de magnesio.</t>
  </si>
  <si>
    <t>Chapa</t>
  </si>
  <si>
    <t xml:space="preserve">Fondo plano. Incliye varilla de mediciòn graduada </t>
  </si>
  <si>
    <t>Kaeser</t>
  </si>
  <si>
    <t>Atermic Bricher</t>
  </si>
  <si>
    <t>Aceite usado</t>
  </si>
  <si>
    <t>Fibra de vidrio</t>
  </si>
  <si>
    <t>ASME SA-312</t>
  </si>
  <si>
    <t>SANDONATO</t>
  </si>
  <si>
    <t>Acero al Carbono ASTM A36</t>
  </si>
  <si>
    <t>Biodiesel</t>
  </si>
  <si>
    <t>Acero al carbono A283M grado C</t>
  </si>
  <si>
    <t>Hormigón 20cm</t>
  </si>
  <si>
    <t>INCA</t>
  </si>
  <si>
    <t>Luqiang Energy Equipment Co. Ltd.</t>
  </si>
  <si>
    <t>1000 kg/h</t>
  </si>
  <si>
    <t>Condensado</t>
  </si>
  <si>
    <t>&lt;2</t>
  </si>
  <si>
    <t>Cir S.A.</t>
  </si>
  <si>
    <t>GRP Ltda.</t>
  </si>
  <si>
    <t>TANQUES AGITADOS</t>
  </si>
  <si>
    <t>Tipo agitador</t>
  </si>
  <si>
    <t>Calefacción/Refrigeración</t>
  </si>
  <si>
    <t>1700L HEATING MIXING TANK</t>
  </si>
  <si>
    <t>Fabricante cotiza traslado de planta a puertocomo 900 USD/contenedor</t>
  </si>
  <si>
    <t>1000L HEATING MIXING TANK</t>
  </si>
  <si>
    <t>4700L HEATING MIXING TANK</t>
  </si>
  <si>
    <t>3100L HEATING MIXING TANK</t>
  </si>
  <si>
    <t>Poliuretano  75mm</t>
  </si>
  <si>
    <t xml:space="preserve"> AISI 304 2B</t>
  </si>
  <si>
    <t>IMAI</t>
  </si>
  <si>
    <t>Longqiang Dairy Machinery Factory</t>
  </si>
  <si>
    <t>JTRJJ- 6000</t>
  </si>
  <si>
    <t>Sec Machinery</t>
  </si>
  <si>
    <t>Hélice</t>
  </si>
  <si>
    <t>Goma elastométrica 50 mm</t>
  </si>
  <si>
    <t>Ancla con raspadores de virola</t>
  </si>
  <si>
    <t>Goma elastométrica 40 mm</t>
  </si>
  <si>
    <t>AISI</t>
  </si>
  <si>
    <t>Hélice marina</t>
  </si>
  <si>
    <t>Lana de roca 50 mm</t>
  </si>
  <si>
    <t>Urumilk</t>
  </si>
  <si>
    <t xml:space="preserve">Tanque cilíndrico horizontal </t>
  </si>
  <si>
    <t>Paletas</t>
  </si>
  <si>
    <t>Ancla</t>
  </si>
  <si>
    <t>Lana de roca 14 cm</t>
  </si>
  <si>
    <t>Acero al carbono SAE 1010</t>
  </si>
  <si>
    <t>MyV Mixing</t>
  </si>
  <si>
    <t>Poliuretano expandido 50mm</t>
  </si>
  <si>
    <t>Helicoidal</t>
  </si>
  <si>
    <t>Máximo Bauducco</t>
  </si>
  <si>
    <t>Tanque AISI 316L y camisa AISI 304</t>
  </si>
  <si>
    <t>Wenzhou Ranking Machinery</t>
  </si>
  <si>
    <t>380L Stainless Steel Mixing Tank</t>
  </si>
  <si>
    <t>Haushang</t>
  </si>
  <si>
    <t>Turbina de disco plano y 6 paletas</t>
  </si>
  <si>
    <t>2 Laterales tripala</t>
  </si>
  <si>
    <t>Poliuretano expandido 3in</t>
  </si>
  <si>
    <t>Eje con 2 pares de paletas planas</t>
  </si>
  <si>
    <t>Tanque cilíndrico vertical de techo cónico y fondo plano inclinado, con apoyo de 4 patas de chapa plegada con regulación de altura. Conexiones de 50,8 mm. Incluye CIP (2 bochas de lavado). Venteo, espacio para toma de muestras y termómetro digital.</t>
  </si>
  <si>
    <t>Crema de leche</t>
  </si>
  <si>
    <t>Tanque cilíndrico vertical de techo cónico y fondo cónico 30º, con apoyo de 4 patas de chapa plegada con regulación de altura. Conexiones de 50,8 mm. Incluye CIP (2 bochas de lavado). Venteo, espacio para toma de muestras y termómetro digital.</t>
  </si>
  <si>
    <t>Tanque cilíndrico vertical de techo cónico y fondo cónico 30º, con apoyo de 4 patas de chapa plegada con regulación de altura. Conexiones de 50,8 mm. Incluye CIP (2 bochas de lavado). Venteo, espacio para toma de muestras y termómetro digital. La camisa se encuentra sobre parte de la envolvente y el fondo cónico, cubriendo un 70% del área de intercambio.</t>
  </si>
  <si>
    <t>Agitador de cuchillas</t>
  </si>
  <si>
    <t>Poliuretano expandido</t>
  </si>
  <si>
    <t>TM 1200</t>
  </si>
  <si>
    <t>Technogel</t>
  </si>
  <si>
    <t>Equipo utilizado para maduración de helado. Incluye motor de agitación y termómetro.</t>
  </si>
  <si>
    <t>Sebo y ácido fosfórico</t>
  </si>
  <si>
    <t>Wenzhou Rayen Machinery CO.</t>
  </si>
  <si>
    <t>BASE DE DATOS DE EQUIPOS</t>
  </si>
  <si>
    <t>Calderas</t>
  </si>
  <si>
    <t>Centrífugas</t>
  </si>
  <si>
    <t>Chillers</t>
  </si>
  <si>
    <t>Compresores</t>
  </si>
  <si>
    <t>Evaporadores</t>
  </si>
  <si>
    <t>Filtros</t>
  </si>
  <si>
    <t>Mixers</t>
  </si>
  <si>
    <t>Molinos</t>
  </si>
  <si>
    <t>Ósmosis inversa</t>
  </si>
  <si>
    <t>Reactores</t>
  </si>
  <si>
    <t>Secadores</t>
  </si>
  <si>
    <t>Resinas de intercambio iónico</t>
  </si>
  <si>
    <t>Silos</t>
  </si>
  <si>
    <t>Torres de enfriamiento</t>
  </si>
  <si>
    <t>Tanques</t>
  </si>
  <si>
    <t>Tanques agitados</t>
  </si>
  <si>
    <t>LISTA EQUIPOS</t>
  </si>
  <si>
    <t>LISTAS TIPOS</t>
  </si>
  <si>
    <t>Superficie rascada</t>
  </si>
  <si>
    <t>Camisa y tubos</t>
  </si>
  <si>
    <t>Capacidad (kg/h) ó (kg/batch)</t>
  </si>
  <si>
    <t>Capacidad (m3/h) ó (m3/batch)</t>
  </si>
  <si>
    <t>Descripciòn</t>
  </si>
  <si>
    <t>Mezcladora de paletas</t>
  </si>
  <si>
    <t>Paletas tipo doble Z, incluye tornillo sin fin de descarga. Operación batch.</t>
  </si>
  <si>
    <t>Mezcladora pugmill</t>
  </si>
  <si>
    <t>Bebidas vegetales</t>
  </si>
  <si>
    <t>Mezclado y refinamiento de bebidas.</t>
  </si>
  <si>
    <t>Homogeneizador a vacío</t>
  </si>
  <si>
    <t>Concentrado de proteínas e insulina</t>
  </si>
  <si>
    <t>Operación batch (https://www.tetrapak.com/content/dam/tetrapak/media-box/global/en/documents/Tetra_Pak_Mixer_RJCI_pd_41098_en_Hi.pdf)</t>
  </si>
  <si>
    <t>Operación batch</t>
  </si>
  <si>
    <t>Yogur</t>
  </si>
  <si>
    <t>Presión de operación de 100 bar</t>
  </si>
  <si>
    <t>Paila</t>
  </si>
  <si>
    <t>Dulce de leche</t>
  </si>
  <si>
    <t>Utilizada para cocción de dulce de leche, con raspadores y calefacción. Sistema agitación: raspadores de alta eficiencia, con dos ejes coaxiales que giran en sentido opuesto y permiten la agitación de sustancias viscosas. Operación batch.</t>
  </si>
  <si>
    <t>Presión de operación de 210 bar.</t>
  </si>
  <si>
    <t>Homogeneizador de dos etapas. El equipo contiene principalmente una carcasa, una bomba, un componente homogeneizador y un dispositivo visualizador de presión, entre otros. Presión de operación de 150 bar,</t>
  </si>
  <si>
    <t>Ósmosis_inversa</t>
  </si>
  <si>
    <t>Costo para año de la cotización (igualar a la celda que corresponda)</t>
  </si>
  <si>
    <t>CEPCI</t>
  </si>
  <si>
    <t>HS Cooler</t>
  </si>
  <si>
    <t>Flowproen SRL (Argentina)</t>
  </si>
  <si>
    <t>Equipado con baffles</t>
  </si>
  <si>
    <t>Placas desmontables con juntas de nitrilo</t>
  </si>
  <si>
    <t>Pasteurizador. Las dimensiones son del tubo de mantenimiento.</t>
  </si>
  <si>
    <t>Placas desmontables</t>
  </si>
  <si>
    <t>Condensador refrigerado por aire</t>
  </si>
  <si>
    <t>Haz de tubos corrugados. El largo informado es el largo de tubos.</t>
  </si>
  <si>
    <t>Thies GmbH &amp; Co</t>
  </si>
  <si>
    <t>DTA 64/38 6.0 304/316L H</t>
  </si>
  <si>
    <t>Tipo horquilla</t>
  </si>
  <si>
    <t>Utilizado como condensador. El diámetro y largo es de los tubos.</t>
  </si>
  <si>
    <t>ACH-120EQ-106H S62</t>
  </si>
  <si>
    <t>Hidrógeno e hidrocarburos gaseosos</t>
  </si>
  <si>
    <t>Refrigeración mediante aire de tiro inducido. El largo informado es el largo de tubos.</t>
  </si>
  <si>
    <t>60(30)</t>
  </si>
  <si>
    <t>poliuretano 50mm</t>
  </si>
  <si>
    <t>13 mm</t>
  </si>
  <si>
    <t>Reactor contínuo tubular horizontal de tornillo para explosión de vapor</t>
  </si>
  <si>
    <t>poliuretano expandido de espesor 80mm</t>
  </si>
  <si>
    <t>poliuretano blando de 50 mm</t>
  </si>
  <si>
    <t xml:space="preserve">Acero esmaltado </t>
  </si>
  <si>
    <t>Chapa 0,89 mm</t>
  </si>
  <si>
    <t>Metanol, hexano, agua y lectina</t>
  </si>
  <si>
    <t>Lectina</t>
  </si>
  <si>
    <t>Camisa con toberas. Fluido refirgerante: agua glicolada 30%</t>
  </si>
  <si>
    <t>Enfirador de leche de expansión directa</t>
  </si>
  <si>
    <t>Sangre</t>
  </si>
  <si>
    <t>Paletas curvas</t>
  </si>
  <si>
    <t>Minerales de suero</t>
  </si>
  <si>
    <t>Poliuretano  60mm</t>
  </si>
  <si>
    <t>Suero pasteurizado</t>
  </si>
  <si>
    <t>Doble hélice</t>
  </si>
  <si>
    <t>Turbina de 3 palas inclinadas</t>
  </si>
  <si>
    <t>ACTUALIZADOR DE COTIZACIONES</t>
  </si>
  <si>
    <t>Fluido caliente</t>
  </si>
  <si>
    <t>Fluido frío</t>
  </si>
  <si>
    <t>Temperatura máx. de operación (ºC)</t>
  </si>
  <si>
    <t>Precio (US$)</t>
  </si>
  <si>
    <t xml:space="preserve">Techo y fondo cónicos, la descarga es por el fondo </t>
  </si>
  <si>
    <t>Tanque de expansión</t>
  </si>
  <si>
    <t>Almacenamiento de amoníaco a 35 ºC</t>
  </si>
  <si>
    <t>Tanque subterráneo</t>
  </si>
  <si>
    <t>Fondo y techo cónicos.</t>
  </si>
  <si>
    <t>Cuenta con aislación y calefacción por camisa incluidos en la cotización.</t>
  </si>
  <si>
    <t>Cuenta con serpentín interno para calefacción</t>
  </si>
  <si>
    <t>Tanques cuádruples de almacenamiento incluyendo estructura de 6 m de altura. Destinados para abastecimiento de agua.</t>
  </si>
  <si>
    <t>Tanque de alta presión</t>
  </si>
  <si>
    <t>La cotización incluye camisa de refrigeración</t>
  </si>
  <si>
    <t>Tanque con fondo cónico y techo fijo calefaccionado por serpentín</t>
  </si>
  <si>
    <t>Techo cónico</t>
  </si>
  <si>
    <t>Acero galvanizado con recubrimiento magnelis</t>
  </si>
  <si>
    <t>Tanque de alta presión con refrigeración mecánica.</t>
  </si>
  <si>
    <t>Polituretano de 4in</t>
  </si>
  <si>
    <t>Lana de roca de 50 mm</t>
  </si>
  <si>
    <t>Poliuretano inyectado de 50 mm</t>
  </si>
  <si>
    <t>Goma elastomérica de 40 mm de espesor, recubierta con acero inoxidable AISI 316</t>
  </si>
  <si>
    <t>Goma elastomérica, recubierta con acero inoxidable AISI 316</t>
  </si>
  <si>
    <t>Goma elastómerica de 40 mm de espesor con forro exterior en 
chapa de acero inoxidable AISI 304 de 1.5mm</t>
  </si>
  <si>
    <t>Tanque calefaccionado por serpentín</t>
  </si>
  <si>
    <t>Fondo plano</t>
  </si>
  <si>
    <t>Fondo cónico</t>
  </si>
  <si>
    <t>Tanque a presión para instalación de aire comprimido. Incluye manómetro, válvula de seguridad y válvula para purga de condensado</t>
  </si>
  <si>
    <t>La cotización incluye serpentín calefactor</t>
  </si>
  <si>
    <t>Incluye calefacción por serpentín interno</t>
  </si>
  <si>
    <t>Fondo y techo cónicos</t>
  </si>
  <si>
    <t>Fondo y tapa toriesféricos</t>
  </si>
  <si>
    <t>Tanque de techo plano y fondo cónico con descarga</t>
  </si>
  <si>
    <t xml:space="preserve">Tanque con techo frangible de estructura toriesférica autoportado y fondo cónico </t>
  </si>
  <si>
    <t xml:space="preserve">Tanque con techo cónico con aspersor para lavado CIP </t>
  </si>
  <si>
    <t>Helicoidal de flujo axial</t>
  </si>
  <si>
    <t>Dos turbinas de paletas planas</t>
  </si>
  <si>
    <t>Incluye calefacción</t>
  </si>
  <si>
    <t>Refrigerado por camisa con agua a 1ºC</t>
  </si>
  <si>
    <t>Calefaccionado por camisa con agua</t>
  </si>
  <si>
    <t>Refrigerado por camisa</t>
  </si>
  <si>
    <t>Usado para cristalización</t>
  </si>
  <si>
    <t>Calefaccionado por serpentín</t>
  </si>
  <si>
    <t>Calefaccionado por camisa</t>
  </si>
  <si>
    <t>Incluye refrigeración</t>
  </si>
  <si>
    <t>Calefaccionado por serpentín helicoidal</t>
  </si>
  <si>
    <t>Incluye camisa de refrigeración con bafles</t>
  </si>
  <si>
    <t>Calefaccionado por camisa con agua caliente</t>
  </si>
  <si>
    <t>Camisa refrigerada por agua glicolada</t>
  </si>
  <si>
    <t>Refrigerado por camisa con agua a 2ºC</t>
  </si>
  <si>
    <t xml:space="preserve">Lana de vidrio 20mm recubierta con acero inoxidable 316 </t>
  </si>
  <si>
    <t>Lectina y acetona</t>
  </si>
  <si>
    <t>Lactosa</t>
  </si>
  <si>
    <t>Lectina y etanol</t>
  </si>
  <si>
    <t>Año de la cotización (seleccionar de la lista desplegable)</t>
  </si>
  <si>
    <t>Resultado</t>
  </si>
  <si>
    <t>US$</t>
  </si>
  <si>
    <t>Intercambiadores_de_calor</t>
  </si>
  <si>
    <t>Resinas_de_intercambio</t>
  </si>
  <si>
    <t>Tanques_agitados</t>
  </si>
  <si>
    <t>Torres_de_enfriamiento</t>
  </si>
  <si>
    <t>Equipo</t>
  </si>
  <si>
    <t>Año actual (seleccionar de la lista desplegable)</t>
  </si>
  <si>
    <t>Instrucciones de uso:
La planilla puede usarse en dos modalidades. Pueden consultarse las hojas individuales correspondientes a cada equipo relevado, o puede usarse a partir de la página principal, filtrando por equipo.
Para usar el actualizador de cotizaciones debe seleccionarse de la lista desplegable el año que corresponde al equipo cuya cotización se quiere actualizar, el año actual, y seleccionar la celda de precio del equipo en el espacio inferior. 
Se ingresaron valores de CEPCI hasta el año 2021. Para años posteriores será necesario actualizar la hoja correspondiente en la planilla.</t>
  </si>
  <si>
    <t>CEPCI base</t>
  </si>
  <si>
    <t>CEPCI actual</t>
  </si>
  <si>
    <t>GSH-15000L</t>
  </si>
  <si>
    <t>Reactor batch cilíndrico vertical con tapa y fondo toriesféricos, agitador helicoidal y camisa calefactora</t>
  </si>
  <si>
    <t>Acero inoxidable 316</t>
  </si>
  <si>
    <t>Weihai Global Chemical Machinery MGF Co. Ltd.</t>
  </si>
  <si>
    <t>Reactor cilíndrico vertical con tapa y fondo toriesféricos y agitador helicoidal</t>
  </si>
  <si>
    <t>Filtro por membrana con agitación y aplicación de vacío</t>
  </si>
  <si>
    <t>FHPEE Engineered Products Co., Ltd.</t>
  </si>
  <si>
    <t>Tela de polipropileno apoyada sobre placa de acero perforada</t>
  </si>
  <si>
    <t>Acero Duplex 2205</t>
  </si>
  <si>
    <t>EXW CHINA</t>
  </si>
  <si>
    <t>Zhejiang Zhongbo Mechanical Technology Co.,Ltd.</t>
  </si>
  <si>
    <t>Evaporador de 3 efectos. El equipo cuenta con precalentador, condensador, bombas, control por PLC.</t>
  </si>
  <si>
    <t>GOM(F)-420C1</t>
  </si>
  <si>
    <t>La capacidad nominal está dada para una temperatura de entrada de 48ºC, una temperatura de salida de 31ºC y una temperatura de bulbo húmedo de 26ºC.</t>
  </si>
  <si>
    <t>WUXI SANJIU COOLING EQUIPMENT CO., LTD.</t>
  </si>
  <si>
    <t>BSP-500</t>
  </si>
  <si>
    <t>0.025-0.25</t>
  </si>
  <si>
    <t>Acero inoxidable 304</t>
  </si>
  <si>
    <t>Jiangyin BrightSail Machinery</t>
  </si>
  <si>
    <t>Incluye clasificador centrífugo, separador ciclónico, colector de polvo, y sistema de lubricación y control.
lubricación y control.</t>
  </si>
  <si>
    <t>Harina de maíz o arroz</t>
  </si>
  <si>
    <t>BSP-750</t>
  </si>
  <si>
    <t>NH-SE50</t>
  </si>
  <si>
    <t>NH Paper Machinery Industrial Group</t>
  </si>
  <si>
    <t>NH-SE30</t>
  </si>
  <si>
    <t>SMW-800</t>
  </si>
  <si>
    <t>Celulosa</t>
  </si>
  <si>
    <t>Changsha Yongkang Equipment Co., Ltd</t>
  </si>
  <si>
    <t>incluye una cinta para transportar la celulosa y transporte neumático para depositar la celulosa en polvo en un silo</t>
  </si>
  <si>
    <t>Guangzhou Tyrone Environmental Tech</t>
  </si>
  <si>
    <t>TLD8365</t>
  </si>
  <si>
    <t>DVWW-160</t>
  </si>
  <si>
    <t>10,5</t>
  </si>
  <si>
    <t>JXDS270</t>
  </si>
  <si>
    <t>JX Filtration</t>
  </si>
  <si>
    <t>Jinan Cassman Machinery Co.,Ltd.</t>
  </si>
  <si>
    <t>Vinaza</t>
  </si>
  <si>
    <t>Extracto de levadura</t>
  </si>
  <si>
    <t>Pared celular de levadura</t>
  </si>
  <si>
    <t>DVA-7</t>
  </si>
  <si>
    <t>DSJ1500</t>
  </si>
  <si>
    <t>Gongyi Xiaoyi Mingyang Machinery Plant</t>
  </si>
  <si>
    <t>Incluye cinta de alimentación de 3 m, cinta de descarga de 5 m y sistema de control.</t>
  </si>
  <si>
    <t>Aserrín</t>
  </si>
  <si>
    <t>Gongyi Xiaoyi Mingyang Machinery
Plant</t>
  </si>
  <si>
    <t>Secador continuo rotario de contacto indirecto. Incluye ventilador que tiene como función movilizar los humos de combustión para realizar el secado y un separador ciclón para remover los posibles sólidos presentes en estos</t>
  </si>
  <si>
    <t>Acero al carbono standard GB-Q245R</t>
  </si>
  <si>
    <t>Reactor de pirólisis tipo rotatorio con calentamiento indirecto</t>
  </si>
  <si>
    <t>Ácido clorhídrico</t>
  </si>
  <si>
    <t>Cabezal toriesférico y fondo plano. Resina de barrera química: vinil ester.</t>
  </si>
  <si>
    <t>HDC550</t>
  </si>
  <si>
    <t>Liaoyang Crown Machinery Co., Ltd.</t>
  </si>
  <si>
    <t>Centrifugadora de sedimentación horizontal con descarga en espiral</t>
  </si>
  <si>
    <t>Tierra de blanqueo</t>
  </si>
  <si>
    <t>Henan Zhongke Engineering and Technology Co., Ltd.</t>
  </si>
  <si>
    <t>Secador continuo. Incluye dos cintas transportadoras, tolva de entrada, cámara de combustión y colector de polvo cliclónico.</t>
  </si>
  <si>
    <t>5-20</t>
  </si>
  <si>
    <t>Hangzhou Shengde Machinery Co.,Ltd</t>
  </si>
  <si>
    <t>SED-2-12.5ZQG-H</t>
  </si>
  <si>
    <t>Briquetas de biomasa</t>
  </si>
  <si>
    <t>Caldera acuotubular de un tambor.</t>
  </si>
  <si>
    <t>Filtros prensa tipo tornillo (“screw press”) para filtración de sustancias de alta consistencia</t>
  </si>
  <si>
    <t>Aceite esencial</t>
  </si>
  <si>
    <t>SS316</t>
  </si>
  <si>
    <t>LW580X2500</t>
  </si>
  <si>
    <t>Acero inoxidable 316L</t>
  </si>
  <si>
    <t>Zhengzhou Toper Industrial Equipment Co., Ltd</t>
  </si>
  <si>
    <t>Utiliza el principio de sedimentación para separar la suspensión de sólido-líquido de forma continua, descargando la fase sólida por la espiral.</t>
  </si>
  <si>
    <t>Ácido fórmico</t>
  </si>
  <si>
    <t>HK Huichuan International Petroleum Equipment Co., Limited</t>
  </si>
  <si>
    <t>Ácido levulínico</t>
  </si>
  <si>
    <t>Reactor cilíndrico vertical con agitadores de paleta</t>
  </si>
  <si>
    <t>Weihai Newera Chemical Machinery Co., Ltd</t>
  </si>
  <si>
    <t>AH-1000L/D</t>
  </si>
  <si>
    <t>FRP (materiales Poliméricos Reforzados con Fibras)</t>
  </si>
  <si>
    <t>Acero 8 mm y FRP 4 mm</t>
  </si>
  <si>
    <t>HENGSHUI JIUBO COMPOSITES CO., LTD.</t>
  </si>
  <si>
    <t>Henan Yuanda Boiler Corporation Ltd.</t>
  </si>
  <si>
    <t>WNS1-1.0-YQ</t>
  </si>
  <si>
    <t>Gas natural/biogas/GLP/combustibles livianos o pesados</t>
  </si>
  <si>
    <t>Silicato de aluminio</t>
  </si>
  <si>
    <t>Incluye ablandadores, tanques, bombas, economizadores, válvulas.</t>
  </si>
  <si>
    <t>Polietileno virgen de alta densidad</t>
  </si>
  <si>
    <t>KR-ZSQ-120</t>
  </si>
  <si>
    <t>Cáscara de uvas</t>
  </si>
  <si>
    <t>Minería urbana</t>
  </si>
  <si>
    <t>WA-36-H</t>
  </si>
  <si>
    <t>Schutte Hammermills</t>
  </si>
  <si>
    <t>ZB-1500</t>
  </si>
  <si>
    <t>Secador de paletas (a vacío)</t>
  </si>
  <si>
    <t>Baterías trituradas</t>
  </si>
  <si>
    <t>Batch</t>
  </si>
  <si>
    <t>SUS316L - Acero inoxidable</t>
  </si>
  <si>
    <t>Liaoyang Wanda Machinery</t>
  </si>
  <si>
    <t>Volumen de 900 L.</t>
  </si>
  <si>
    <t>SX2000U/B300</t>
  </si>
  <si>
    <t>Antumec</t>
  </si>
  <si>
    <t>Vibratorio rotatorio</t>
  </si>
  <si>
    <t>KPZS1030-1f</t>
  </si>
  <si>
    <t>KARP Machinery Equipment</t>
  </si>
  <si>
    <t>PCB Crushing Machine ASTM A527 37KW</t>
  </si>
  <si>
    <t>Materiales de baterías</t>
  </si>
  <si>
    <t>Placas de circuito impreso (baterías)</t>
  </si>
  <si>
    <t>ASTM A527</t>
  </si>
  <si>
    <t>Henan Zhengyang Machinery Equipment Co.,Ltd</t>
  </si>
  <si>
    <t>XINXIANG XINDA BOILER CO., LTD.</t>
  </si>
  <si>
    <t>LHS0.6-1.0-Q</t>
  </si>
  <si>
    <t>BDT-101</t>
  </si>
  <si>
    <t>Purga de caldera</t>
  </si>
  <si>
    <t>Wessels Company</t>
  </si>
  <si>
    <t>UK</t>
  </si>
  <si>
    <t>BFT-500</t>
  </si>
  <si>
    <t>Alimentación de caldera</t>
  </si>
  <si>
    <t>Acero S235JR</t>
  </si>
  <si>
    <t>Valsteam</t>
  </si>
  <si>
    <t>300 t/d</t>
  </si>
  <si>
    <t>A204 Gr.A C-0,5Mo</t>
  </si>
  <si>
    <t>Ammonia Casale</t>
  </si>
  <si>
    <t>Reactor cilíndrico vertical isotérmico de flujo radial-axial refrigerado para producción de amoníaco</t>
  </si>
  <si>
    <t>Suiza</t>
  </si>
  <si>
    <t>FOB Suiza</t>
  </si>
  <si>
    <t>EVAPCO AT 212-4P36</t>
  </si>
  <si>
    <t>La capacidad nominal está dada para el caudal informado, temperatura de entrada de 39ºC, temperatura de salida de 29ºC y temperatura de bulbo húmedo de 26ºC.</t>
  </si>
  <si>
    <t>Kruger Rango Machinery Equipment Co., Ltd</t>
  </si>
  <si>
    <t>KR-ZSQ-50</t>
  </si>
  <si>
    <t>Semillas de uvas</t>
  </si>
  <si>
    <t>MMQ60x25x2</t>
  </si>
  <si>
    <t>Torta de semillas y cáscaras de uva</t>
  </si>
  <si>
    <t>AYSC</t>
  </si>
  <si>
    <t>SH-2000</t>
  </si>
  <si>
    <t>SS 304 y acero al carbono</t>
  </si>
  <si>
    <t>Cáscaras y torta de semillas de uva</t>
  </si>
  <si>
    <t>Xinxiang Co, Ltd</t>
  </si>
  <si>
    <t>Dos formas de procesamiento: por batch o por alimentación continua.</t>
  </si>
  <si>
    <t>HY-1200-1S</t>
  </si>
  <si>
    <t>Xinxiang Hengyu Machinery Equipment Co., Ltd.</t>
  </si>
  <si>
    <t>Filtro tipo prensa en frío</t>
  </si>
  <si>
    <t>6YL-160</t>
  </si>
  <si>
    <t>Wuhan HDC Technology Co., Ltd</t>
  </si>
  <si>
    <t>α-pineno</t>
  </si>
  <si>
    <t>WEIHAI HUIXIN CHEMICAL MACHINERY CO., LTD.</t>
  </si>
  <si>
    <t>Jiangsu Prettech Machinery&amp;Technology Co.,Ltd</t>
  </si>
  <si>
    <t>M.O. 03</t>
  </si>
  <si>
    <t>Arroz</t>
  </si>
  <si>
    <t>RE PIETRO s.r.l.</t>
  </si>
  <si>
    <t>Operación batch.</t>
  </si>
  <si>
    <t>XMZ50/870</t>
  </si>
  <si>
    <t>Shanghai Junyi Filter Equipment Co., Ltd.</t>
  </si>
  <si>
    <t>Filtro tipo prensa de placas y marcos</t>
  </si>
  <si>
    <t>0.75 m3 torta/ciclo 1 hora</t>
  </si>
  <si>
    <t>Centrifuga de tornillo</t>
  </si>
  <si>
    <t>Mezcladora helicoidal</t>
  </si>
  <si>
    <t>CMC</t>
  </si>
  <si>
    <t>170 kg/h</t>
  </si>
  <si>
    <t>Henan Workers Machinery Co. Ltd.</t>
  </si>
  <si>
    <t>12,000-21,600</t>
  </si>
  <si>
    <t>SUS304/Q235A</t>
  </si>
  <si>
    <t>PS-8</t>
  </si>
  <si>
    <t>Huesos</t>
  </si>
  <si>
    <t>Jiangsu Stord Works ltd.</t>
  </si>
  <si>
    <t>DZSF-1030-1S</t>
  </si>
  <si>
    <t>Xinxiang Hongda Vibration Equipment Co. ltd.</t>
  </si>
  <si>
    <t>Acero inoxidable SS304</t>
  </si>
  <si>
    <t>LW500X2000</t>
  </si>
  <si>
    <t>Shenzhou Group Co. ltd.</t>
  </si>
  <si>
    <t>Henan Yuanda Boiler Co., Ltd.</t>
  </si>
  <si>
    <t>SZL12-1.6-T</t>
  </si>
  <si>
    <t>LE2-20</t>
  </si>
  <si>
    <t>3.8 t/h</t>
  </si>
  <si>
    <t>Efluente líquido</t>
  </si>
  <si>
    <t>Shanghai Youcan Beverage Machinery Co., Ltd.</t>
  </si>
  <si>
    <t>Efluente líquido con sedimentos</t>
  </si>
  <si>
    <t>E-30</t>
  </si>
  <si>
    <t>Fuente: https://toweringskills.com/financial-analysis/cost-indices/</t>
  </si>
  <si>
    <t>3-5</t>
  </si>
  <si>
    <t>MQZ1224</t>
  </si>
  <si>
    <t>Arena y cal</t>
  </si>
  <si>
    <t>0.07-0.6</t>
  </si>
  <si>
    <t>Henan Zhengzhou Mining Machinery Co.,Ltd</t>
  </si>
  <si>
    <t>AN52-100</t>
  </si>
  <si>
    <t>G18FF</t>
  </si>
  <si>
    <t>DZL8-1.0-T</t>
  </si>
  <si>
    <t>GSC 110-06-077</t>
  </si>
  <si>
    <t>GEA Westfalia Separator Group GmbH</t>
  </si>
  <si>
    <t>OGWBE210S</t>
  </si>
  <si>
    <t>.</t>
  </si>
  <si>
    <t>BENEAIR</t>
  </si>
  <si>
    <t>GE 600</t>
  </si>
  <si>
    <t>BD WS 10-Q</t>
  </si>
  <si>
    <t>FRP reforzado con polietileno</t>
  </si>
  <si>
    <t>BD WS 15-Q</t>
  </si>
  <si>
    <t>BD WS 20-Q</t>
  </si>
  <si>
    <t>E4H-38K-ECN-5</t>
  </si>
  <si>
    <t>El equipo cuenta con 21 membranas en arreglo 4-3. Incluye pre-filtros para el correcto desempeño .</t>
  </si>
  <si>
    <t>ZP55</t>
  </si>
  <si>
    <t>ZT 30 IMD</t>
  </si>
  <si>
    <t>GA26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</si>
</sst>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
    <numFmt numFmtId="168" formatCode="_(* #,##0_);_(* \(#,##0\);_(* &quot;-&quot;??_);_(@_)"/>
  </numFmts>
  <fonts count="35" x14ac:knownFonts="1">
    <font>
      <sz val="10"/>
      <color rgb="FF000000"/>
      <name val="Verdana"/>
      <scheme val="minor"/>
    </font>
    <font>
      <u/>
      <sz val="10"/>
      <color theme="10"/>
      <name val="Verdana"/>
      <family val="2"/>
      <scheme val="minor"/>
    </font>
    <font>
      <sz val="10"/>
      <color theme="1"/>
      <name val="Lato"/>
      <family val="2"/>
    </font>
    <font>
      <sz val="10"/>
      <color rgb="FF000000"/>
      <name val="Lato"/>
      <family val="2"/>
    </font>
    <font>
      <b/>
      <sz val="18"/>
      <color rgb="FFEEF1F1"/>
      <name val="Lato"/>
      <family val="2"/>
    </font>
    <font>
      <b/>
      <sz val="9"/>
      <color rgb="FFEEF1F1"/>
      <name val="Lato"/>
      <family val="2"/>
    </font>
    <font>
      <sz val="9"/>
      <color rgb="FFEEF1F1"/>
      <name val="Lato"/>
      <family val="2"/>
    </font>
    <font>
      <sz val="9"/>
      <color theme="0"/>
      <name val="Lato"/>
      <family val="2"/>
    </font>
    <font>
      <sz val="9"/>
      <color theme="1"/>
      <name val="Lato"/>
      <family val="2"/>
    </font>
    <font>
      <sz val="10"/>
      <color rgb="FFEEF1F1"/>
      <name val="Lato"/>
      <family val="2"/>
    </font>
    <font>
      <b/>
      <sz val="14"/>
      <color theme="1"/>
      <name val="Lato"/>
      <family val="2"/>
    </font>
    <font>
      <b/>
      <sz val="10"/>
      <color theme="1"/>
      <name val="Lato"/>
      <family val="2"/>
    </font>
    <font>
      <u/>
      <sz val="10"/>
      <color theme="10"/>
      <name val="Lato"/>
      <family val="2"/>
    </font>
    <font>
      <sz val="10"/>
      <color rgb="FF333333"/>
      <name val="Lato"/>
      <family val="2"/>
    </font>
    <font>
      <b/>
      <sz val="10"/>
      <color rgb="FF000000"/>
      <name val="Lato"/>
      <family val="2"/>
    </font>
    <font>
      <b/>
      <sz val="11"/>
      <color rgb="FFEEF1F1"/>
      <name val="Lato"/>
      <family val="2"/>
    </font>
    <font>
      <sz val="10"/>
      <color rgb="FFFFFFFF"/>
      <name val="Lato"/>
      <family val="2"/>
    </font>
    <font>
      <sz val="9"/>
      <color rgb="FFFFFFFF"/>
      <name val="Lato"/>
      <family val="2"/>
    </font>
    <font>
      <sz val="9"/>
      <name val="Lato"/>
      <family val="2"/>
    </font>
    <font>
      <sz val="10"/>
      <name val="Lato"/>
      <family val="2"/>
    </font>
    <font>
      <b/>
      <sz val="16"/>
      <color rgb="FFFFFFFF"/>
      <name val="Lato"/>
      <family val="2"/>
    </font>
    <font>
      <b/>
      <sz val="11"/>
      <color rgb="FFFFFFFF"/>
      <name val="Lato"/>
      <family val="2"/>
    </font>
    <font>
      <sz val="10"/>
      <color rgb="FF000000"/>
      <name val="Verdana"/>
      <family val="2"/>
      <scheme val="minor"/>
    </font>
    <font>
      <sz val="10"/>
      <color rgb="FF000000"/>
      <name val="Verdana"/>
      <family val="2"/>
      <scheme val="minor"/>
    </font>
    <font>
      <b/>
      <sz val="14"/>
      <color rgb="FF000000"/>
      <name val="Lato"/>
    </font>
    <font>
      <b/>
      <sz val="8"/>
      <color rgb="FFEEF1F1"/>
      <name val="Lato"/>
      <family val="2"/>
    </font>
    <font>
      <sz val="9"/>
      <color rgb="FFEEF1F1"/>
      <name val="Lato"/>
    </font>
    <font>
      <sz val="9"/>
      <color theme="0"/>
      <name val="Lato"/>
    </font>
    <font>
      <sz val="10"/>
      <color rgb="FF000000"/>
      <name val="Lato"/>
    </font>
    <font>
      <sz val="8"/>
      <color rgb="FFFFFFFF"/>
      <name val="Lato"/>
      <family val="2"/>
    </font>
    <font>
      <b/>
      <sz val="10"/>
      <color rgb="FFEEF1F1"/>
      <name val="Lato"/>
      <family val="2"/>
    </font>
    <font>
      <b/>
      <sz val="10"/>
      <color rgb="FF000000"/>
      <name val="Verdana"/>
      <family val="2"/>
      <scheme val="minor"/>
    </font>
    <font>
      <sz val="10"/>
      <color theme="0"/>
      <name val="Verdana"/>
      <family val="2"/>
      <scheme val="minor"/>
    </font>
    <font>
      <sz val="8"/>
      <color rgb="FF000000"/>
      <name val="Lato"/>
      <family val="2"/>
    </font>
    <font>
      <sz val="5"/>
      <color rgb="FFFFFFFF"/>
      <name val="Arial"/>
      <family val="2"/>
    </font>
  </fonts>
  <fills count="14">
    <fill>
      <patternFill patternType="none"/>
    </fill>
    <fill>
      <patternFill patternType="gray125"/>
    </fill>
    <fill>
      <patternFill patternType="solid">
        <fgColor theme="6"/>
        <bgColor theme="6"/>
      </patternFill>
    </fill>
    <fill>
      <patternFill patternType="solid">
        <fgColor rgb="FF1F3E78"/>
        <bgColor rgb="FF1F3E78"/>
      </patternFill>
    </fill>
    <fill>
      <patternFill patternType="solid">
        <fgColor theme="4"/>
        <bgColor theme="4"/>
      </patternFill>
    </fill>
    <fill>
      <patternFill patternType="solid">
        <fgColor rgb="FF1A9988"/>
        <bgColor rgb="FF1A9988"/>
      </patternFill>
    </fill>
    <fill>
      <patternFill patternType="solid">
        <fgColor rgb="FFFFFFFF"/>
        <bgColor rgb="FFFFFFFF"/>
      </patternFill>
    </fill>
    <fill>
      <patternFill patternType="solid">
        <fgColor rgb="FF1F3E78"/>
        <bgColor indexed="64"/>
      </patternFill>
    </fill>
    <fill>
      <patternFill patternType="solid">
        <fgColor rgb="FF1A9988"/>
        <bgColor indexed="64"/>
      </patternFill>
    </fill>
    <fill>
      <patternFill patternType="solid">
        <fgColor theme="6" tint="0.39997558519241921"/>
        <bgColor indexed="64"/>
      </patternFill>
    </fill>
    <fill>
      <patternFill patternType="solid">
        <fgColor rgb="FFFFFFFF"/>
        <bgColor indexed="64"/>
      </patternFill>
    </fill>
    <fill>
      <patternFill patternType="solid">
        <fgColor rgb="FF002060"/>
        <bgColor indexed="64"/>
      </patternFill>
    </fill>
    <fill>
      <patternFill patternType="solid">
        <fgColor theme="2"/>
        <bgColor indexed="64"/>
      </patternFill>
    </fill>
    <fill>
      <patternFill patternType="solid">
        <fgColor rgb="FFFFFF0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theme="3" tint="0.749961851863155"/>
      </left>
      <right style="thin">
        <color theme="3" tint="0.749961851863155"/>
      </right>
      <top style="thin">
        <color theme="3" tint="0.749961851863155"/>
      </top>
      <bottom style="thin">
        <color theme="3" tint="0.749961851863155"/>
      </bottom>
      <diagonal/>
    </border>
    <border>
      <left style="thin">
        <color rgb="FFFFFFFF"/>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applyNumberFormat="0" applyFill="0" applyBorder="0" applyAlignment="0" applyProtection="0"/>
    <xf numFmtId="164" fontId="23" fillId="0" borderId="0" applyFont="0" applyFill="0" applyBorder="0" applyAlignment="0" applyProtection="0"/>
  </cellStyleXfs>
  <cellXfs count="166">
    <xf numFmtId="0" fontId="0" fillId="0" borderId="0" xfId="0"/>
    <xf numFmtId="0" fontId="2" fillId="0" borderId="0" xfId="0" applyFont="1"/>
    <xf numFmtId="0" fontId="4" fillId="2" borderId="0" xfId="0" applyFont="1" applyFill="1" applyAlignment="1">
      <alignment vertical="center"/>
    </xf>
    <xf numFmtId="0" fontId="6" fillId="4" borderId="0" xfId="0" applyFont="1" applyFill="1" applyAlignment="1">
      <alignment horizontal="center" vertical="center" wrapText="1"/>
    </xf>
    <xf numFmtId="0" fontId="7" fillId="4" borderId="0" xfId="0" applyFont="1" applyFill="1" applyAlignment="1">
      <alignment horizontal="center" vertical="center" wrapText="1"/>
    </xf>
    <xf numFmtId="3" fontId="6" fillId="4" borderId="0" xfId="0" applyNumberFormat="1" applyFont="1" applyFill="1" applyAlignment="1">
      <alignment horizontal="center" vertical="center" wrapText="1"/>
    </xf>
    <xf numFmtId="0" fontId="8" fillId="4" borderId="0" xfId="0" applyFont="1" applyFill="1" applyAlignment="1">
      <alignment horizontal="center" vertical="center" wrapText="1"/>
    </xf>
    <xf numFmtId="0" fontId="3" fillId="0" borderId="0" xfId="0" applyFont="1"/>
    <xf numFmtId="3" fontId="2" fillId="0" borderId="0" xfId="0" applyNumberFormat="1" applyFont="1"/>
    <xf numFmtId="0" fontId="3" fillId="0" borderId="0" xfId="0" applyFont="1" applyAlignment="1">
      <alignment vertical="center"/>
    </xf>
    <xf numFmtId="0" fontId="6" fillId="4" borderId="0" xfId="0" applyFont="1" applyFill="1" applyAlignment="1">
      <alignment horizontal="center" vertical="center"/>
    </xf>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3" fontId="2" fillId="0" borderId="0" xfId="0" applyNumberFormat="1" applyFont="1" applyAlignment="1">
      <alignment vertical="center"/>
    </xf>
    <xf numFmtId="0" fontId="2" fillId="0" borderId="0" xfId="0" applyFont="1" applyAlignment="1">
      <alignment vertical="center"/>
    </xf>
    <xf numFmtId="0" fontId="2" fillId="2" borderId="0" xfId="0" applyFont="1" applyFill="1"/>
    <xf numFmtId="0" fontId="2" fillId="2" borderId="0" xfId="0" applyFont="1" applyFill="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7" fillId="4" borderId="0" xfId="0" applyFont="1" applyFill="1" applyAlignment="1">
      <alignment horizontal="center" vertical="center"/>
    </xf>
    <xf numFmtId="0" fontId="4" fillId="3" borderId="0" xfId="0" applyFont="1" applyFill="1" applyAlignment="1">
      <alignment vertical="center"/>
    </xf>
    <xf numFmtId="0" fontId="6" fillId="5" borderId="0" xfId="0" applyFont="1" applyFill="1" applyAlignment="1">
      <alignment horizontal="center" vertical="center" wrapText="1"/>
    </xf>
    <xf numFmtId="0" fontId="7" fillId="5" borderId="0" xfId="0" applyFont="1" applyFill="1" applyAlignment="1">
      <alignment horizontal="center" vertical="center" wrapText="1"/>
    </xf>
    <xf numFmtId="3" fontId="6" fillId="5" borderId="0" xfId="0" applyNumberFormat="1" applyFont="1" applyFill="1" applyAlignment="1">
      <alignment horizontal="center" vertical="center" wrapText="1"/>
    </xf>
    <xf numFmtId="0" fontId="5" fillId="8" borderId="0" xfId="0" applyFont="1" applyFill="1" applyAlignment="1">
      <alignment horizontal="center" vertical="center" wrapText="1"/>
    </xf>
    <xf numFmtId="0" fontId="3" fillId="0" borderId="0" xfId="0" applyFont="1" applyAlignment="1">
      <alignment wrapText="1"/>
    </xf>
    <xf numFmtId="3" fontId="3" fillId="0" borderId="0" xfId="0" applyNumberFormat="1" applyFont="1" applyAlignment="1">
      <alignment horizontal="right" vertical="center" wrapText="1"/>
    </xf>
    <xf numFmtId="0" fontId="3" fillId="0" borderId="0" xfId="0" applyFont="1" applyAlignment="1">
      <alignment vertical="center" wrapText="1"/>
    </xf>
    <xf numFmtId="0" fontId="3" fillId="8" borderId="0" xfId="0" applyFont="1" applyFill="1" applyAlignment="1">
      <alignment vertical="center" wrapText="1"/>
    </xf>
    <xf numFmtId="0" fontId="4" fillId="7" borderId="0" xfId="0" applyFont="1" applyFill="1" applyAlignment="1">
      <alignment vertical="center"/>
    </xf>
    <xf numFmtId="0" fontId="12" fillId="0" borderId="0" xfId="1" applyFont="1" applyBorder="1" applyAlignment="1">
      <alignment vertical="center"/>
    </xf>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6" fillId="4" borderId="0" xfId="0" applyFont="1" applyFill="1" applyAlignment="1">
      <alignment horizontal="left" vertical="center" wrapText="1"/>
    </xf>
    <xf numFmtId="0" fontId="6" fillId="4" borderId="0" xfId="0" applyFont="1" applyFill="1" applyAlignment="1">
      <alignment horizontal="center" vertical="top" wrapText="1"/>
    </xf>
    <xf numFmtId="0" fontId="2" fillId="0" borderId="0" xfId="0" applyFont="1" applyAlignment="1">
      <alignment horizontal="center" vertical="center"/>
    </xf>
    <xf numFmtId="2" fontId="3" fillId="0" borderId="0" xfId="0" applyNumberFormat="1" applyFont="1" applyAlignment="1">
      <alignment vertical="center"/>
    </xf>
    <xf numFmtId="2" fontId="2" fillId="0" borderId="0" xfId="0" applyNumberFormat="1" applyFont="1" applyAlignment="1">
      <alignment vertical="center"/>
    </xf>
    <xf numFmtId="3" fontId="3" fillId="0" borderId="0" xfId="0" applyNumberFormat="1" applyFont="1" applyAlignment="1">
      <alignment vertical="center"/>
    </xf>
    <xf numFmtId="0" fontId="3" fillId="0" borderId="0" xfId="0" applyFont="1" applyAlignment="1">
      <alignment horizontal="center" vertical="center"/>
    </xf>
    <xf numFmtId="0" fontId="3" fillId="11" borderId="0" xfId="0" applyFont="1" applyFill="1" applyAlignment="1">
      <alignment wrapText="1"/>
    </xf>
    <xf numFmtId="0" fontId="16" fillId="11" borderId="0" xfId="0" applyFont="1" applyFill="1" applyAlignment="1">
      <alignment wrapText="1"/>
    </xf>
    <xf numFmtId="0" fontId="3" fillId="10" borderId="0" xfId="0" applyFont="1" applyFill="1" applyAlignment="1">
      <alignment wrapText="1"/>
    </xf>
    <xf numFmtId="0" fontId="17" fillId="11" borderId="0" xfId="0" applyFont="1" applyFill="1" applyAlignment="1">
      <alignment wrapText="1"/>
    </xf>
    <xf numFmtId="0" fontId="18" fillId="10" borderId="12" xfId="0" applyFont="1" applyFill="1" applyBorder="1" applyAlignment="1">
      <alignment horizontal="center" vertical="center" wrapText="1"/>
    </xf>
    <xf numFmtId="0" fontId="19" fillId="10" borderId="12" xfId="0" applyFont="1" applyFill="1" applyBorder="1" applyAlignment="1">
      <alignment wrapText="1"/>
    </xf>
    <xf numFmtId="0" fontId="3" fillId="10" borderId="12" xfId="0" applyFont="1" applyFill="1" applyBorder="1" applyAlignment="1">
      <alignment wrapText="1"/>
    </xf>
    <xf numFmtId="0" fontId="15" fillId="4" borderId="0" xfId="0" applyFont="1" applyFill="1" applyAlignment="1">
      <alignment horizontal="center" vertical="center" wrapText="1"/>
    </xf>
    <xf numFmtId="0" fontId="21" fillId="9" borderId="13" xfId="0" applyFont="1" applyFill="1" applyBorder="1" applyAlignment="1">
      <alignment horizontal="center" vertical="center" wrapText="1"/>
    </xf>
    <xf numFmtId="0" fontId="25" fillId="8" borderId="0" xfId="0" applyFont="1" applyFill="1" applyAlignment="1">
      <alignment horizontal="center" vertical="center" wrapText="1"/>
    </xf>
    <xf numFmtId="0" fontId="5" fillId="8" borderId="0" xfId="0" applyFont="1" applyFill="1" applyAlignment="1">
      <alignment horizontal="left" vertical="center" wrapText="1"/>
    </xf>
    <xf numFmtId="0" fontId="6" fillId="5" borderId="0" xfId="0" applyFont="1" applyFill="1" applyAlignment="1">
      <alignment horizontal="left" vertical="center" wrapText="1"/>
    </xf>
    <xf numFmtId="0" fontId="26" fillId="4" borderId="0" xfId="0" applyFont="1" applyFill="1" applyAlignment="1">
      <alignment horizontal="center" vertical="center"/>
    </xf>
    <xf numFmtId="0" fontId="27" fillId="4" borderId="0" xfId="0" applyFont="1" applyFill="1" applyAlignment="1">
      <alignment horizontal="center" vertical="center"/>
    </xf>
    <xf numFmtId="0" fontId="26" fillId="4" borderId="0" xfId="0" applyFont="1" applyFill="1" applyAlignment="1">
      <alignment horizontal="center" vertical="center" wrapText="1"/>
    </xf>
    <xf numFmtId="3" fontId="26" fillId="4" borderId="0" xfId="0" applyNumberFormat="1" applyFont="1" applyFill="1" applyAlignment="1">
      <alignment horizontal="center" vertical="center" wrapText="1"/>
    </xf>
    <xf numFmtId="0" fontId="28" fillId="0" borderId="0" xfId="0" applyFont="1"/>
    <xf numFmtId="1" fontId="27" fillId="4" borderId="0" xfId="0" applyNumberFormat="1" applyFont="1" applyFill="1" applyAlignment="1">
      <alignment horizontal="center" vertical="center"/>
    </xf>
    <xf numFmtId="1" fontId="3" fillId="0" borderId="0" xfId="0" applyNumberFormat="1" applyFont="1"/>
    <xf numFmtId="0" fontId="26" fillId="4" borderId="0" xfId="0" applyFont="1" applyFill="1" applyAlignment="1">
      <alignment horizontal="left" vertical="center"/>
    </xf>
    <xf numFmtId="168" fontId="6" fillId="4" borderId="0" xfId="2" applyNumberFormat="1" applyFont="1" applyFill="1" applyAlignment="1">
      <alignment horizontal="center" vertical="center" wrapText="1"/>
    </xf>
    <xf numFmtId="168" fontId="3" fillId="0" borderId="0" xfId="2" applyNumberFormat="1" applyFont="1"/>
    <xf numFmtId="168" fontId="2" fillId="0" borderId="0" xfId="2" applyNumberFormat="1" applyFont="1" applyAlignment="1">
      <alignment vertical="center"/>
    </xf>
    <xf numFmtId="0" fontId="14" fillId="10" borderId="0" xfId="0" applyFont="1" applyFill="1" applyAlignment="1">
      <alignment wrapText="1"/>
    </xf>
    <xf numFmtId="0" fontId="3" fillId="10" borderId="0" xfId="0" applyFont="1" applyFill="1" applyAlignment="1">
      <alignment horizontal="left" wrapText="1"/>
    </xf>
    <xf numFmtId="0" fontId="3" fillId="6" borderId="1" xfId="0" applyFont="1" applyFill="1" applyBorder="1"/>
    <xf numFmtId="0" fontId="30" fillId="2" borderId="0" xfId="0" applyFont="1" applyFill="1" applyAlignment="1">
      <alignment vertical="center"/>
    </xf>
    <xf numFmtId="0" fontId="3" fillId="0" borderId="2" xfId="0" applyFont="1" applyBorder="1"/>
    <xf numFmtId="0" fontId="3" fillId="0" borderId="6" xfId="0" applyFont="1" applyBorder="1" applyAlignment="1">
      <alignment vertical="center"/>
    </xf>
    <xf numFmtId="0" fontId="3" fillId="0" borderId="3" xfId="0" applyFont="1" applyBorder="1"/>
    <xf numFmtId="0" fontId="3" fillId="0" borderId="7" xfId="0" applyFont="1" applyBorder="1" applyAlignment="1">
      <alignment vertical="center"/>
    </xf>
    <xf numFmtId="0" fontId="3" fillId="0" borderId="8" xfId="0" applyFont="1" applyBorder="1" applyAlignment="1">
      <alignment vertical="center"/>
    </xf>
    <xf numFmtId="0" fontId="2" fillId="0" borderId="6" xfId="0" applyFont="1" applyBorder="1"/>
    <xf numFmtId="0" fontId="2" fillId="0" borderId="7" xfId="0" applyFont="1" applyBorder="1"/>
    <xf numFmtId="0" fontId="2" fillId="0" borderId="8" xfId="0" applyFont="1" applyBorder="1"/>
    <xf numFmtId="0" fontId="9" fillId="4" borderId="14" xfId="0" applyFont="1" applyFill="1" applyBorder="1" applyAlignment="1">
      <alignment horizontal="center" vertical="center" wrapText="1"/>
    </xf>
    <xf numFmtId="0" fontId="2" fillId="0" borderId="9" xfId="0" applyFont="1" applyBorder="1"/>
    <xf numFmtId="0" fontId="3" fillId="0" borderId="7" xfId="0" applyFont="1" applyBorder="1"/>
    <xf numFmtId="0" fontId="3" fillId="0" borderId="8" xfId="0" applyFont="1" applyBorder="1"/>
    <xf numFmtId="0" fontId="3" fillId="0" borderId="4" xfId="0" applyFont="1" applyBorder="1"/>
    <xf numFmtId="0" fontId="3" fillId="0" borderId="6" xfId="0" applyFont="1" applyBorder="1"/>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9" xfId="0" applyFont="1" applyBorder="1"/>
    <xf numFmtId="0" fontId="2" fillId="0" borderId="2" xfId="0" applyFont="1" applyBorder="1"/>
    <xf numFmtId="0" fontId="2" fillId="0" borderId="3" xfId="0" applyFont="1" applyBorder="1"/>
    <xf numFmtId="0" fontId="2" fillId="0" borderId="4" xfId="0" applyFont="1" applyBorder="1"/>
    <xf numFmtId="0" fontId="30" fillId="2" borderId="0" xfId="0" applyFont="1" applyFill="1" applyAlignment="1">
      <alignment horizontal="center" vertical="center"/>
    </xf>
    <xf numFmtId="0" fontId="32" fillId="10" borderId="0" xfId="0" applyFont="1" applyFill="1" applyProtection="1">
      <protection hidden="1"/>
    </xf>
    <xf numFmtId="0" fontId="0" fillId="10" borderId="0" xfId="0" applyFill="1"/>
    <xf numFmtId="0" fontId="32" fillId="10" borderId="0" xfId="0" applyFont="1" applyFill="1"/>
    <xf numFmtId="0" fontId="31" fillId="10" borderId="10" xfId="0" applyFont="1" applyFill="1" applyBorder="1" applyAlignment="1" applyProtection="1">
      <alignment horizontal="center"/>
      <protection locked="0"/>
    </xf>
    <xf numFmtId="0" fontId="31" fillId="10" borderId="6" xfId="0" applyFont="1"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10" borderId="7" xfId="0" applyFill="1" applyBorder="1" applyAlignment="1" applyProtection="1">
      <alignment horizontal="center"/>
      <protection locked="0"/>
    </xf>
    <xf numFmtId="0" fontId="22" fillId="10" borderId="7" xfId="0" applyFont="1" applyFill="1" applyBorder="1" applyAlignment="1" applyProtection="1">
      <alignment horizontal="center"/>
      <protection locked="0"/>
    </xf>
    <xf numFmtId="0" fontId="0" fillId="10" borderId="11" xfId="0" applyFill="1" applyBorder="1" applyAlignment="1" applyProtection="1">
      <alignment horizontal="center"/>
      <protection locked="0"/>
    </xf>
    <xf numFmtId="0" fontId="0" fillId="10" borderId="8" xfId="0" applyFill="1" applyBorder="1" applyAlignment="1" applyProtection="1">
      <alignment horizontal="center"/>
      <protection locked="0"/>
    </xf>
    <xf numFmtId="0" fontId="29" fillId="11" borderId="0" xfId="0" applyFont="1" applyFill="1" applyAlignment="1">
      <alignment horizontal="left" wrapText="1"/>
    </xf>
    <xf numFmtId="0" fontId="3" fillId="10" borderId="0" xfId="0" applyFont="1" applyFill="1" applyAlignment="1">
      <alignment horizontal="left"/>
    </xf>
    <xf numFmtId="164" fontId="3" fillId="12" borderId="1" xfId="2" applyFont="1" applyFill="1" applyBorder="1" applyAlignment="1" applyProtection="1">
      <alignment wrapText="1"/>
      <protection locked="0"/>
    </xf>
    <xf numFmtId="0" fontId="3" fillId="12" borderId="1" xfId="0" applyFont="1" applyFill="1" applyBorder="1" applyAlignment="1" applyProtection="1">
      <alignment wrapText="1"/>
      <protection locked="0"/>
    </xf>
    <xf numFmtId="0" fontId="6" fillId="4" borderId="0" xfId="0" applyFont="1" applyFill="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wrapText="1"/>
      <protection locked="0"/>
    </xf>
    <xf numFmtId="3" fontId="6" fillId="4" borderId="0" xfId="0" applyNumberFormat="1" applyFont="1" applyFill="1" applyAlignment="1" applyProtection="1">
      <alignment horizontal="center" vertical="center" wrapText="1"/>
      <protection locked="0"/>
    </xf>
    <xf numFmtId="0" fontId="6" fillId="4" borderId="0" xfId="0" applyFont="1" applyFill="1" applyAlignment="1" applyProtection="1">
      <alignment horizontal="left" vertical="center" wrapText="1"/>
      <protection locked="0"/>
    </xf>
    <xf numFmtId="0" fontId="3" fillId="0" borderId="0" xfId="0" applyFont="1" applyProtection="1">
      <protection locked="0"/>
    </xf>
    <xf numFmtId="164" fontId="3" fillId="12" borderId="1" xfId="2" applyFont="1" applyFill="1" applyBorder="1" applyAlignment="1" applyProtection="1">
      <alignment wrapText="1"/>
    </xf>
    <xf numFmtId="0" fontId="33" fillId="12" borderId="1" xfId="0" applyFont="1" applyFill="1" applyBorder="1" applyAlignment="1" applyProtection="1">
      <alignment wrapText="1"/>
      <protection locked="0"/>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xf>
    <xf numFmtId="2" fontId="2" fillId="0" borderId="0" xfId="0" applyNumberFormat="1" applyFont="1" applyAlignment="1">
      <alignment horizontal="center" vertical="center"/>
    </xf>
    <xf numFmtId="3" fontId="2" fillId="0" borderId="0" xfId="0" applyNumberFormat="1" applyFont="1" applyAlignment="1">
      <alignment horizontal="left" vertical="center"/>
    </xf>
    <xf numFmtId="3" fontId="2" fillId="0" borderId="0" xfId="0" applyNumberFormat="1" applyFont="1" applyAlignment="1">
      <alignment horizontal="right" vertical="center"/>
    </xf>
    <xf numFmtId="0" fontId="19" fillId="0" borderId="0" xfId="0" applyFont="1" applyAlignment="1">
      <alignment vertical="center"/>
    </xf>
    <xf numFmtId="0" fontId="3" fillId="0" borderId="0" xfId="0" applyFont="1" applyAlignment="1">
      <alignment horizontal="right" vertical="center"/>
    </xf>
    <xf numFmtId="3" fontId="3" fillId="0" borderId="0" xfId="0" applyNumberFormat="1" applyFont="1" applyAlignment="1">
      <alignment horizontal="left" vertical="center"/>
    </xf>
    <xf numFmtId="3" fontId="3" fillId="0" borderId="0" xfId="0" applyNumberFormat="1" applyFont="1" applyAlignment="1">
      <alignment horizontal="right" vertical="center"/>
    </xf>
    <xf numFmtId="0" fontId="3" fillId="0" borderId="0" xfId="0" applyFont="1" applyAlignment="1">
      <alignment horizontal="left" vertical="center"/>
    </xf>
    <xf numFmtId="0" fontId="3" fillId="6" borderId="0" xfId="0" applyFont="1" applyFill="1" applyAlignment="1">
      <alignment vertical="center"/>
    </xf>
    <xf numFmtId="0" fontId="2" fillId="0" borderId="0" xfId="0" quotePrefix="1" applyFont="1" applyAlignment="1">
      <alignment horizontal="right" vertical="center"/>
    </xf>
    <xf numFmtId="1" fontId="2" fillId="0" borderId="0" xfId="0" applyNumberFormat="1" applyFont="1" applyAlignment="1">
      <alignment vertical="center"/>
    </xf>
    <xf numFmtId="168" fontId="3" fillId="0" borderId="0" xfId="2" applyNumberFormat="1" applyFont="1" applyAlignment="1">
      <alignment vertical="center"/>
    </xf>
    <xf numFmtId="167" fontId="2" fillId="0" borderId="0" xfId="0" applyNumberFormat="1" applyFont="1" applyAlignment="1">
      <alignment vertical="center"/>
    </xf>
    <xf numFmtId="1" fontId="2" fillId="0" borderId="0" xfId="0" applyNumberFormat="1" applyFont="1" applyAlignment="1">
      <alignment horizontal="center" vertical="center"/>
    </xf>
    <xf numFmtId="3" fontId="2" fillId="0" borderId="0" xfId="0" applyNumberFormat="1" applyFont="1" applyAlignment="1">
      <alignment horizontal="center" vertical="center"/>
    </xf>
    <xf numFmtId="0" fontId="13" fillId="0" borderId="0" xfId="0" applyFont="1" applyAlignment="1">
      <alignment vertical="center"/>
    </xf>
    <xf numFmtId="165" fontId="2" fillId="0" borderId="0" xfId="0" applyNumberFormat="1"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right" vertical="center" wrapText="1"/>
    </xf>
    <xf numFmtId="167" fontId="3" fillId="0" borderId="0" xfId="0" applyNumberFormat="1" applyFont="1" applyAlignment="1">
      <alignment vertical="center"/>
    </xf>
    <xf numFmtId="0" fontId="3" fillId="13" borderId="0" xfId="0" applyFont="1" applyFill="1" applyAlignment="1">
      <alignment vertical="center"/>
    </xf>
    <xf numFmtId="0" fontId="22" fillId="10" borderId="0" xfId="0" applyFont="1" applyFill="1"/>
    <xf numFmtId="3" fontId="3" fillId="0" borderId="0" xfId="0" applyNumberFormat="1" applyFont="1"/>
    <xf numFmtId="0" fontId="8" fillId="0" borderId="0" xfId="0" applyFont="1" applyAlignment="1">
      <alignment vertical="center"/>
    </xf>
    <xf numFmtId="165" fontId="2" fillId="0" borderId="0" xfId="0" applyNumberFormat="1" applyFont="1" applyAlignment="1">
      <alignment vertical="center"/>
    </xf>
    <xf numFmtId="1" fontId="3" fillId="0" borderId="0" xfId="2" applyNumberFormat="1" applyFont="1" applyBorder="1" applyAlignment="1">
      <alignment horizontal="right" vertical="center"/>
    </xf>
    <xf numFmtId="1" fontId="3" fillId="0" borderId="0" xfId="0" applyNumberFormat="1" applyFont="1" applyAlignment="1">
      <alignment vertical="center"/>
    </xf>
    <xf numFmtId="165" fontId="3" fillId="0" borderId="0" xfId="0" applyNumberFormat="1" applyFont="1" applyAlignment="1">
      <alignment vertical="center"/>
    </xf>
    <xf numFmtId="0" fontId="34" fillId="0" borderId="0" xfId="0" applyFont="1"/>
    <xf numFmtId="0" fontId="3" fillId="0" borderId="0" xfId="0" quotePrefix="1" applyFont="1" applyAlignment="1">
      <alignment horizontal="right"/>
    </xf>
    <xf numFmtId="0" fontId="3" fillId="0" borderId="0" xfId="0" quotePrefix="1" applyFont="1" applyAlignment="1">
      <alignment horizontal="center"/>
    </xf>
    <xf numFmtId="0" fontId="3" fillId="0" borderId="0" xfId="0" applyFont="1" applyAlignment="1">
      <alignment horizontal="right"/>
    </xf>
    <xf numFmtId="0" fontId="3" fillId="0" borderId="0" xfId="0" applyFont="1" applyAlignment="1">
      <alignment vertical="top"/>
    </xf>
    <xf numFmtId="0" fontId="3" fillId="10" borderId="0" xfId="0" applyFont="1" applyFill="1" applyAlignment="1">
      <alignment horizontal="left" wrapText="1"/>
    </xf>
    <xf numFmtId="0" fontId="20" fillId="11" borderId="0" xfId="0" applyFont="1" applyFill="1" applyAlignment="1">
      <alignment horizontal="left" wrapText="1"/>
    </xf>
    <xf numFmtId="0" fontId="29" fillId="11" borderId="0" xfId="0" applyFont="1" applyFill="1" applyAlignment="1">
      <alignment horizontal="left" wrapText="1"/>
    </xf>
    <xf numFmtId="0" fontId="24" fillId="10" borderId="0" xfId="0" applyFont="1" applyFill="1" applyAlignment="1">
      <alignment horizontal="center"/>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0" xfId="0" applyFont="1" applyFill="1" applyAlignment="1">
      <alignment horizontal="center" vertical="center" wrapText="1"/>
    </xf>
    <xf numFmtId="0" fontId="4" fillId="2" borderId="0" xfId="0" applyFont="1" applyFill="1" applyAlignment="1">
      <alignment horizontal="left" vertical="center"/>
    </xf>
    <xf numFmtId="0" fontId="4" fillId="7" borderId="0" xfId="0" applyFont="1" applyFill="1" applyAlignment="1">
      <alignment horizontal="left" vertical="center"/>
    </xf>
    <xf numFmtId="0" fontId="4" fillId="7" borderId="0" xfId="0" applyFont="1" applyFill="1" applyAlignment="1">
      <alignment horizontal="left" vertical="center" wrapText="1"/>
    </xf>
    <xf numFmtId="0" fontId="4" fillId="3" borderId="0" xfId="0" applyFont="1" applyFill="1" applyAlignment="1">
      <alignment horizontal="left" vertical="center"/>
    </xf>
  </cellXfs>
  <cellStyles count="3">
    <cellStyle name="Hipervínculo" xfId="1" builtinId="8"/>
    <cellStyle name="Millares" xfId="2" builtinId="3"/>
    <cellStyle name="Normal" xfId="0" builtinId="0"/>
  </cellStyles>
  <dxfs count="6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bgColor theme="3" tint="0.749961851863155"/>
        </patternFill>
      </fill>
      <border>
        <left/>
        <right/>
        <top/>
        <bottom/>
        <vertical/>
        <horizontal/>
      </border>
    </dxf>
    <dxf>
      <fill>
        <patternFill>
          <bgColor theme="3" tint="0.749961851863155"/>
        </patternFill>
      </fill>
      <border>
        <left/>
        <right/>
        <top/>
        <bottom/>
        <vertical/>
        <horizontal/>
      </border>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bgColor theme="3" tint="0.749961851863155"/>
        </patternFill>
      </fill>
      <border>
        <left/>
        <right/>
        <top/>
        <bottom/>
        <vertical/>
        <horizontal/>
      </border>
    </dxf>
    <dxf>
      <fill>
        <patternFill>
          <bgColor theme="3" tint="0.749961851863155"/>
        </patternFill>
      </fill>
      <border>
        <left/>
        <right/>
        <top/>
        <bottom/>
        <vertical/>
        <horizontal/>
      </border>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patternType="solid">
          <fgColor rgb="FFB7E1CD"/>
          <bgColor rgb="FFB7E1CD"/>
        </patternFill>
      </fill>
    </dxf>
    <dxf>
      <fill>
        <patternFill>
          <bgColor rgb="FFFFFFFF"/>
        </patternFill>
      </fill>
      <border>
        <left/>
        <right/>
        <top/>
        <bottom/>
        <vertical/>
        <horizontal/>
      </border>
    </dxf>
    <dxf>
      <font>
        <color rgb="FFFFFFFF"/>
      </font>
      <fill>
        <patternFill>
          <bgColor rgb="FFFFFFFF"/>
        </patternFill>
      </fill>
      <border>
        <left/>
        <right/>
        <top/>
        <bottom/>
        <vertical/>
        <horizontal/>
      </border>
    </dxf>
  </dxfs>
  <tableStyles count="0" defaultTableStyle="TableStyleMedium2" defaultPivotStyle="PivotStyleLight16"/>
  <colors>
    <mruColors>
      <color rgb="FFFF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1A1A1A"/>
      </a:dk1>
      <a:lt1>
        <a:srgbClr val="EEF1F1"/>
      </a:lt1>
      <a:dk2>
        <a:srgbClr val="1A1A1A"/>
      </a:dk2>
      <a:lt2>
        <a:srgbClr val="EEF1F1"/>
      </a:lt2>
      <a:accent1>
        <a:srgbClr val="1A9988"/>
      </a:accent1>
      <a:accent2>
        <a:srgbClr val="2D729D"/>
      </a:accent2>
      <a:accent3>
        <a:srgbClr val="1F3E78"/>
      </a:accent3>
      <a:accent4>
        <a:srgbClr val="EB5600"/>
      </a:accent4>
      <a:accent5>
        <a:srgbClr val="FF99AC"/>
      </a:accent5>
      <a:accent6>
        <a:srgbClr val="FFD4B8"/>
      </a:accent6>
      <a:hlink>
        <a:srgbClr val="1F3E78"/>
      </a:hlink>
      <a:folHlink>
        <a:srgbClr val="1F3E78"/>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ymeniky-tepla.cz/files/pdf/AlfaLaval/AC120.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2" Type="http://schemas.openxmlformats.org/officeDocument/2006/relationships/hyperlink" Target="https://www.alibaba.com/product-detail/Acero-Inoxidable-Tanque-Stainless-Steel-Acero_1600100666561.html?spm=a2700.galleryofferlist.normal_offer.d_image.3c2b5b9fI8MPCk&amp;s=p" TargetMode="External"/><Relationship Id="rId1" Type="http://schemas.openxmlformats.org/officeDocument/2006/relationships/hyperlink" Target="https://tankes.com.uy/?lorder=litros&amp;min=1000&amp;max=100000"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200"/>
  <sheetViews>
    <sheetView tabSelected="1" zoomScale="80" zoomScaleNormal="80" workbookViewId="0">
      <selection activeCell="K4" sqref="K4"/>
    </sheetView>
  </sheetViews>
  <sheetFormatPr baseColWidth="10" defaultColWidth="8.26953125" defaultRowHeight="16.2" x14ac:dyDescent="0.4"/>
  <cols>
    <col min="1" max="5" width="15.6328125" style="44" customWidth="1"/>
    <col min="6" max="6" width="14.36328125" style="44" customWidth="1"/>
    <col min="7" max="32" width="15.6328125" style="44" customWidth="1"/>
    <col min="33" max="16384" width="8.26953125" style="44"/>
  </cols>
  <sheetData>
    <row r="2" spans="2:12" ht="25.2" x14ac:dyDescent="0.6">
      <c r="B2" s="151" t="s">
        <v>1163</v>
      </c>
      <c r="C2" s="151"/>
      <c r="D2" s="151"/>
      <c r="E2" s="42"/>
    </row>
    <row r="3" spans="2:12" ht="15.9" customHeight="1" x14ac:dyDescent="0.55000000000000004">
      <c r="B3" s="152" t="s">
        <v>1304</v>
      </c>
      <c r="C3" s="152"/>
      <c r="D3" s="152"/>
      <c r="E3" s="42"/>
      <c r="F3" s="153" t="s">
        <v>1240</v>
      </c>
      <c r="G3" s="153"/>
      <c r="H3" s="153"/>
      <c r="I3" s="153"/>
      <c r="J3" s="153"/>
      <c r="K3" s="153"/>
      <c r="L3" s="153"/>
    </row>
    <row r="4" spans="2:12" ht="15.9" customHeight="1" x14ac:dyDescent="0.4">
      <c r="B4" s="152"/>
      <c r="C4" s="152"/>
      <c r="D4" s="152"/>
      <c r="E4" s="42"/>
    </row>
    <row r="5" spans="2:12" ht="15.9" customHeight="1" x14ac:dyDescent="0.4">
      <c r="B5" s="152"/>
      <c r="C5" s="152"/>
      <c r="D5" s="152"/>
      <c r="E5" s="42"/>
    </row>
    <row r="6" spans="2:12" ht="15.9" customHeight="1" thickBot="1" x14ac:dyDescent="0.45">
      <c r="B6" s="152"/>
      <c r="C6" s="152"/>
      <c r="D6" s="152"/>
      <c r="E6" s="42"/>
      <c r="G6" s="150" t="s">
        <v>1295</v>
      </c>
      <c r="H6" s="150"/>
      <c r="I6" s="150"/>
      <c r="J6" s="150"/>
      <c r="K6" s="150"/>
      <c r="L6" s="150"/>
    </row>
    <row r="7" spans="2:12" ht="15.9" customHeight="1" thickBot="1" x14ac:dyDescent="0.45">
      <c r="B7" s="152"/>
      <c r="C7" s="152"/>
      <c r="D7" s="152"/>
      <c r="E7" s="42"/>
      <c r="G7" s="104">
        <v>2021</v>
      </c>
    </row>
    <row r="8" spans="2:12" ht="15.9" customHeight="1" thickBot="1" x14ac:dyDescent="0.45">
      <c r="B8" s="152"/>
      <c r="C8" s="152"/>
      <c r="D8" s="152"/>
      <c r="E8" s="42"/>
      <c r="G8" s="102" t="s">
        <v>1303</v>
      </c>
      <c r="H8" s="66"/>
      <c r="I8" s="66"/>
      <c r="J8" s="66"/>
      <c r="K8" s="66"/>
      <c r="L8" s="66"/>
    </row>
    <row r="9" spans="2:12" ht="15.9" customHeight="1" thickBot="1" x14ac:dyDescent="0.45">
      <c r="B9" s="152"/>
      <c r="C9" s="152"/>
      <c r="D9" s="152"/>
      <c r="E9" s="42"/>
      <c r="G9" s="104">
        <v>2023</v>
      </c>
    </row>
    <row r="10" spans="2:12" ht="15.9" customHeight="1" thickBot="1" x14ac:dyDescent="0.45">
      <c r="B10" s="152"/>
      <c r="C10" s="152"/>
      <c r="D10" s="152"/>
      <c r="E10" s="42"/>
      <c r="G10" s="102" t="s">
        <v>1204</v>
      </c>
      <c r="H10" s="66"/>
      <c r="I10" s="66"/>
      <c r="J10" s="66"/>
      <c r="K10" s="66"/>
      <c r="L10" s="66"/>
    </row>
    <row r="11" spans="2:12" ht="15.9" customHeight="1" thickBot="1" x14ac:dyDescent="0.45">
      <c r="B11" s="152"/>
      <c r="C11" s="152"/>
      <c r="D11" s="152"/>
      <c r="E11" s="42"/>
      <c r="G11" s="103">
        <v>1000</v>
      </c>
      <c r="H11" s="44" t="s">
        <v>1297</v>
      </c>
    </row>
    <row r="12" spans="2:12" ht="15.9" customHeight="1" thickBot="1" x14ac:dyDescent="0.45">
      <c r="B12" s="152"/>
      <c r="C12" s="152"/>
      <c r="D12" s="152"/>
      <c r="E12" s="42"/>
      <c r="G12" s="66" t="s">
        <v>1296</v>
      </c>
      <c r="H12" s="66"/>
      <c r="K12" s="65"/>
    </row>
    <row r="13" spans="2:12" ht="15.9" customHeight="1" thickBot="1" x14ac:dyDescent="0.45">
      <c r="B13" s="101"/>
      <c r="C13" s="101"/>
      <c r="D13" s="101"/>
      <c r="E13" s="42"/>
      <c r="G13" s="112">
        <f>G11*'Ingreso CEPCI'!C3/'Ingreso CEPCI'!C2</f>
        <v>1125.7054176072236</v>
      </c>
      <c r="H13" s="66" t="s">
        <v>1297</v>
      </c>
      <c r="I13" s="66"/>
      <c r="J13" s="66"/>
      <c r="K13" s="65"/>
    </row>
    <row r="14" spans="2:12" ht="15.9" customHeight="1" thickBot="1" x14ac:dyDescent="0.45">
      <c r="B14" s="45" t="s">
        <v>1302</v>
      </c>
      <c r="C14" s="43"/>
      <c r="D14" s="43"/>
      <c r="E14" s="42"/>
      <c r="I14" s="66"/>
      <c r="J14" s="66"/>
      <c r="K14" s="65"/>
    </row>
    <row r="15" spans="2:12" ht="16.8" thickBot="1" x14ac:dyDescent="0.45">
      <c r="B15" s="113" t="s">
        <v>1301</v>
      </c>
      <c r="C15" s="42"/>
      <c r="D15" s="43"/>
      <c r="E15" s="42"/>
      <c r="I15" s="66"/>
      <c r="J15" s="66"/>
      <c r="K15" s="65"/>
    </row>
    <row r="18" spans="1:32" s="50" customFormat="1" ht="38.25" customHeight="1" x14ac:dyDescent="0.2">
      <c r="A18" s="49" t="str">
        <f>IF($B$15=DATOS!$B$3,CALDERAS!C2,IF($B$15=DATOS!$B$4,CENTRÍFUGAS!C2,IF($B$15=DATOS!$B$5,CHILLERS!C2, IF($B$15=DATOS!$B$6,COMPRESORES!C2,IF($B$15=DATOS!$B$7,EVAPORADORES!C2,IF($B$15=DATOS!$B$8,FILTROS!C2,IF($B$15=DATOS!$B$9,IC!C2,IF($B$15=DATOS!$B$10,MIXERS!C2,IF($B$15=DATOS!$B$11,MOLINOS!C2,IF($B$15=DATOS!$B$12,'ÓSMOSIS INV'!C2,IF($B$15=DATOS!$B$13,REACTORES!C2,IF($B$15=DATOS!$B$14,RESINAS!C2,IF($B$15=DATOS!$B$15,SECADORES!C2,IF($B$15=DATOS!$B$16,SILOS!C2,IF($B$15=DATOS!$B$17,TANQUES!C2,IF($B$15=DATOS!$B$18,'TK AGITADOS'!C2,IF($B$15=DATOS!$B$19,'TORRES ENF'!C2," ")))))))))))))))))</f>
        <v>Año</v>
      </c>
      <c r="B18" s="49" t="str">
        <f>IF($B$15=DATOS!$B$3,CALDERAS!D2,IF($B$15=DATOS!$B$4,CENTRÍFUGAS!D2,IF($B$15=DATOS!$B$5,CHILLERS!D2, IF($B$15=DATOS!$B$6,COMPRESORES!D2,IF($B$15=DATOS!$B$7,EVAPORADORES!D2,IF($B$15=DATOS!$B$8,FILTROS!D2,IF($B$15=DATOS!$B$9,IC!D2,IF($B$15=DATOS!$B$10,MIXERS!D2,IF($B$15=DATOS!$B$11,MOLINOS!D2,IF($B$15=DATOS!$B$12,'ÓSMOSIS INV'!D2,IF($B$15=DATOS!$B$13,REACTORES!D2,IF($B$15=DATOS!$B$14,RESINAS!D2,IF($B$15=DATOS!$B$15,SECADORES!D2,IF($B$15=DATOS!$B$16,SILOS!D2,IF($B$15=DATOS!$B$17,TANQUES!D2,IF($B$15=DATOS!$B$18,'TK AGITADOS'!D2,IF($B$15=DATOS!$B$19,'TORRES ENF'!D2," ")))))))))))))))))</f>
        <v>Industria</v>
      </c>
      <c r="C18" s="49" t="str">
        <f>IF($B$15=DATOS!$B$3,CALDERAS!E2,IF($B$15=DATOS!$B$4,CENTRÍFUGAS!E2,IF($B$15=DATOS!$B$5,CHILLERS!E2, IF($B$15=DATOS!$B$6,COMPRESORES!E2,IF($B$15=DATOS!$B$7,EVAPORADORES!E2,IF($B$15=DATOS!$B$8,FILTROS!E2,IF($B$15=DATOS!$B$9,IC!E2,IF($B$15=DATOS!$B$10,MIXERS!E2,IF($B$15=DATOS!$B$11,MOLINOS!E2,IF($B$15=DATOS!$B$12,'ÓSMOSIS INV'!E2,IF($B$15=DATOS!$B$13,REACTORES!E2,IF($B$15=DATOS!$B$14,RESINAS!E2,IF($B$15=DATOS!$B$15,SECADORES!E2,IF($B$15=DATOS!$B$16,SILOS!E2,IF($B$15=DATOS!$B$17,TANQUES!E2,IF($B$15=DATOS!$B$18,'TK AGITADOS'!E2,IF($B$15=DATOS!$B$19,'TORRES ENF'!E2," ")))))))))))))))))</f>
        <v>Tipo</v>
      </c>
      <c r="D18" s="49" t="str">
        <f>IF($B$15=DATOS!$B$3,CALDERAS!F2,IF($B$15=DATOS!$B$4,CENTRÍFUGAS!F2,IF($B$15=DATOS!$B$5,CHILLERS!F2, IF($B$15=DATOS!$B$6,COMPRESORES!F2,IF($B$15=DATOS!$B$7,EVAPORADORES!F2,IF($B$15=DATOS!$B$8,FILTROS!F2,IF($B$15=DATOS!$B$9,IC!F2,IF($B$15=DATOS!$B$10,MIXERS!F2,IF($B$15=DATOS!$B$11,MOLINOS!F2,IF($B$15=DATOS!$B$12,'ÓSMOSIS INV'!F2,IF($B$15=DATOS!$B$13,REACTORES!F2,IF($B$15=DATOS!$B$14,RESINAS!F2,IF($B$15=DATOS!$B$15,SECADORES!F2,IF($B$15=DATOS!$B$16,SILOS!F2,IF($B$15=DATOS!$B$17,TANQUES!F2,IF($B$15=DATOS!$B$18,'TK AGITADOS'!F2,IF($B$15=DATOS!$B$19,'TORRES ENF'!F2," ")))))))))))))))))</f>
        <v>Modelo</v>
      </c>
      <c r="E18" s="49" t="str">
        <f>IF($B$15=DATOS!$B$3,CALDERAS!G2,IF($B$15=DATOS!$B$4,CENTRÍFUGAS!G2,IF($B$15=DATOS!$B$5,CHILLERS!G2, IF($B$15=DATOS!$B$6,COMPRESORES!G2,IF($B$15=DATOS!$B$7,EVAPORADORES!G2,IF($B$15=DATOS!$B$8,FILTROS!G2,IF($B$15=DATOS!$B$9,IC!G2,IF($B$15=DATOS!$B$10,MIXERS!G2,IF($B$15=DATOS!$B$11,MOLINOS!G2,IF($B$15=DATOS!$B$12,'ÓSMOSIS INV'!G2,IF($B$15=DATOS!$B$13,REACTORES!G2,IF($B$15=DATOS!$B$14,RESINAS!G2,IF($B$15=DATOS!$B$15,SECADORES!G2,IF($B$15=DATOS!$B$16,SILOS!G2,IF($B$15=DATOS!$B$17,TANQUES!G2,IF($B$15=DATOS!$B$18,'TK AGITADOS'!G2,IF($B$15=DATOS!$B$19,'TORRES ENF'!G2," ")))))))))))))))))</f>
        <v>Caudal (m3/h)</v>
      </c>
      <c r="F18" s="49" t="str">
        <f>IF($B$15=DATOS!$B$3,CALDERAS!H2,IF($B$15=DATOS!$B$4,CENTRÍFUGAS!H2,IF($B$15=DATOS!$B$5,CHILLERS!H2, IF($B$15=DATOS!$B$6,COMPRESORES!H2,IF($B$15=DATOS!$B$7,EVAPORADORES!H2,IF($B$15=DATOS!$B$8,FILTROS!H2,IF($B$15=DATOS!$B$9,IC!H2,IF($B$15=DATOS!$B$10,MIXERS!H2,IF($B$15=DATOS!$B$11,MOLINOS!H2,IF($B$15=DATOS!$B$12,'ÓSMOSIS INV'!H2,IF($B$15=DATOS!$B$13,REACTORES!H2,IF($B$15=DATOS!$B$14,RESINAS!H2,IF($B$15=DATOS!$B$15,SECADORES!H2,IF($B$15=DATOS!$B$16,SILOS!H2,IF($B$15=DATOS!$B$17,TANQUES!H2,IF($B$15=DATOS!$B$18,'TK AGITADOS'!H2,IF($B$15=DATOS!$B$19,'TORRES ENF'!H2," ")))))))))))))))))</f>
        <v>Cap de enfriamiento (kW)</v>
      </c>
      <c r="G18" s="49" t="str">
        <f>IF($B$15=DATOS!$B$3,CALDERAS!I2,IF($B$15=DATOS!$B$4,CENTRÍFUGAS!I2,IF($B$15=DATOS!$B$5,CHILLERS!I2, IF($B$15=DATOS!$B$6,COMPRESORES!I2,IF($B$15=DATOS!$B$7,EVAPORADORES!I2,IF($B$15=DATOS!$B$8,FILTROS!I2,IF($B$15=DATOS!$B$9,IC!I2,IF($B$15=DATOS!$B$10,MIXERS!I2,IF($B$15=DATOS!$B$11,MOLINOS!I2,IF($B$15=DATOS!$B$12,'ÓSMOSIS INV'!I2,IF($B$15=DATOS!$B$13,REACTORES!I2,IF($B$15=DATOS!$B$14,RESINAS!I2,IF($B$15=DATOS!$B$15,SECADORES!I2,IF($B$15=DATOS!$B$16,SILOS!I2,IF($B$15=DATOS!$B$17,TANQUES!I2,IF($B$15=DATOS!$B$18,'TK AGITADOS'!I2,IF($B$15=DATOS!$B$19,'TORRES ENF'!I2," ")))))))))))))))))</f>
        <v>Flujo de aire (m3/h)</v>
      </c>
      <c r="H18" s="49" t="str">
        <f>IF($B$15=DATOS!$B$3,CALDERAS!J2,IF($B$15=DATOS!$B$4,CENTRÍFUGAS!J2,IF($B$15=DATOS!$B$5,CHILLERS!J2, IF($B$15=DATOS!$B$6,COMPRESORES!J2,IF($B$15=DATOS!$B$7,EVAPORADORES!J2,IF($B$15=DATOS!$B$8,FILTROS!J2,IF($B$15=DATOS!$B$9,IC!J2,IF($B$15=DATOS!$B$10,MIXERS!J2,IF($B$15=DATOS!$B$11,MOLINOS!J2,IF($B$15=DATOS!$B$12,'ÓSMOSIS INV'!J2,IF($B$15=DATOS!$B$13,REACTORES!J2,IF($B$15=DATOS!$B$14,RESINAS!J2,IF($B$15=DATOS!$B$15,SECADORES!J2,IF($B$15=DATOS!$B$16,SILOS!J2,IF($B$15=DATOS!$B$17,TANQUES!J2,IF($B$15=DATOS!$B$18,'TK AGITADOS'!J2,IF($B$15=DATOS!$B$19,'TORRES ENF'!J2," ")))))))))))))))))</f>
        <v>T de salida (ºC)</v>
      </c>
      <c r="I18" s="49" t="str">
        <f>IF($B$15=DATOS!$B$3,CALDERAS!K2,IF($B$15=DATOS!$B$4,CENTRÍFUGAS!K2,IF($B$15=DATOS!$B$5,CHILLERS!K2, IF($B$15=DATOS!$B$6,COMPRESORES!K2,IF($B$15=DATOS!$B$7,EVAPORADORES!K2,IF($B$15=DATOS!$B$8,FILTROS!K2,IF($B$15=DATOS!$B$9,IC!K2,IF($B$15=DATOS!$B$10,MIXERS!K2,IF($B$15=DATOS!$B$11,MOLINOS!K2,IF($B$15=DATOS!$B$12,'ÓSMOSIS INV'!K2,IF($B$15=DATOS!$B$13,REACTORES!K2,IF($B$15=DATOS!$B$14,RESINAS!K2,IF($B$15=DATOS!$B$15,SECADORES!K2,IF($B$15=DATOS!$B$16,SILOS!K2,IF($B$15=DATOS!$B$17,TANQUES!K2,IF($B$15=DATOS!$B$18,'TK AGITADOS'!K2,IF($B$15=DATOS!$B$19,'TORRES ENF'!K2," ")))))))))))))))))</f>
        <v>L (m)</v>
      </c>
      <c r="J18" s="49" t="str">
        <f>IF($B$15=DATOS!$B$3,CALDERAS!L2,IF($B$15=DATOS!$B$4,CENTRÍFUGAS!L2,IF($B$15=DATOS!$B$5,CHILLERS!L2, IF($B$15=DATOS!$B$6,COMPRESORES!L2,IF($B$15=DATOS!$B$7,EVAPORADORES!L2,IF($B$15=DATOS!$B$8,FILTROS!L2,IF($B$15=DATOS!$B$9,IC!L2,IF($B$15=DATOS!$B$10,MIXERS!L2,IF($B$15=DATOS!$B$11,MOLINOS!L2,IF($B$15=DATOS!$B$12,'ÓSMOSIS INV'!L2,IF($B$15=DATOS!$B$13,REACTORES!L2,IF($B$15=DATOS!$B$14,RESINAS!L2,IF($B$15=DATOS!$B$15,SECADORES!L2,IF($B$15=DATOS!$B$16,SILOS!L2,IF($B$15=DATOS!$B$17,TANQUES!L2,IF($B$15=DATOS!$B$18,'TK AGITADOS'!L2,IF($B$15=DATOS!$B$19,'TORRES ENF'!L2," ")))))))))))))))))</f>
        <v>W (o D) (m)</v>
      </c>
      <c r="K18" s="49" t="str">
        <f>IF($B$15=DATOS!$B$3,CALDERAS!M2,IF($B$15=DATOS!$B$4,CENTRÍFUGAS!M2,IF($B$15=DATOS!$B$5,CHILLERS!M2, IF($B$15=DATOS!$B$6,COMPRESORES!M2,IF($B$15=DATOS!$B$7,EVAPORADORES!M2,IF($B$15=DATOS!$B$8,FILTROS!M2,IF($B$15=DATOS!$B$9,IC!M2,IF($B$15=DATOS!$B$10,MIXERS!M2,IF($B$15=DATOS!$B$11,MOLINOS!M2,IF($B$15=DATOS!$B$12,'ÓSMOSIS INV'!M2,IF($B$15=DATOS!$B$13,REACTORES!M2,IF($B$15=DATOS!$B$14,RESINAS!M2,IF($B$15=DATOS!$B$15,SECADORES!M2,IF($B$15=DATOS!$B$16,SILOS!M2,IF($B$15=DATOS!$B$17,TANQUES!M2,IF($B$15=DATOS!$B$18,'TK AGITADOS'!M2,IF($B$15=DATOS!$B$19,'TORRES ENF'!M2," ")))))))))))))))))</f>
        <v>H (m)</v>
      </c>
      <c r="L18" s="49" t="str">
        <f>IF($B$15=DATOS!$B$3,CALDERAS!N2,IF($B$15=DATOS!$B$4,CENTRÍFUGAS!N2,IF($B$15=DATOS!$B$5,CHILLERS!N2, IF($B$15=DATOS!$B$6,COMPRESORES!N2,IF($B$15=DATOS!$B$7,EVAPORADORES!N2,IF($B$15=DATOS!$B$8,FILTROS!N2,IF($B$15=DATOS!$B$9,IC!N2,IF($B$15=DATOS!$B$10,MIXERS!N2,IF($B$15=DATOS!$B$11,MOLINOS!N2,IF($B$15=DATOS!$B$12,'ÓSMOSIS INV'!N2,IF($B$15=DATOS!$B$13,REACTORES!N2,IF($B$15=DATOS!$B$14,RESINAS!N2,IF($B$15=DATOS!$B$15,SECADORES!N2,IF($B$15=DATOS!$B$16,SILOS!N2,IF($B$15=DATOS!$B$17,TANQUES!N2,IF($B$15=DATOS!$B$18,'TK AGITADOS'!N2,IF($B$15=DATOS!$B$19,'TORRES ENF'!N2," ")))))))))))))))))</f>
        <v>Potencia (kW)</v>
      </c>
      <c r="M18" s="49" t="str">
        <f>IF($B$15=DATOS!$B$3,CALDERAS!O2,IF($B$15=DATOS!$B$4,CENTRÍFUGAS!O2,IF($B$15=DATOS!$B$5,CHILLERS!O2, IF($B$15=DATOS!$B$6,COMPRESORES!O2,IF($B$15=DATOS!$B$7,EVAPORADORES!O2,IF($B$15=DATOS!$B$8,FILTROS!O2,IF($B$15=DATOS!$B$9,IC!O2,IF($B$15=DATOS!$B$10,MIXERS!O2,IF($B$15=DATOS!$B$11,MOLINOS!O2,IF($B$15=DATOS!$B$12,'ÓSMOSIS INV'!O2,IF($B$15=DATOS!$B$13,REACTORES!O2,IF($B$15=DATOS!$B$14,RESINAS!O2,IF($B$15=DATOS!$B$15,SECADORES!O2,IF($B$15=DATOS!$B$16,SILOS!O2,IF($B$15=DATOS!$B$17,TANQUES!O2,IF($B$15=DATOS!$B$18,'TK AGITADOS'!O2,IF($B$15=DATOS!$B$19,'TORRES ENF'!O2," ")))))))))))))))))</f>
        <v>Material</v>
      </c>
      <c r="N18" s="49" t="str">
        <f>IF($B$15=DATOS!$B$3,CALDERAS!P2,IF($B$15=DATOS!$B$4,CENTRÍFUGAS!P2,IF($B$15=DATOS!$B$5,CHILLERS!P2, IF($B$15=DATOS!$B$6,COMPRESORES!P2,IF($B$15=DATOS!$B$7,EVAPORADORES!P2,IF($B$15=DATOS!$B$8,FILTROS!P2,IF($B$15=DATOS!$B$9,IC!P2,IF($B$15=DATOS!$B$10,MIXERS!P2,IF($B$15=DATOS!$B$11,MOLINOS!P2,IF($B$15=DATOS!$B$12,'ÓSMOSIS INV'!P2,IF($B$15=DATOS!$B$13,REACTORES!P2,IF($B$15=DATOS!$B$14,RESINAS!P2,IF($B$15=DATOS!$B$15,SECADORES!P2,IF($B$15=DATOS!$B$16,SILOS!P2,IF($B$15=DATOS!$B$17,TANQUES!P2,IF($B$15=DATOS!$B$18,'TK AGITADOS'!P2,IF($B$15=DATOS!$B$19,'TORRES ENF'!P2," ")))))))))))))))))</f>
        <v>Relleno</v>
      </c>
      <c r="O18" s="49" t="str">
        <f>IF($B$15=DATOS!$B$3,CALDERAS!Q2,IF($B$15=DATOS!$B$4,CENTRÍFUGAS!Q2,IF($B$15=DATOS!$B$5,CHILLERS!Q2, IF($B$15=DATOS!$B$6,COMPRESORES!Q2,IF($B$15=DATOS!$B$7,EVAPORADORES!Q2,IF($B$15=DATOS!$B$8,FILTROS!Q2,IF($B$15=DATOS!$B$9,IC!Q2,IF($B$15=DATOS!$B$10,MIXERS!Q2,IF($B$15=DATOS!$B$11,MOLINOS!Q2,IF($B$15=DATOS!$B$12,'ÓSMOSIS INV'!Q2,IF($B$15=DATOS!$B$13,REACTORES!Q2,IF($B$15=DATOS!$B$14,RESINAS!Q2,IF($B$15=DATOS!$B$15,SECADORES!Q2,IF($B$15=DATOS!$B$16,SILOS!Q2,IF($B$15=DATOS!$B$17,TANQUES!Q2,IF($B$15=DATOS!$B$18,'TK AGITADOS'!Q2,IF($B$15=DATOS!$B$19,'TORRES ENF'!Q2," ")))))))))))))))))</f>
        <v>Fabricante</v>
      </c>
      <c r="P18" s="49" t="str">
        <f>IF($B$15=DATOS!$B$3,CALDERAS!R2,IF($B$15=DATOS!$B$4,CENTRÍFUGAS!R2,IF($B$15=DATOS!$B$5,CHILLERS!R2, IF($B$15=DATOS!$B$6,COMPRESORES!R2,IF($B$15=DATOS!$B$7,EVAPORADORES!R2,IF($B$15=DATOS!$B$8,FILTROS!R2,IF($B$15=DATOS!$B$9,IC!R2,IF($B$15=DATOS!$B$10,MIXERS!R2,IF($B$15=DATOS!$B$11,MOLINOS!R2,IF($B$15=DATOS!$B$12,'ÓSMOSIS INV'!R2,IF($B$15=DATOS!$B$13,REACTORES!R2,IF($B$15=DATOS!$B$14,RESINAS!R2,IF($B$15=DATOS!$B$15,SECADORES!R2,IF($B$15=DATOS!$B$16,SILOS!R2,IF($B$15=DATOS!$B$17,TANQUES!R2,IF($B$15=DATOS!$B$18,'TK AGITADOS'!R2,IF($B$15=DATOS!$B$19,'TORRES ENF'!R2," ")))))))))))))))))</f>
        <v>País de origen</v>
      </c>
      <c r="Q18" s="49" t="str">
        <f>IF($B$15=DATOS!$B$3,CALDERAS!S2,IF($B$15=DATOS!$B$4,CENTRÍFUGAS!S2,IF($B$15=DATOS!$B$5,CHILLERS!S2, IF($B$15=DATOS!$B$6,COMPRESORES!S2,IF($B$15=DATOS!$B$7,EVAPORADORES!S2,IF($B$15=DATOS!$B$8,FILTROS!S2,IF($B$15=DATOS!$B$9,IC!S2,IF($B$15=DATOS!$B$10,MIXERS!S2,IF($B$15=DATOS!$B$11,MOLINOS!S2,IF($B$15=DATOS!$B$12,'ÓSMOSIS INV'!S2,IF($B$15=DATOS!$B$13,REACTORES!S2,IF($B$15=DATOS!$B$14,RESINAS!S2,IF($B$15=DATOS!$B$15,SECADORES!S2,IF($B$15=DATOS!$B$16,SILOS!S2,IF($B$15=DATOS!$B$17,TANQUES!S2,IF($B$15=DATOS!$B$18,'TK AGITADOS'!S2,IF($B$15=DATOS!$B$19,'TORRES ENF'!S2," ")))))))))))))))))</f>
        <v>Rep. local</v>
      </c>
      <c r="R18" s="49" t="str">
        <f>IF($B$15=DATOS!$B$3,CALDERAS!T2,IF($B$15=DATOS!$B$4,CENTRÍFUGAS!T2,IF($B$15=DATOS!$B$5,CHILLERS!T2, IF($B$15=DATOS!$B$6,COMPRESORES!T2,IF($B$15=DATOS!$B$7,EVAPORADORES!T2,IF($B$15=DATOS!$B$8,FILTROS!T2,IF($B$15=DATOS!$B$9,IC!T2,IF($B$15=DATOS!$B$10,MIXERS!T2,IF($B$15=DATOS!$B$11,MOLINOS!T2,IF($B$15=DATOS!$B$12,'ÓSMOSIS INV'!T2,IF($B$15=DATOS!$B$13,REACTORES!T2,IF($B$15=DATOS!$B$14,RESINAS!T2,IF($B$15=DATOS!$B$15,SECADORES!T2,IF($B$15=DATOS!$B$16,SILOS!T2,IF($B$15=DATOS!$B$17,TANQUES!T2,IF($B$15=DATOS!$B$18,'TK AGITADOS'!T2,IF($B$15=DATOS!$B$19,'TORRES ENF'!T2," ")))))))))))))))))</f>
        <v>Precio (US$)</v>
      </c>
      <c r="S18" s="49" t="str">
        <f>IF($B$15=DATOS!$B$3,CALDERAS!U2,IF($B$15=DATOS!$B$4,CENTRÍFUGAS!U2,IF($B$15=DATOS!$B$5,CHILLERS!U2, IF($B$15=DATOS!$B$6,COMPRESORES!U2,IF($B$15=DATOS!$B$7,EVAPORADORES!U2,IF($B$15=DATOS!$B$8,FILTROS!U2,IF($B$15=DATOS!$B$9,IC!U2,IF($B$15=DATOS!$B$10,MIXERS!U2,IF($B$15=DATOS!$B$11,MOLINOS!U2,IF($B$15=DATOS!$B$12,'ÓSMOSIS INV'!U2,IF($B$15=DATOS!$B$13,REACTORES!U2,IF($B$15=DATOS!$B$14,RESINAS!U2,IF($B$15=DATOS!$B$15,SECADORES!U2,IF($B$15=DATOS!$B$16,SILOS!U2,IF($B$15=DATOS!$B$17,TANQUES!U2,IF($B$15=DATOS!$B$18,'TK AGITADOS'!U2,IF($B$15=DATOS!$B$19,'TORRES ENF'!U2," ")))))))))))))))))</f>
        <v>Tipo precio</v>
      </c>
      <c r="T18" s="49" t="str">
        <f>IF($B$15=DATOS!$B$3,CALDERAS!V2,IF($B$15=DATOS!$B$4,CENTRÍFUGAS!V2,IF($B$15=DATOS!$B$5,CHILLERS!V2, IF($B$15=DATOS!$B$6,COMPRESORES!V2,IF($B$15=DATOS!$B$7,EVAPORADORES!V2,IF($B$15=DATOS!$B$8,FILTROS!V2,IF($B$15=DATOS!$B$9,IC!V2,IF($B$15=DATOS!$B$10,MIXERS!V2,IF($B$15=DATOS!$B$11,MOLINOS!V2,IF($B$15=DATOS!$B$12,'ÓSMOSIS INV'!V2,IF($B$15=DATOS!$B$13,REACTORES!V2,IF($B$15=DATOS!$B$14,RESINAS!V2,IF($B$15=DATOS!$B$15,SECADORES!V2,IF($B$15=DATOS!$B$16,SILOS!V2,IF($B$15=DATOS!$B$17,TANQUES!V2,IF($B$15=DATOS!$B$18,'TK AGITADOS'!V2,IF($B$15=DATOS!$B$19,'TORRES ENF'!V2," ")))))))))))))))))</f>
        <v>Fuente</v>
      </c>
      <c r="U18" s="49" t="str">
        <f>IF($B$15=DATOS!$B$3,CALDERAS!W2,IF($B$15=DATOS!$B$4,CENTRÍFUGAS!W2,IF($B$15=DATOS!$B$5,CHILLERS!W2, IF($B$15=DATOS!$B$6,COMPRESORES!W2,IF($B$15=DATOS!$B$7,EVAPORADORES!W2,IF($B$15=DATOS!$B$8,FILTROS!W2,IF($B$15=DATOS!$B$9,IC!W2,IF($B$15=DATOS!$B$10,MIXERS!W2,IF($B$15=DATOS!$B$11,MOLINOS!W2,IF($B$15=DATOS!$B$12,'ÓSMOSIS INV'!W2,IF($B$15=DATOS!$B$13,REACTORES!W2,IF($B$15=DATOS!$B$14,RESINAS!W2,IF($B$15=DATOS!$B$15,SECADORES!W2,IF($B$15=DATOS!$B$16,SILOS!W2,IF($B$15=DATOS!$B$17,TANQUES!W2,IF($B$15=DATOS!$B$18,'TK AGITADOS'!W2,IF($B$15=DATOS!$B$19,'TORRES ENF'!W2," ")))))))))))))))))</f>
        <v>Especificacioes</v>
      </c>
      <c r="V18" s="49">
        <f>IF($B$15=DATOS!$B$3,CALDERAS!X2,IF($B$15=DATOS!$B$4,CENTRÍFUGAS!X2,IF($B$15=DATOS!$B$5,CHILLERS!X2, IF($B$15=DATOS!$B$6,COMPRESORES!X2,IF($B$15=DATOS!$B$7,EVAPORADORES!X2,IF($B$15=DATOS!$B$8,FILTROS!X2,IF($B$15=DATOS!$B$9,IC!X2,IF($B$15=DATOS!$B$10,MIXERS!X2,IF($B$15=DATOS!$B$11,MOLINOS!X2,IF($B$15=DATOS!$B$12,'ÓSMOSIS INV'!X2,IF($B$15=DATOS!$B$13,REACTORES!X2,IF($B$15=DATOS!$B$14,RESINAS!X2,IF($B$15=DATOS!$B$15,SECADORES!X2,IF($B$15=DATOS!$B$16,SILOS!X2,IF($B$15=DATOS!$B$17,TANQUES!X2,IF($B$15=DATOS!$B$18,'TK AGITADOS'!X2,IF($B$15=DATOS!$B$19,'TORRES ENF'!X2," ")))))))))))))))))</f>
        <v>0</v>
      </c>
      <c r="W18" s="49">
        <f>IF($B$15=DATOS!$B$3,CALDERAS!Y2,IF($B$15=DATOS!$B$4,CENTRÍFUGAS!Y2,IF($B$15=DATOS!$B$5,CHILLERS!Y2, IF($B$15=DATOS!$B$6,COMPRESORES!Y2,IF($B$15=DATOS!$B$7,EVAPORADORES!Y2,IF($B$15=DATOS!$B$8,FILTROS!Y2,IF($B$15=DATOS!$B$9,IC!Y2,IF($B$15=DATOS!$B$10,MIXERS!Y2,IF($B$15=DATOS!$B$11,MOLINOS!Y2,IF($B$15=DATOS!$B$12,'ÓSMOSIS INV'!Y2,IF($B$15=DATOS!$B$13,REACTORES!Y2,IF($B$15=DATOS!$B$14,RESINAS!Y2,IF($B$15=DATOS!$B$15,SECADORES!Y2,IF($B$15=DATOS!$B$16,SILOS!Y2,IF($B$15=DATOS!$B$17,TANQUES!Y2,IF($B$15=DATOS!$B$18,'TK AGITADOS'!Y2,IF($B$15=DATOS!$B$19,'TORRES ENF'!Y2," ")))))))))))))))))</f>
        <v>0</v>
      </c>
      <c r="X18" s="49">
        <f>IF($B$15=DATOS!$B$3,CALDERAS!Z2,IF($B$15=DATOS!$B$4,CENTRÍFUGAS!Z2,IF($B$15=DATOS!$B$5,CHILLERS!Z2, IF($B$15=DATOS!$B$6,COMPRESORES!Z2,IF($B$15=DATOS!$B$7,EVAPORADORES!Z2,IF($B$15=DATOS!$B$8,FILTROS!Z2,IF($B$15=DATOS!$B$9,IC!Z2,IF($B$15=DATOS!$B$10,MIXERS!Z2,IF($B$15=DATOS!$B$11,MOLINOS!Z2,IF($B$15=DATOS!$B$12,'ÓSMOSIS INV'!Z2,IF($B$15=DATOS!$B$13,REACTORES!Z2,IF($B$15=DATOS!$B$14,RESINAS!Z2,IF($B$15=DATOS!$B$15,SECADORES!Z2,IF($B$15=DATOS!$B$16,SILOS!Z2,IF($B$15=DATOS!$B$17,TANQUES!Z2,IF($B$15=DATOS!$B$18,'TK AGITADOS'!Z2,IF($B$15=DATOS!$B$19,'TORRES ENF'!Z2," ")))))))))))))))))</f>
        <v>0</v>
      </c>
      <c r="Y18" s="49">
        <f>IF($B$15=DATOS!$B$3,CALDERAS!AA2,IF($B$15=DATOS!$B$4,CENTRÍFUGAS!AA2,IF($B$15=DATOS!$B$5,CHILLERS!AA2, IF($B$15=DATOS!$B$6,COMPRESORES!AA2,IF($B$15=DATOS!$B$7,EVAPORADORES!AA2,IF($B$15=DATOS!$B$8,FILTROS!AA2,IF($B$15=DATOS!$B$9,IC!AA2,IF($B$15=DATOS!$B$10,MIXERS!AA2,IF($B$15=DATOS!$B$11,MOLINOS!AA2,IF($B$15=DATOS!$B$12,'ÓSMOSIS INV'!AA2,IF($B$15=DATOS!$B$13,REACTORES!AA2,IF($B$15=DATOS!$B$14,RESINAS!AA2,IF($B$15=DATOS!$B$15,SECADORES!AA2,IF($B$15=DATOS!$B$16,SILOS!AA2,IF($B$15=DATOS!$B$17,TANQUES!AA2,IF($B$15=DATOS!$B$18,'TK AGITADOS'!AA2,IF($B$15=DATOS!$B$19,'TORRES ENF'!AA2," ")))))))))))))))))</f>
        <v>0</v>
      </c>
      <c r="Z18" s="49">
        <f>IF($B$15=DATOS!$B$3,CALDERAS!AB2,IF($B$15=DATOS!$B$4,CENTRÍFUGAS!AB2,IF($B$15=DATOS!$B$5,CHILLERS!AB2, IF($B$15=DATOS!$B$6,COMPRESORES!AB2,IF($B$15=DATOS!$B$7,EVAPORADORES!AB2,IF($B$15=DATOS!$B$8,FILTROS!AB2,IF($B$15=DATOS!$B$9,IC!AB2,IF($B$15=DATOS!$B$10,MIXERS!AB2,IF($B$15=DATOS!$B$11,MOLINOS!AB2,IF($B$15=DATOS!$B$12,'ÓSMOSIS INV'!AB2,IF($B$15=DATOS!$B$13,REACTORES!AB2,IF($B$15=DATOS!$B$14,RESINAS!AB2,IF($B$15=DATOS!$B$15,SECADORES!AB2,IF($B$15=DATOS!$B$16,SILOS!AB2,IF($B$15=DATOS!$B$17,TANQUES!AB2,IF($B$15=DATOS!$B$18,'TK AGITADOS'!AB2,IF($B$15=DATOS!$B$19,'TORRES ENF'!AB2," ")))))))))))))))))</f>
        <v>0</v>
      </c>
      <c r="AA18" s="49">
        <f>IF($B$15=DATOS!$B$3,CALDERAS!AC2,IF($B$15=DATOS!$B$4,CENTRÍFUGAS!AC2,IF($B$15=DATOS!$B$5,CHILLERS!AC2, IF($B$15=DATOS!$B$6,COMPRESORES!AC2,IF($B$15=DATOS!$B$7,EVAPORADORES!AC2,IF($B$15=DATOS!$B$8,FILTROS!AC2,IF($B$15=DATOS!$B$9,IC!AC2,IF($B$15=DATOS!$B$10,MIXERS!AC2,IF($B$15=DATOS!$B$11,MOLINOS!AC2,IF($B$15=DATOS!$B$12,'ÓSMOSIS INV'!AC2,IF($B$15=DATOS!$B$13,REACTORES!AC2,IF($B$15=DATOS!$B$14,RESINAS!AC2,IF($B$15=DATOS!$B$15,SECADORES!AC2,IF($B$15=DATOS!$B$16,SILOS!AC2,IF($B$15=DATOS!$B$17,TANQUES!AC2,IF($B$15=DATOS!$B$18,'TK AGITADOS'!AC2,IF($B$15=DATOS!$B$19,'TORRES ENF'!AC2," ")))))))))))))))))</f>
        <v>0</v>
      </c>
      <c r="AB18" s="49">
        <f>IF($B$15=DATOS!$B$3,CALDERAS!AD2,IF($B$15=DATOS!$B$4,CENTRÍFUGAS!AD2,IF($B$15=DATOS!$B$5,CHILLERS!AD2, IF($B$15=DATOS!$B$6,COMPRESORES!AD2,IF($B$15=DATOS!$B$7,EVAPORADORES!AD2,IF($B$15=DATOS!$B$8,FILTROS!AD2,IF($B$15=DATOS!$B$9,IC!AD2,IF($B$15=DATOS!$B$10,MIXERS!AD2,IF($B$15=DATOS!$B$11,MOLINOS!AD2,IF($B$15=DATOS!$B$12,'ÓSMOSIS INV'!AD2,IF($B$15=DATOS!$B$13,REACTORES!AD2,IF($B$15=DATOS!$B$14,RESINAS!AD2,IF($B$15=DATOS!$B$15,SECADORES!AD2,IF($B$15=DATOS!$B$16,SILOS!AD2,IF($B$15=DATOS!$B$17,TANQUES!AD2,IF($B$15=DATOS!$B$18,'TK AGITADOS'!AD2,IF($B$15=DATOS!$B$19,'TORRES ENF'!AD2," ")))))))))))))))))</f>
        <v>0</v>
      </c>
      <c r="AC18" s="49">
        <f>IF($B$15=DATOS!$B$3,CALDERAS!AE2,IF($B$15=DATOS!$B$4,CENTRÍFUGAS!AE2,IF($B$15=DATOS!$B$5,CHILLERS!AE2, IF($B$15=DATOS!$B$6,COMPRESORES!AE2,IF($B$15=DATOS!$B$7,EVAPORADORES!AE2,IF($B$15=DATOS!$B$8,FILTROS!AE2,IF($B$15=DATOS!$B$9,IC!AE2,IF($B$15=DATOS!$B$10,MIXERS!AE2,IF($B$15=DATOS!$B$11,MOLINOS!AE2,IF($B$15=DATOS!$B$12,'ÓSMOSIS INV'!AE2,IF($B$15=DATOS!$B$13,REACTORES!AE2,IF($B$15=DATOS!$B$14,RESINAS!AE2,IF($B$15=DATOS!$B$15,SECADORES!AE2,IF($B$15=DATOS!$B$16,SILOS!AE2,IF($B$15=DATOS!$B$17,TANQUES!AE2,IF($B$15=DATOS!$B$18,'TK AGITADOS'!AE2,IF($B$15=DATOS!$B$19,'TORRES ENF'!AE2," ")))))))))))))))))</f>
        <v>0</v>
      </c>
      <c r="AD18" s="49">
        <f>IF($B$15=DATOS!$B$3,CALDERAS!AF2,IF($B$15=DATOS!$B$4,CENTRÍFUGAS!AF2,IF($B$15=DATOS!$B$5,CHILLERS!AF2, IF($B$15=DATOS!$B$6,COMPRESORES!AF2,IF($B$15=DATOS!$B$7,EVAPORADORES!AF2,IF($B$15=DATOS!$B$8,FILTROS!AF2,IF($B$15=DATOS!$B$9,IC!AF2,IF($B$15=DATOS!$B$10,MIXERS!AF2,IF($B$15=DATOS!$B$11,MOLINOS!AF2,IF($B$15=DATOS!$B$12,'ÓSMOSIS INV'!AF2,IF($B$15=DATOS!$B$13,REACTORES!AF2,IF($B$15=DATOS!$B$14,RESINAS!AF2,IF($B$15=DATOS!$B$15,SECADORES!AF2,IF($B$15=DATOS!$B$16,SILOS!AF2,IF($B$15=DATOS!$B$17,TANQUES!AF2,IF($B$15=DATOS!$B$18,'TK AGITADOS'!AF2,IF($B$15=DATOS!$B$19,'TORRES ENF'!AF2," ")))))))))))))))))</f>
        <v>0</v>
      </c>
      <c r="AE18" s="49">
        <f>IF($B$15=DATOS!$B$3,CALDERAS!AG2,IF($B$15=DATOS!$B$4,CENTRÍFUGAS!AG2,IF($B$15=DATOS!$B$5,CHILLERS!AG2, IF($B$15=DATOS!$B$6,COMPRESORES!AG2,IF($B$15=DATOS!$B$7,EVAPORADORES!AG2,IF($B$15=DATOS!$B$8,FILTROS!AG2,IF($B$15=DATOS!$B$9,IC!AG2,IF($B$15=DATOS!$B$10,MIXERS!AG2,IF($B$15=DATOS!$B$11,MOLINOS!AG2,IF($B$15=DATOS!$B$12,'ÓSMOSIS INV'!AG2,IF($B$15=DATOS!$B$13,REACTORES!AG2,IF($B$15=DATOS!$B$14,RESINAS!AG2,IF($B$15=DATOS!$B$15,SECADORES!AG2,IF($B$15=DATOS!$B$16,SILOS!AG2,IF($B$15=DATOS!$B$17,TANQUES!AG2,IF($B$15=DATOS!$B$18,'TK AGITADOS'!AG2,IF($B$15=DATOS!$B$19,'TORRES ENF'!AG2," ")))))))))))))))))</f>
        <v>0</v>
      </c>
      <c r="AF18" s="49">
        <f>IF($B$15=DATOS!$B$3,CALDERAS!AH2,IF($B$15=DATOS!$B$4,CENTRÍFUGAS!AH2,IF($B$15=DATOS!$B$5,CHILLERS!AH2, IF($B$15=DATOS!$B$6,COMPRESORES!AH2,IF($B$15=DATOS!$B$7,EVAPORADORES!AH2,IF($B$15=DATOS!$B$8,FILTROS!AH2,IF($B$15=DATOS!$B$9,IC!AH2,IF($B$15=DATOS!$B$10,MIXERS!AH2,IF($B$15=DATOS!$B$11,MOLINOS!AH2,IF($B$15=DATOS!$B$12,'ÓSMOSIS INV'!AH2,IF($B$15=DATOS!$B$13,REACTORES!AH2,IF($B$15=DATOS!$B$14,RESINAS!AH2,IF($B$15=DATOS!$B$15,SECADORES!AH2,IF($B$15=DATOS!$B$16,SILOS!AH2,IF($B$15=DATOS!$B$17,TANQUES!AH2,IF($B$15=DATOS!$B$18,'TK AGITADOS'!AH2,IF($B$15=DATOS!$B$19,'TORRES ENF'!AH2," ")))))))))))))))))</f>
        <v>0</v>
      </c>
    </row>
    <row r="19" spans="1:32" s="47" customFormat="1" ht="44.4" customHeight="1" x14ac:dyDescent="0.4">
      <c r="A19" s="46">
        <f>IF($B$15=DATOS!$B$3,CALDERAS!C3,IF($B$15=DATOS!$B$4,CENTRÍFUGAS!C3,IF($B$15=DATOS!$B$5,CHILLERS!C3, IF($B$15=DATOS!$B$6,COMPRESORES!C3,IF($B$15=DATOS!$B$7,EVAPORADORES!C3,IF($B$15=DATOS!$B$8,FILTROS!C3,IF($B$15=DATOS!$B$9,IC!C3,IF($B$15=DATOS!$B$10,MIXERS!C3,IF($B$15=DATOS!$B$11,MOLINOS!C3,IF($B$15=DATOS!$B$12,'ÓSMOSIS INV'!C3,IF($B$15=DATOS!$B$13,REACTORES!C3,IF($B$15=DATOS!$B$14,RESINAS!C7,IF($B$15=DATOS!$B$15,SECADORES!C3,IF($B$15=DATOS!$B$16,SILOS!C3,IF($B$15=DATOS!$B$17,TANQUES!C3,IF($B$15=DATOS!$B$18,'TK AGITADOS'!C3,IF($B$15=DATOS!$B$19,'TORRES ENF'!C3," ")))))))))))))))))</f>
        <v>2021</v>
      </c>
      <c r="B19" s="46" t="str">
        <f>IF($B$15=DATOS!$B$3,CALDERAS!D3,IF($B$15=DATOS!$B$4,CENTRÍFUGAS!D3,IF($B$15=DATOS!$B$5,CHILLERS!D3, IF($B$15=DATOS!$B$6,COMPRESORES!D3,IF($B$15=DATOS!$B$7,EVAPORADORES!D3,IF($B$15=DATOS!$B$8,FILTROS!D3,IF($B$15=DATOS!$B$9,IC!D3,IF($B$15=DATOS!$B$10,MIXERS!D3,IF($B$15=DATOS!$B$11,MOLINOS!D3,IF($B$15=DATOS!$B$12,'ÓSMOSIS INV'!D3,IF($B$15=DATOS!$B$13,REACTORES!D3,IF($B$15=DATOS!$B$14,RESINAS!D7,IF($B$15=DATOS!$B$15,SECADORES!D3,IF($B$15=DATOS!$B$16,SILOS!D3,IF($B$15=DATOS!$B$17,TANQUES!D3,IF($B$15=DATOS!$B$18,'TK AGITADOS'!D3,IF($B$15=DATOS!$B$19,'TORRES ENF'!D3," ")))))))))))))))))</f>
        <v>Energía</v>
      </c>
      <c r="C19" s="46" t="str">
        <f>IF($B$15=DATOS!$B$3,CALDERAS!E3,IF($B$15=DATOS!$B$4,CENTRÍFUGAS!E3,IF($B$15=DATOS!$B$5,CHILLERS!E3, IF($B$15=DATOS!$B$6,COMPRESORES!E3,IF($B$15=DATOS!$B$7,EVAPORADORES!E3,IF($B$15=DATOS!$B$8,FILTROS!E3,IF($B$15=DATOS!$B$9,IC!E3,IF($B$15=DATOS!$B$10,MIXERS!E3,IF($B$15=DATOS!$B$11,MOLINOS!E3,IF($B$15=DATOS!$B$12,'ÓSMOSIS INV'!E3,IF($B$15=DATOS!$B$13,REACTORES!E3,IF($B$15=DATOS!$B$14,RESINAS!E7,IF($B$15=DATOS!$B$15,SECADORES!E3,IF($B$15=DATOS!$B$16,SILOS!E3,IF($B$15=DATOS!$B$17,TANQUES!E3,IF($B$15=DATOS!$B$18,'TK AGITADOS'!E3,IF($B$15=DATOS!$B$19,'TORRES ENF'!E3," ")))))))))))))))))</f>
        <v>Tiro inducido, flujo contracorriente y ciclo abierto</v>
      </c>
      <c r="D19" s="46" t="str">
        <f>IF($B$15=DATOS!$B$3,CALDERAS!F3,IF($B$15=DATOS!$B$4,CENTRÍFUGAS!F3,IF($B$15=DATOS!$B$5,CHILLERS!F3, IF($B$15=DATOS!$B$6,COMPRESORES!F3,IF($B$15=DATOS!$B$7,EVAPORADORES!F3,IF($B$15=DATOS!$B$8,FILTROS!F3,IF($B$15=DATOS!$B$9,IC!F3,IF($B$15=DATOS!$B$10,MIXERS!F3,IF($B$15=DATOS!$B$11,MOLINOS!F3,IF($B$15=DATOS!$B$12,'ÓSMOSIS INV'!F3,IF($B$15=DATOS!$B$13,REACTORES!F3,IF($B$15=DATOS!$B$14,RESINAS!F7,IF($B$15=DATOS!$B$15,SECADORES!F3,IF($B$15=DATOS!$B$16,SILOS!F3,IF($B$15=DATOS!$B$17,TANQUES!F3,IF($B$15=DATOS!$B$18,'TK AGITADOS'!F3,IF($B$15=DATOS!$B$19,'TORRES ENF'!F3," ")))))))))))))))))</f>
        <v>EVAPCO AT 212-4O36</v>
      </c>
      <c r="E19" s="46">
        <f>IF($B$15=DATOS!$B$3,CALDERAS!G3,IF($B$15=DATOS!$B$4,CENTRÍFUGAS!G3,IF($B$15=DATOS!$B$5,CHILLERS!G3, IF($B$15=DATOS!$B$6,COMPRESORES!G3,IF($B$15=DATOS!$B$7,EVAPORADORES!G3,IF($B$15=DATOS!$B$8,FILTROS!G3,IF($B$15=DATOS!$B$9,IC!G3,IF($B$15=DATOS!$B$10,MIXERS!G3,IF($B$15=DATOS!$B$11,MOLINOS!G3,IF($B$15=DATOS!$B$12,'ÓSMOSIS INV'!G3,IF($B$15=DATOS!$B$13,REACTORES!G3,IF($B$15=DATOS!$B$14,RESINAS!G7,IF($B$15=DATOS!$B$15,SECADORES!G3,IF($B$15=DATOS!$B$16,SILOS!G3,IF($B$15=DATOS!$B$17,TANQUES!G3,IF($B$15=DATOS!$B$18,'TK AGITADOS'!G3,IF($B$15=DATOS!$B$19,'TORRES ENF'!G3," ")))))))))))))))))</f>
        <v>1031</v>
      </c>
      <c r="F19" s="46">
        <f>IF($B$15=DATOS!$B$3,CALDERAS!H3,IF($B$15=DATOS!$B$4,CENTRÍFUGAS!H3,IF($B$15=DATOS!$B$5,CHILLERS!H3, IF($B$15=DATOS!$B$6,COMPRESORES!H3,IF($B$15=DATOS!$B$7,EVAPORADORES!H3,IF($B$15=DATOS!$B$8,FILTROS!H3,IF($B$15=DATOS!$B$9,IC!H3,IF($B$15=DATOS!$B$10,MIXERS!H3,IF($B$15=DATOS!$B$11,MOLINOS!H3,IF($B$15=DATOS!$B$12,'ÓSMOSIS INV'!H3,IF($B$15=DATOS!$B$13,REACTORES!H3,IF($B$15=DATOS!$B$14,RESINAS!H7,IF($B$15=DATOS!$B$15,SECADORES!H3,IF($B$15=DATOS!$B$16,SILOS!H3,IF($B$15=DATOS!$B$17,TANQUES!H3,IF($B$15=DATOS!$B$18,'TK AGITADOS'!H3,IF($B$15=DATOS!$B$19,'TORRES ENF'!H3," ")))))))))))))))))</f>
        <v>5321</v>
      </c>
      <c r="G19" s="46">
        <f>IF($B$15=DATOS!$B$3,CALDERAS!I3,IF($B$15=DATOS!$B$4,CENTRÍFUGAS!I3,IF($B$15=DATOS!$B$5,CHILLERS!I3, IF($B$15=DATOS!$B$6,COMPRESORES!I3,IF($B$15=DATOS!$B$7,EVAPORADORES!I3,IF($B$15=DATOS!$B$8,FILTROS!I3,IF($B$15=DATOS!$B$9,IC!I3,IF($B$15=DATOS!$B$10,MIXERS!I3,IF($B$15=DATOS!$B$11,MOLINOS!I3,IF($B$15=DATOS!$B$12,'ÓSMOSIS INV'!I3,IF($B$15=DATOS!$B$13,REACTORES!I3,IF($B$15=DATOS!$B$14,RESINAS!I7,IF($B$15=DATOS!$B$15,SECADORES!I3,IF($B$15=DATOS!$B$16,SILOS!I3,IF($B$15=DATOS!$B$17,TANQUES!I3,IF($B$15=DATOS!$B$18,'TK AGITADOS'!I3,IF($B$15=DATOS!$B$19,'TORRES ENF'!I3," ")))))))))))))))))</f>
        <v>529200</v>
      </c>
      <c r="H19" s="46">
        <f>IF($B$15=DATOS!$B$3,CALDERAS!J3,IF($B$15=DATOS!$B$4,CENTRÍFUGAS!J3,IF($B$15=DATOS!$B$5,CHILLERS!J3, IF($B$15=DATOS!$B$6,COMPRESORES!J3,IF($B$15=DATOS!$B$7,EVAPORADORES!J3,IF($B$15=DATOS!$B$8,FILTROS!J3,IF($B$15=DATOS!$B$9,IC!J3,IF($B$15=DATOS!$B$10,MIXERS!J3,IF($B$15=DATOS!$B$11,MOLINOS!J3,IF($B$15=DATOS!$B$12,'ÓSMOSIS INV'!J3,IF($B$15=DATOS!$B$13,REACTORES!J3,IF($B$15=DATOS!$B$14,RESINAS!J7,IF($B$15=DATOS!$B$15,SECADORES!J3,IF($B$15=DATOS!$B$16,SILOS!J3,IF($B$15=DATOS!$B$17,TANQUES!J3,IF($B$15=DATOS!$B$18,'TK AGITADOS'!J3,IF($B$15=DATOS!$B$19,'TORRES ENF'!J3," ")))))))))))))))))</f>
        <v>29.4</v>
      </c>
      <c r="I19" s="46">
        <f>IF($B$15=DATOS!$B$3,CALDERAS!K3,IF($B$15=DATOS!$B$4,CENTRÍFUGAS!K3,IF($B$15=DATOS!$B$5,CHILLERS!K3, IF($B$15=DATOS!$B$6,COMPRESORES!K3,IF($B$15=DATOS!$B$7,EVAPORADORES!K3,IF($B$15=DATOS!$B$8,FILTROS!K3,IF($B$15=DATOS!$B$9,IC!K3,IF($B$15=DATOS!$B$10,MIXERS!K3,IF($B$15=DATOS!$B$11,MOLINOS!K3,IF($B$15=DATOS!$B$12,'ÓSMOSIS INV'!K3,IF($B$15=DATOS!$B$13,REACTORES!K3,IF($B$15=DATOS!$B$14,RESINAS!K7,IF($B$15=DATOS!$B$15,SECADORES!K3,IF($B$15=DATOS!$B$16,SILOS!K3,IF($B$15=DATOS!$B$17,TANQUES!K3,IF($B$15=DATOS!$B$18,'TK AGITADOS'!K3,IF($B$15=DATOS!$B$19,'TORRES ENF'!K3," ")))))))))))))))))</f>
        <v>3.6</v>
      </c>
      <c r="J19" s="46">
        <f>IF($B$15=DATOS!$B$3,CALDERAS!L3,IF($B$15=DATOS!$B$4,CENTRÍFUGAS!L3,IF($B$15=DATOS!$B$5,CHILLERS!L3, IF($B$15=DATOS!$B$6,COMPRESORES!L3,IF($B$15=DATOS!$B$7,EVAPORADORES!L3,IF($B$15=DATOS!$B$8,FILTROS!L3,IF($B$15=DATOS!$B$9,IC!L3,IF($B$15=DATOS!$B$10,MIXERS!L3,IF($B$15=DATOS!$B$11,MOLINOS!L3,IF($B$15=DATOS!$B$12,'ÓSMOSIS INV'!L3,IF($B$15=DATOS!$B$13,REACTORES!L3,IF($B$15=DATOS!$B$14,RESINAS!L7,IF($B$15=DATOS!$B$15,SECADORES!L3,IF($B$15=DATOS!$B$16,SILOS!L3,IF($B$15=DATOS!$B$17,TANQUES!L3,IF($B$15=DATOS!$B$18,'TK AGITADOS'!L3,IF($B$15=DATOS!$B$19,'TORRES ENF'!L3," ")))))))))))))))))</f>
        <v>11</v>
      </c>
      <c r="K19" s="46">
        <f>IF($B$15=DATOS!$B$3,CALDERAS!M3,IF($B$15=DATOS!$B$4,CENTRÍFUGAS!M3,IF($B$15=DATOS!$B$5,CHILLERS!M3, IF($B$15=DATOS!$B$6,COMPRESORES!M3,IF($B$15=DATOS!$B$7,EVAPORADORES!M3,IF($B$15=DATOS!$B$8,FILTROS!M3,IF($B$15=DATOS!$B$9,IC!M3,IF($B$15=DATOS!$B$10,MIXERS!M3,IF($B$15=DATOS!$B$11,MOLINOS!M3,IF($B$15=DATOS!$B$12,'ÓSMOSIS INV'!M3,IF($B$15=DATOS!$B$13,REACTORES!M3,IF($B$15=DATOS!$B$14,RESINAS!M7,IF($B$15=DATOS!$B$15,SECADORES!M3,IF($B$15=DATOS!$B$16,SILOS!M3,IF($B$15=DATOS!$B$17,TANQUES!M3,IF($B$15=DATOS!$B$18,'TK AGITADOS'!M3,IF($B$15=DATOS!$B$19,'TORRES ENF'!M3," ")))))))))))))))))</f>
        <v>5.3</v>
      </c>
      <c r="L19" s="46">
        <f>IF($B$15=DATOS!$B$3,CALDERAS!N3,IF($B$15=DATOS!$B$4,CENTRÍFUGAS!N3,IF($B$15=DATOS!$B$5,CHILLERS!N3, IF($B$15=DATOS!$B$6,COMPRESORES!N3,IF($B$15=DATOS!$B$7,EVAPORADORES!N3,IF($B$15=DATOS!$B$8,FILTROS!N3,IF($B$15=DATOS!$B$9,IC!N3,IF($B$15=DATOS!$B$10,MIXERS!N3,IF($B$15=DATOS!$B$11,MOLINOS!N3,IF($B$15=DATOS!$B$12,'ÓSMOSIS INV'!N3,IF($B$15=DATOS!$B$13,REACTORES!N3,IF($B$15=DATOS!$B$14,RESINAS!N7,IF($B$15=DATOS!$B$15,SECADORES!N3,IF($B$15=DATOS!$B$16,SILOS!N3,IF($B$15=DATOS!$B$17,TANQUES!N3,IF($B$15=DATOS!$B$18,'TK AGITADOS'!N3,IF($B$15=DATOS!$B$19,'TORRES ENF'!N3," ")))))))))))))))))</f>
        <v>74</v>
      </c>
      <c r="M19" s="46" t="str">
        <f>IF($B$15=DATOS!$B$3,CALDERAS!O3,IF($B$15=DATOS!$B$4,CENTRÍFUGAS!O3,IF($B$15=DATOS!$B$5,CHILLERS!O3, IF($B$15=DATOS!$B$6,COMPRESORES!O3,IF($B$15=DATOS!$B$7,EVAPORADORES!O3,IF($B$15=DATOS!$B$8,FILTROS!O3,IF($B$15=DATOS!$B$9,IC!O3,IF($B$15=DATOS!$B$10,MIXERS!O3,IF($B$15=DATOS!$B$11,MOLINOS!O3,IF($B$15=DATOS!$B$12,'ÓSMOSIS INV'!O3,IF($B$15=DATOS!$B$13,REACTORES!O3,IF($B$15=DATOS!$B$14,RESINAS!O7,IF($B$15=DATOS!$B$15,SECADORES!O3,IF($B$15=DATOS!$B$16,SILOS!O3,IF($B$15=DATOS!$B$17,TANQUES!O3,IF($B$15=DATOS!$B$18,'TK AGITADOS'!O3,IF($B$15=DATOS!$B$19,'TORRES ENF'!O3," ")))))))))))))))))</f>
        <v>Acero galvanizado</v>
      </c>
      <c r="N19" s="46" t="str">
        <f>IF($B$15=DATOS!$B$3,CALDERAS!P3,IF($B$15=DATOS!$B$4,CENTRÍFUGAS!P3,IF($B$15=DATOS!$B$5,CHILLERS!P3, IF($B$15=DATOS!$B$6,COMPRESORES!P3,IF($B$15=DATOS!$B$7,EVAPORADORES!P3,IF($B$15=DATOS!$B$8,FILTROS!P3,IF($B$15=DATOS!$B$9,IC!P3,IF($B$15=DATOS!$B$10,MIXERS!P3,IF($B$15=DATOS!$B$11,MOLINOS!P3,IF($B$15=DATOS!$B$12,'ÓSMOSIS INV'!P3,IF($B$15=DATOS!$B$13,REACTORES!P3,IF($B$15=DATOS!$B$14,RESINAS!P7,IF($B$15=DATOS!$B$15,SECADORES!P3,IF($B$15=DATOS!$B$16,SILOS!P3,IF($B$15=DATOS!$B$17,TANQUES!P3,IF($B$15=DATOS!$B$18,'TK AGITADOS'!P3,IF($B$15=DATOS!$B$19,'TORRES ENF'!P3," ")))))))))))))))))</f>
        <v>PVC</v>
      </c>
      <c r="O19" s="46" t="str">
        <f>IF($B$15=DATOS!$B$3,CALDERAS!Q3,IF($B$15=DATOS!$B$4,CENTRÍFUGAS!Q3,IF($B$15=DATOS!$B$5,CHILLERS!Q3, IF($B$15=DATOS!$B$6,COMPRESORES!Q3,IF($B$15=DATOS!$B$7,EVAPORADORES!Q3,IF($B$15=DATOS!$B$8,FILTROS!Q3,IF($B$15=DATOS!$B$9,IC!Q3,IF($B$15=DATOS!$B$10,MIXERS!Q3,IF($B$15=DATOS!$B$11,MOLINOS!Q3,IF($B$15=DATOS!$B$12,'ÓSMOSIS INV'!Q3,IF($B$15=DATOS!$B$13,REACTORES!Q3,IF($B$15=DATOS!$B$14,RESINAS!Q7,IF($B$15=DATOS!$B$15,SECADORES!Q3,IF($B$15=DATOS!$B$16,SILOS!Q3,IF($B$15=DATOS!$B$17,TANQUES!Q3,IF($B$15=DATOS!$B$18,'TK AGITADOS'!Q3,IF($B$15=DATOS!$B$19,'TORRES ENF'!Q3," ")))))))))))))))))</f>
        <v>EVAPCO</v>
      </c>
      <c r="P19" s="46" t="str">
        <f>IF($B$15=DATOS!$B$3,CALDERAS!R3,IF($B$15=DATOS!$B$4,CENTRÍFUGAS!R3,IF($B$15=DATOS!$B$5,CHILLERS!R3, IF($B$15=DATOS!$B$6,COMPRESORES!R3,IF($B$15=DATOS!$B$7,EVAPORADORES!R3,IF($B$15=DATOS!$B$8,FILTROS!R3,IF($B$15=DATOS!$B$9,IC!R3,IF($B$15=DATOS!$B$10,MIXERS!R3,IF($B$15=DATOS!$B$11,MOLINOS!R3,IF($B$15=DATOS!$B$12,'ÓSMOSIS INV'!R3,IF($B$15=DATOS!$B$13,REACTORES!R3,IF($B$15=DATOS!$B$14,RESINAS!R7,IF($B$15=DATOS!$B$15,SECADORES!R3,IF($B$15=DATOS!$B$16,SILOS!R3,IF($B$15=DATOS!$B$17,TANQUES!R3,IF($B$15=DATOS!$B$18,'TK AGITADOS'!R3,IF($B$15=DATOS!$B$19,'TORRES ENF'!R3," ")))))))))))))))))</f>
        <v>EEUU</v>
      </c>
      <c r="Q19" s="46" t="str">
        <f>IF($B$15=DATOS!$B$3,CALDERAS!S3,IF($B$15=DATOS!$B$4,CENTRÍFUGAS!S3,IF($B$15=DATOS!$B$5,CHILLERS!S3, IF($B$15=DATOS!$B$6,COMPRESORES!S3,IF($B$15=DATOS!$B$7,EVAPORADORES!S3,IF($B$15=DATOS!$B$8,FILTROS!S3,IF($B$15=DATOS!$B$9,IC!S3,IF($B$15=DATOS!$B$10,MIXERS!S3,IF($B$15=DATOS!$B$11,MOLINOS!S3,IF($B$15=DATOS!$B$12,'ÓSMOSIS INV'!S3,IF($B$15=DATOS!$B$13,REACTORES!S3,IF($B$15=DATOS!$B$14,RESINAS!S7,IF($B$15=DATOS!$B$15,SECADORES!S3,IF($B$15=DATOS!$B$16,SILOS!S3,IF($B$15=DATOS!$B$17,TANQUES!S3,IF($B$15=DATOS!$B$18,'TK AGITADOS'!S3,IF($B$15=DATOS!$B$19,'TORRES ENF'!S3," ")))))))))))))))))</f>
        <v>INGENIERÍA SCHELLEMBERG S.R.L.</v>
      </c>
      <c r="R19" s="46">
        <f>IF($B$15=DATOS!$B$3,CALDERAS!T3,IF($B$15=DATOS!$B$4,CENTRÍFUGAS!T3,IF($B$15=DATOS!$B$5,CHILLERS!T3, IF($B$15=DATOS!$B$6,COMPRESORES!T3,IF($B$15=DATOS!$B$7,EVAPORADORES!T3,IF($B$15=DATOS!$B$8,FILTROS!T3,IF($B$15=DATOS!$B$9,IC!T3,IF($B$15=DATOS!$B$10,MIXERS!T3,IF($B$15=DATOS!$B$11,MOLINOS!T3,IF($B$15=DATOS!$B$12,'ÓSMOSIS INV'!T3,IF($B$15=DATOS!$B$13,REACTORES!T3,IF($B$15=DATOS!$B$14,RESINAS!T7,IF($B$15=DATOS!$B$15,SECADORES!T3,IF($B$15=DATOS!$B$16,SILOS!T3,IF($B$15=DATOS!$B$17,TANQUES!T3,IF($B$15=DATOS!$B$18,'TK AGITADOS'!T3,IF($B$15=DATOS!$B$19,'TORRES ENF'!T3," ")))))))))))))))))</f>
        <v>171000</v>
      </c>
      <c r="S19" s="46" t="str">
        <f>IF($B$15=DATOS!$B$3,CALDERAS!U3,IF($B$15=DATOS!$B$4,CENTRÍFUGAS!U3,IF($B$15=DATOS!$B$5,CHILLERS!U3, IF($B$15=DATOS!$B$6,COMPRESORES!U3,IF($B$15=DATOS!$B$7,EVAPORADORES!U3,IF($B$15=DATOS!$B$8,FILTROS!U3,IF($B$15=DATOS!$B$9,IC!U3,IF($B$15=DATOS!$B$10,MIXERS!U3,IF($B$15=DATOS!$B$11,MOLINOS!U3,IF($B$15=DATOS!$B$12,'ÓSMOSIS INV'!U3,IF($B$15=DATOS!$B$13,REACTORES!U3,IF($B$15=DATOS!$B$14,RESINAS!U7,IF($B$15=DATOS!$B$15,SECADORES!U3,IF($B$15=DATOS!$B$16,SILOS!U3,IF($B$15=DATOS!$B$17,TANQUES!U3,IF($B$15=DATOS!$B$18,'TK AGITADOS'!U3,IF($B$15=DATOS!$B$19,'TORRES ENF'!U3," ")))))))))))))))))</f>
        <v>FOB EEUU</v>
      </c>
      <c r="T19" s="46" t="str">
        <f>IF($B$15=DATOS!$B$3,CALDERAS!V3,IF($B$15=DATOS!$B$4,CENTRÍFUGAS!V3,IF($B$15=DATOS!$B$5,CHILLERS!V3, IF($B$15=DATOS!$B$6,COMPRESORES!V3,IF($B$15=DATOS!$B$7,EVAPORADORES!V3,IF($B$15=DATOS!$B$8,FILTROS!V3,IF($B$15=DATOS!$B$9,IC!V3,IF($B$15=DATOS!$B$10,MIXERS!V3,IF($B$15=DATOS!$B$11,MOLINOS!V3,IF($B$15=DATOS!$B$12,'ÓSMOSIS INV'!V3,IF($B$15=DATOS!$B$13,REACTORES!V3,IF($B$15=DATOS!$B$14,RESINAS!V7,IF($B$15=DATOS!$B$15,SECADORES!V3,IF($B$15=DATOS!$B$16,SILOS!V3,IF($B$15=DATOS!$B$17,TANQUES!V3,IF($B$15=DATOS!$B$18,'TK AGITADOS'!V3,IF($B$15=DATOS!$B$19,'TORRES ENF'!V3," ")))))))))))))))))</f>
        <v>Fabricante</v>
      </c>
      <c r="U19" s="46" t="str">
        <f>IF($B$15=DATOS!$B$3,CALDERAS!W3,IF($B$15=DATOS!$B$4,CENTRÍFUGAS!W3,IF($B$15=DATOS!$B$5,CHILLERS!W3, IF($B$15=DATOS!$B$6,COMPRESORES!W3,IF($B$15=DATOS!$B$7,EVAPORADORES!W3,IF($B$15=DATOS!$B$8,FILTROS!W3,IF($B$15=DATOS!$B$9,IC!W3,IF($B$15=DATOS!$B$10,MIXERS!W3,IF($B$15=DATOS!$B$11,MOLINOS!W3,IF($B$15=DATOS!$B$12,'ÓSMOSIS INV'!W3,IF($B$15=DATOS!$B$13,REACTORES!W3,IF($B$15=DATOS!$B$14,RESINAS!W7,IF($B$15=DATOS!$B$15,SECADORES!W3,IF($B$15=DATOS!$B$16,SILOS!W3,IF($B$15=DATOS!$B$17,TANQUES!W3,IF($B$15=DATOS!$B$18,'TK AGITADOS'!W3,IF($B$15=DATOS!$B$19,'TORRES ENF'!W3," ")))))))))))))))))</f>
        <v>La capacidad nominal está dada para el caudal informado, temperatura de entrada de 35ºC, temperatura de salida de 29,4ºC y temperatura de bulbo húmedo de 25,6ºC.</v>
      </c>
      <c r="V19" s="46">
        <f>IF($B$15=DATOS!$B$3,CALDERAS!X3,IF($B$15=DATOS!$B$4,CENTRÍFUGAS!X3,IF($B$15=DATOS!$B$5,CHILLERS!X3, IF($B$15=DATOS!$B$6,COMPRESORES!X3,IF($B$15=DATOS!$B$7,EVAPORADORES!X3,IF($B$15=DATOS!$B$8,FILTROS!X3,IF($B$15=DATOS!$B$9,IC!X3,IF($B$15=DATOS!$B$10,MIXERS!X3,IF($B$15=DATOS!$B$11,MOLINOS!X3,IF($B$15=DATOS!$B$12,'ÓSMOSIS INV'!X3,IF($B$15=DATOS!$B$13,REACTORES!X3,IF($B$15=DATOS!$B$14,RESINAS!X7,IF($B$15=DATOS!$B$15,SECADORES!X3,IF($B$15=DATOS!$B$16,SILOS!X3,IF($B$15=DATOS!$B$17,TANQUES!X3,IF($B$15=DATOS!$B$18,'TK AGITADOS'!X3,IF($B$15=DATOS!$B$19,'TORRES ENF'!X3," ")))))))))))))))))</f>
        <v>0</v>
      </c>
      <c r="W19" s="46">
        <f>IF($B$15=DATOS!$B$3,CALDERAS!Y3,IF($B$15=DATOS!$B$4,CENTRÍFUGAS!Y3,IF($B$15=DATOS!$B$5,CHILLERS!Y3, IF($B$15=DATOS!$B$6,COMPRESORES!Y3,IF($B$15=DATOS!$B$7,EVAPORADORES!Y3,IF($B$15=DATOS!$B$8,FILTROS!Y3,IF($B$15=DATOS!$B$9,IC!Y3,IF($B$15=DATOS!$B$10,MIXERS!Y3,IF($B$15=DATOS!$B$11,MOLINOS!Y3,IF($B$15=DATOS!$B$12,'ÓSMOSIS INV'!Y3,IF($B$15=DATOS!$B$13,REACTORES!Y3,IF($B$15=DATOS!$B$14,RESINAS!Y7,IF($B$15=DATOS!$B$15,SECADORES!Y3,IF($B$15=DATOS!$B$16,SILOS!Y3,IF($B$15=DATOS!$B$17,TANQUES!Y3,IF($B$15=DATOS!$B$18,'TK AGITADOS'!Y3,IF($B$15=DATOS!$B$19,'TORRES ENF'!Y3," ")))))))))))))))))</f>
        <v>0</v>
      </c>
      <c r="X19" s="46">
        <f>IF($B$15=DATOS!$B$3,CALDERAS!Z3,IF($B$15=DATOS!$B$4,CENTRÍFUGAS!Z3,IF($B$15=DATOS!$B$5,CHILLERS!Z3, IF($B$15=DATOS!$B$6,COMPRESORES!Z3,IF($B$15=DATOS!$B$7,EVAPORADORES!Z3,IF($B$15=DATOS!$B$8,FILTROS!Z3,IF($B$15=DATOS!$B$9,IC!Z3,IF($B$15=DATOS!$B$10,MIXERS!Z3,IF($B$15=DATOS!$B$11,MOLINOS!Z3,IF($B$15=DATOS!$B$12,'ÓSMOSIS INV'!Z3,IF($B$15=DATOS!$B$13,REACTORES!Z3,IF($B$15=DATOS!$B$14,RESINAS!Z7,IF($B$15=DATOS!$B$15,SECADORES!Z3,IF($B$15=DATOS!$B$16,SILOS!Z3,IF($B$15=DATOS!$B$17,TANQUES!Z3,IF($B$15=DATOS!$B$18,'TK AGITADOS'!Z3,IF($B$15=DATOS!$B$19,'TORRES ENF'!Z3," ")))))))))))))))))</f>
        <v>0</v>
      </c>
      <c r="Y19" s="46">
        <f>IF($B$15=DATOS!$B$3,CALDERAS!AA3,IF($B$15=DATOS!$B$4,CENTRÍFUGAS!AA3,IF($B$15=DATOS!$B$5,CHILLERS!AA3, IF($B$15=DATOS!$B$6,COMPRESORES!AA3,IF($B$15=DATOS!$B$7,EVAPORADORES!AA3,IF($B$15=DATOS!$B$8,FILTROS!AA3,IF($B$15=DATOS!$B$9,IC!AA3,IF($B$15=DATOS!$B$10,MIXERS!AA3,IF($B$15=DATOS!$B$11,MOLINOS!AA3,IF($B$15=DATOS!$B$12,'ÓSMOSIS INV'!AA3,IF($B$15=DATOS!$B$13,REACTORES!AA3,IF($B$15=DATOS!$B$14,RESINAS!AA7,IF($B$15=DATOS!$B$15,SECADORES!AA3,IF($B$15=DATOS!$B$16,SILOS!AA3,IF($B$15=DATOS!$B$17,TANQUES!AA3,IF($B$15=DATOS!$B$18,'TK AGITADOS'!AA3,IF($B$15=DATOS!$B$19,'TORRES ENF'!AA3," ")))))))))))))))))</f>
        <v>0</v>
      </c>
      <c r="Z19" s="46">
        <f>IF($B$15=DATOS!$B$3,CALDERAS!AB3,IF($B$15=DATOS!$B$4,CENTRÍFUGAS!AB3,IF($B$15=DATOS!$B$5,CHILLERS!AB3, IF($B$15=DATOS!$B$6,COMPRESORES!AB3,IF($B$15=DATOS!$B$7,EVAPORADORES!AB3,IF($B$15=DATOS!$B$8,FILTROS!AB3,IF($B$15=DATOS!$B$9,IC!AB3,IF($B$15=DATOS!$B$10,MIXERS!AB3,IF($B$15=DATOS!$B$11,MOLINOS!AB3,IF($B$15=DATOS!$B$12,'ÓSMOSIS INV'!AB3,IF($B$15=DATOS!$B$13,REACTORES!AB3,IF($B$15=DATOS!$B$14,RESINAS!AB7,IF($B$15=DATOS!$B$15,SECADORES!AB3,IF($B$15=DATOS!$B$16,SILOS!AB3,IF($B$15=DATOS!$B$17,TANQUES!AB3,IF($B$15=DATOS!$B$18,'TK AGITADOS'!AB3,IF($B$15=DATOS!$B$19,'TORRES ENF'!AB3," ")))))))))))))))))</f>
        <v>0</v>
      </c>
      <c r="AA19" s="46">
        <f>IF($B$15=DATOS!$B$3,CALDERAS!AC3,IF($B$15=DATOS!$B$4,CENTRÍFUGAS!AC3,IF($B$15=DATOS!$B$5,CHILLERS!AC3, IF($B$15=DATOS!$B$6,COMPRESORES!AC3,IF($B$15=DATOS!$B$7,EVAPORADORES!AC3,IF($B$15=DATOS!$B$8,FILTROS!AC3,IF($B$15=DATOS!$B$9,IC!AC3,IF($B$15=DATOS!$B$10,MIXERS!AC3,IF($B$15=DATOS!$B$11,MOLINOS!AC3,IF($B$15=DATOS!$B$12,'ÓSMOSIS INV'!AC3,IF($B$15=DATOS!$B$13,REACTORES!AC3,IF($B$15=DATOS!$B$14,RESINAS!AC7,IF($B$15=DATOS!$B$15,SECADORES!AC3,IF($B$15=DATOS!$B$16,SILOS!AC3,IF($B$15=DATOS!$B$17,TANQUES!AC3,IF($B$15=DATOS!$B$18,'TK AGITADOS'!AC3,IF($B$15=DATOS!$B$19,'TORRES ENF'!AC3," ")))))))))))))))))</f>
        <v>0</v>
      </c>
      <c r="AB19" s="46">
        <f>IF($B$15=DATOS!$B$3,CALDERAS!AD3,IF($B$15=DATOS!$B$4,CENTRÍFUGAS!AD3,IF($B$15=DATOS!$B$5,CHILLERS!AD3, IF($B$15=DATOS!$B$6,COMPRESORES!AD3,IF($B$15=DATOS!$B$7,EVAPORADORES!AD3,IF($B$15=DATOS!$B$8,FILTROS!AD3,IF($B$15=DATOS!$B$9,IC!AD3,IF($B$15=DATOS!$B$10,MIXERS!AD3,IF($B$15=DATOS!$B$11,MOLINOS!AD3,IF($B$15=DATOS!$B$12,'ÓSMOSIS INV'!AD3,IF($B$15=DATOS!$B$13,REACTORES!AD3,IF($B$15=DATOS!$B$14,RESINAS!AD7,IF($B$15=DATOS!$B$15,SECADORES!AD3,IF($B$15=DATOS!$B$16,SILOS!AD3,IF($B$15=DATOS!$B$17,TANQUES!AD3,IF($B$15=DATOS!$B$18,'TK AGITADOS'!AD3,IF($B$15=DATOS!$B$19,'TORRES ENF'!AD3," ")))))))))))))))))</f>
        <v>0</v>
      </c>
      <c r="AC19" s="46">
        <f>IF($B$15=DATOS!$B$3,CALDERAS!AE3,IF($B$15=DATOS!$B$4,CENTRÍFUGAS!AE3,IF($B$15=DATOS!$B$5,CHILLERS!AE3, IF($B$15=DATOS!$B$6,COMPRESORES!AE3,IF($B$15=DATOS!$B$7,EVAPORADORES!AE3,IF($B$15=DATOS!$B$8,FILTROS!AE3,IF($B$15=DATOS!$B$9,IC!AE3,IF($B$15=DATOS!$B$10,MIXERS!AE3,IF($B$15=DATOS!$B$11,MOLINOS!AE3,IF($B$15=DATOS!$B$12,'ÓSMOSIS INV'!AE3,IF($B$15=DATOS!$B$13,REACTORES!AE3,IF($B$15=DATOS!$B$14,RESINAS!AE7,IF($B$15=DATOS!$B$15,SECADORES!AE3,IF($B$15=DATOS!$B$16,SILOS!AE3,IF($B$15=DATOS!$B$17,TANQUES!AE3,IF($B$15=DATOS!$B$18,'TK AGITADOS'!AE3,IF($B$15=DATOS!$B$19,'TORRES ENF'!AE3," ")))))))))))))))))</f>
        <v>0</v>
      </c>
      <c r="AD19" s="46">
        <f>IF($B$15=DATOS!$B$3,CALDERAS!AF3,IF($B$15=DATOS!$B$4,CENTRÍFUGAS!AF3,IF($B$15=DATOS!$B$5,CHILLERS!AF3, IF($B$15=DATOS!$B$6,COMPRESORES!AF3,IF($B$15=DATOS!$B$7,EVAPORADORES!AF3,IF($B$15=DATOS!$B$8,FILTROS!AF3,IF($B$15=DATOS!$B$9,IC!AF3,IF($B$15=DATOS!$B$10,MIXERS!AF3,IF($B$15=DATOS!$B$11,MOLINOS!AF3,IF($B$15=DATOS!$B$12,'ÓSMOSIS INV'!AF3,IF($B$15=DATOS!$B$13,REACTORES!AF3,IF($B$15=DATOS!$B$14,RESINAS!AF7,IF($B$15=DATOS!$B$15,SECADORES!AF3,IF($B$15=DATOS!$B$16,SILOS!AF3,IF($B$15=DATOS!$B$17,TANQUES!AF3,IF($B$15=DATOS!$B$18,'TK AGITADOS'!AF3,IF($B$15=DATOS!$B$19,'TORRES ENF'!AF3," ")))))))))))))))))</f>
        <v>0</v>
      </c>
      <c r="AE19" s="46">
        <f>IF($B$15=DATOS!$B$3,CALDERAS!AG3,IF($B$15=DATOS!$B$4,CENTRÍFUGAS!AG3,IF($B$15=DATOS!$B$5,CHILLERS!AG3, IF($B$15=DATOS!$B$6,COMPRESORES!AG3,IF($B$15=DATOS!$B$7,EVAPORADORES!AG3,IF($B$15=DATOS!$B$8,FILTROS!AG3,IF($B$15=DATOS!$B$9,IC!AG3,IF($B$15=DATOS!$B$10,MIXERS!AG3,IF($B$15=DATOS!$B$11,MOLINOS!AG3,IF($B$15=DATOS!$B$12,'ÓSMOSIS INV'!AG3,IF($B$15=DATOS!$B$13,REACTORES!AG3,IF($B$15=DATOS!$B$14,RESINAS!AG7,IF($B$15=DATOS!$B$15,SECADORES!AG3,IF($B$15=DATOS!$B$16,SILOS!AG3,IF($B$15=DATOS!$B$17,TANQUES!AG3,IF($B$15=DATOS!$B$18,'TK AGITADOS'!AG3,IF($B$15=DATOS!$B$19,'TORRES ENF'!AG3," ")))))))))))))))))</f>
        <v>0</v>
      </c>
      <c r="AF19" s="46">
        <f>IF($B$15=DATOS!$B$3,CALDERAS!AH3,IF($B$15=DATOS!$B$4,CENTRÍFUGAS!AH3,IF($B$15=DATOS!$B$5,CHILLERS!AH3, IF($B$15=DATOS!$B$6,COMPRESORES!AH3,IF($B$15=DATOS!$B$7,EVAPORADORES!AH3,IF($B$15=DATOS!$B$8,FILTROS!AH3,IF($B$15=DATOS!$B$9,IC!AH3,IF($B$15=DATOS!$B$10,MIXERS!AH3,IF($B$15=DATOS!$B$11,MOLINOS!AH3,IF($B$15=DATOS!$B$12,'ÓSMOSIS INV'!AH3,IF($B$15=DATOS!$B$13,REACTORES!AH3,IF($B$15=DATOS!$B$14,RESINAS!AH7,IF($B$15=DATOS!$B$15,SECADORES!AH3,IF($B$15=DATOS!$B$16,SILOS!AH3,IF($B$15=DATOS!$B$17,TANQUES!AH3,IF($B$15=DATOS!$B$18,'TK AGITADOS'!AH3,IF($B$15=DATOS!$B$19,'TORRES ENF'!AH3," ")))))))))))))))))</f>
        <v>0</v>
      </c>
    </row>
    <row r="20" spans="1:32" s="47" customFormat="1" ht="45" customHeight="1" x14ac:dyDescent="0.4">
      <c r="A20" s="46">
        <f>IF($B$15=DATOS!$B$3,CALDERAS!C4,IF($B$15=DATOS!$B$4,CENTRÍFUGAS!C4,IF($B$15=DATOS!$B$5,CHILLERS!C4, IF($B$15=DATOS!$B$6,COMPRESORES!C4,IF($B$15=DATOS!$B$7,EVAPORADORES!C4,IF($B$15=DATOS!$B$8,FILTROS!C4,IF($B$15=DATOS!$B$9,IC!C4,IF($B$15=DATOS!$B$10,MIXERS!C4,IF($B$15=DATOS!$B$11,MOLINOS!C4,IF($B$15=DATOS!$B$12,'ÓSMOSIS INV'!C4,IF($B$15=DATOS!$B$13,REACTORES!C4,IF($B$15=DATOS!$B$14,RESINAS!C8,IF($B$15=DATOS!$B$15,SECADORES!C4,IF($B$15=DATOS!$B$16,SILOS!C4,IF($B$15=DATOS!$B$17,TANQUES!C4,IF($B$15=DATOS!$B$18,'TK AGITADOS'!C4,IF($B$15=DATOS!$B$19,'TORRES ENF'!C4," ")))))))))))))))))</f>
        <v>2021</v>
      </c>
      <c r="B20" s="46" t="str">
        <f>IF($B$15=DATOS!$B$3,CALDERAS!D4,IF($B$15=DATOS!$B$4,CENTRÍFUGAS!D4,IF($B$15=DATOS!$B$5,CHILLERS!D4, IF($B$15=DATOS!$B$6,COMPRESORES!D4,IF($B$15=DATOS!$B$7,EVAPORADORES!D4,IF($B$15=DATOS!$B$8,FILTROS!D4,IF($B$15=DATOS!$B$9,IC!D4,IF($B$15=DATOS!$B$10,MIXERS!D4,IF($B$15=DATOS!$B$11,MOLINOS!D4,IF($B$15=DATOS!$B$12,'ÓSMOSIS INV'!D4,IF($B$15=DATOS!$B$13,REACTORES!D4,IF($B$15=DATOS!$B$14,RESINAS!D8,IF($B$15=DATOS!$B$15,SECADORES!D4,IF($B$15=DATOS!$B$16,SILOS!D4,IF($B$15=DATOS!$B$17,TANQUES!D4,IF($B$15=DATOS!$B$18,'TK AGITADOS'!D4,IF($B$15=DATOS!$B$19,'TORRES ENF'!D4," ")))))))))))))))))</f>
        <v>Productos químicos</v>
      </c>
      <c r="C20" s="46" t="str">
        <f>IF($B$15=DATOS!$B$3,CALDERAS!E4,IF($B$15=DATOS!$B$4,CENTRÍFUGAS!E4,IF($B$15=DATOS!$B$5,CHILLERS!E4, IF($B$15=DATOS!$B$6,COMPRESORES!E4,IF($B$15=DATOS!$B$7,EVAPORADORES!E4,IF($B$15=DATOS!$B$8,FILTROS!E4,IF($B$15=DATOS!$B$9,IC!E4,IF($B$15=DATOS!$B$10,MIXERS!E4,IF($B$15=DATOS!$B$11,MOLINOS!E4,IF($B$15=DATOS!$B$12,'ÓSMOSIS INV'!E4,IF($B$15=DATOS!$B$13,REACTORES!E4,IF($B$15=DATOS!$B$14,RESINAS!E8,IF($B$15=DATOS!$B$15,SECADORES!E4,IF($B$15=DATOS!$B$16,SILOS!E4,IF($B$15=DATOS!$B$17,TANQUES!E4,IF($B$15=DATOS!$B$18,'TK AGITADOS'!E4,IF($B$15=DATOS!$B$19,'TORRES ENF'!E4," ")))))))))))))))))</f>
        <v>Tiro inducido, flujo contracorriente y ciclo abierto</v>
      </c>
      <c r="D20" s="46" t="str">
        <f>IF($B$15=DATOS!$B$3,CALDERAS!F4,IF($B$15=DATOS!$B$4,CENTRÍFUGAS!F4,IF($B$15=DATOS!$B$5,CHILLERS!F4, IF($B$15=DATOS!$B$6,COMPRESORES!F4,IF($B$15=DATOS!$B$7,EVAPORADORES!F4,IF($B$15=DATOS!$B$8,FILTROS!F4,IF($B$15=DATOS!$B$9,IC!F4,IF($B$15=DATOS!$B$10,MIXERS!F4,IF($B$15=DATOS!$B$11,MOLINOS!F4,IF($B$15=DATOS!$B$12,'ÓSMOSIS INV'!F4,IF($B$15=DATOS!$B$13,REACTORES!F4,IF($B$15=DATOS!$B$14,RESINAS!F8,IF($B$15=DATOS!$B$15,SECADORES!F4,IF($B$15=DATOS!$B$16,SILOS!F4,IF($B$15=DATOS!$B$17,TANQUES!F4,IF($B$15=DATOS!$B$18,'TK AGITADOS'!F4,IF($B$15=DATOS!$B$19,'TORRES ENF'!F4," ")))))))))))))))))</f>
        <v>AB-40</v>
      </c>
      <c r="E20" s="46">
        <f>IF($B$15=DATOS!$B$3,CALDERAS!G4,IF($B$15=DATOS!$B$4,CENTRÍFUGAS!G4,IF($B$15=DATOS!$B$5,CHILLERS!G4, IF($B$15=DATOS!$B$6,COMPRESORES!G4,IF($B$15=DATOS!$B$7,EVAPORADORES!G4,IF($B$15=DATOS!$B$8,FILTROS!G4,IF($B$15=DATOS!$B$9,IC!G4,IF($B$15=DATOS!$B$10,MIXERS!G4,IF($B$15=DATOS!$B$11,MOLINOS!G4,IF($B$15=DATOS!$B$12,'ÓSMOSIS INV'!G4,IF($B$15=DATOS!$B$13,REACTORES!G4,IF($B$15=DATOS!$B$14,RESINAS!G8,IF($B$15=DATOS!$B$15,SECADORES!G4,IF($B$15=DATOS!$B$16,SILOS!G4,IF($B$15=DATOS!$B$17,TANQUES!G4,IF($B$15=DATOS!$B$18,'TK AGITADOS'!G4,IF($B$15=DATOS!$B$19,'TORRES ENF'!G4," ")))))))))))))))))</f>
        <v>20</v>
      </c>
      <c r="F20" s="46">
        <f>IF($B$15=DATOS!$B$3,CALDERAS!H4,IF($B$15=DATOS!$B$4,CENTRÍFUGAS!H4,IF($B$15=DATOS!$B$5,CHILLERS!H4, IF($B$15=DATOS!$B$6,COMPRESORES!H4,IF($B$15=DATOS!$B$7,EVAPORADORES!H4,IF($B$15=DATOS!$B$8,FILTROS!H4,IF($B$15=DATOS!$B$9,IC!H4,IF($B$15=DATOS!$B$10,MIXERS!H4,IF($B$15=DATOS!$B$11,MOLINOS!H4,IF($B$15=DATOS!$B$12,'ÓSMOSIS INV'!H4,IF($B$15=DATOS!$B$13,REACTORES!H4,IF($B$15=DATOS!$B$14,RESINAS!H8,IF($B$15=DATOS!$B$15,SECADORES!H4,IF($B$15=DATOS!$B$16,SILOS!H4,IF($B$15=DATOS!$B$17,TANQUES!H4,IF($B$15=DATOS!$B$18,'TK AGITADOS'!H4,IF($B$15=DATOS!$B$19,'TORRES ENF'!H4," ")))))))))))))))))</f>
        <v>465.2</v>
      </c>
      <c r="G20" s="46" t="str">
        <f>IF($B$15=DATOS!$B$3,CALDERAS!I4,IF($B$15=DATOS!$B$4,CENTRÍFUGAS!I4,IF($B$15=DATOS!$B$5,CHILLERS!I4, IF($B$15=DATOS!$B$6,COMPRESORES!I4,IF($B$15=DATOS!$B$7,EVAPORADORES!I4,IF($B$15=DATOS!$B$8,FILTROS!I4,IF($B$15=DATOS!$B$9,IC!I4,IF($B$15=DATOS!$B$10,MIXERS!I4,IF($B$15=DATOS!$B$11,MOLINOS!I4,IF($B$15=DATOS!$B$12,'ÓSMOSIS INV'!I4,IF($B$15=DATOS!$B$13,REACTORES!I4,IF($B$15=DATOS!$B$14,RESINAS!I8,IF($B$15=DATOS!$B$15,SECADORES!I4,IF($B$15=DATOS!$B$16,SILOS!I4,IF($B$15=DATOS!$B$17,TANQUES!I4,IF($B$15=DATOS!$B$18,'TK AGITADOS'!I4,IF($B$15=DATOS!$B$19,'TORRES ENF'!I4," ")))))))))))))))))</f>
        <v>-</v>
      </c>
      <c r="H20" s="46">
        <f>IF($B$15=DATOS!$B$3,CALDERAS!J4,IF($B$15=DATOS!$B$4,CENTRÍFUGAS!J4,IF($B$15=DATOS!$B$5,CHILLERS!J4, IF($B$15=DATOS!$B$6,COMPRESORES!J4,IF($B$15=DATOS!$B$7,EVAPORADORES!J4,IF($B$15=DATOS!$B$8,FILTROS!J4,IF($B$15=DATOS!$B$9,IC!J4,IF($B$15=DATOS!$B$10,MIXERS!J4,IF($B$15=DATOS!$B$11,MOLINOS!J4,IF($B$15=DATOS!$B$12,'ÓSMOSIS INV'!J4,IF($B$15=DATOS!$B$13,REACTORES!J4,IF($B$15=DATOS!$B$14,RESINAS!J8,IF($B$15=DATOS!$B$15,SECADORES!J4,IF($B$15=DATOS!$B$16,SILOS!J4,IF($B$15=DATOS!$B$17,TANQUES!J4,IF($B$15=DATOS!$B$18,'TK AGITADOS'!J4,IF($B$15=DATOS!$B$19,'TORRES ENF'!J4," ")))))))))))))))))</f>
        <v>25</v>
      </c>
      <c r="I20" s="46" t="str">
        <f>IF($B$15=DATOS!$B$3,CALDERAS!K4,IF($B$15=DATOS!$B$4,CENTRÍFUGAS!K4,IF($B$15=DATOS!$B$5,CHILLERS!K4, IF($B$15=DATOS!$B$6,COMPRESORES!K4,IF($B$15=DATOS!$B$7,EVAPORADORES!K4,IF($B$15=DATOS!$B$8,FILTROS!K4,IF($B$15=DATOS!$B$9,IC!K4,IF($B$15=DATOS!$B$10,MIXERS!K4,IF($B$15=DATOS!$B$11,MOLINOS!K4,IF($B$15=DATOS!$B$12,'ÓSMOSIS INV'!K4,IF($B$15=DATOS!$B$13,REACTORES!K4,IF($B$15=DATOS!$B$14,RESINAS!K8,IF($B$15=DATOS!$B$15,SECADORES!K4,IF($B$15=DATOS!$B$16,SILOS!K4,IF($B$15=DATOS!$B$17,TANQUES!K4,IF($B$15=DATOS!$B$18,'TK AGITADOS'!K4,IF($B$15=DATOS!$B$19,'TORRES ENF'!K4," ")))))))))))))))))</f>
        <v>-</v>
      </c>
      <c r="J20" s="46">
        <f>IF($B$15=DATOS!$B$3,CALDERAS!L4,IF($B$15=DATOS!$B$4,CENTRÍFUGAS!L4,IF($B$15=DATOS!$B$5,CHILLERS!L4, IF($B$15=DATOS!$B$6,COMPRESORES!L4,IF($B$15=DATOS!$B$7,EVAPORADORES!L4,IF($B$15=DATOS!$B$8,FILTROS!L4,IF($B$15=DATOS!$B$9,IC!L4,IF($B$15=DATOS!$B$10,MIXERS!L4,IF($B$15=DATOS!$B$11,MOLINOS!L4,IF($B$15=DATOS!$B$12,'ÓSMOSIS INV'!L4,IF($B$15=DATOS!$B$13,REACTORES!L4,IF($B$15=DATOS!$B$14,RESINAS!L8,IF($B$15=DATOS!$B$15,SECADORES!L4,IF($B$15=DATOS!$B$16,SILOS!L4,IF($B$15=DATOS!$B$17,TANQUES!L4,IF($B$15=DATOS!$B$18,'TK AGITADOS'!L4,IF($B$15=DATOS!$B$19,'TORRES ENF'!L4," ")))))))))))))))))</f>
        <v>1.84</v>
      </c>
      <c r="K20" s="46">
        <f>IF($B$15=DATOS!$B$3,CALDERAS!M4,IF($B$15=DATOS!$B$4,CENTRÍFUGAS!M4,IF($B$15=DATOS!$B$5,CHILLERS!M4, IF($B$15=DATOS!$B$6,COMPRESORES!M4,IF($B$15=DATOS!$B$7,EVAPORADORES!M4,IF($B$15=DATOS!$B$8,FILTROS!M4,IF($B$15=DATOS!$B$9,IC!M4,IF($B$15=DATOS!$B$10,MIXERS!M4,IF($B$15=DATOS!$B$11,MOLINOS!M4,IF($B$15=DATOS!$B$12,'ÓSMOSIS INV'!M4,IF($B$15=DATOS!$B$13,REACTORES!M4,IF($B$15=DATOS!$B$14,RESINAS!M8,IF($B$15=DATOS!$B$15,SECADORES!M4,IF($B$15=DATOS!$B$16,SILOS!M4,IF($B$15=DATOS!$B$17,TANQUES!M4,IF($B$15=DATOS!$B$18,'TK AGITADOS'!M4,IF($B$15=DATOS!$B$19,'TORRES ENF'!M4," ")))))))))))))))))</f>
        <v>2.0099999999999998</v>
      </c>
      <c r="L20" s="46">
        <f>IF($B$15=DATOS!$B$3,CALDERAS!N4,IF($B$15=DATOS!$B$4,CENTRÍFUGAS!N4,IF($B$15=DATOS!$B$5,CHILLERS!N4, IF($B$15=DATOS!$B$6,COMPRESORES!N4,IF($B$15=DATOS!$B$7,EVAPORADORES!N4,IF($B$15=DATOS!$B$8,FILTROS!N4,IF($B$15=DATOS!$B$9,IC!N4,IF($B$15=DATOS!$B$10,MIXERS!N4,IF($B$15=DATOS!$B$11,MOLINOS!N4,IF($B$15=DATOS!$B$12,'ÓSMOSIS INV'!N4,IF($B$15=DATOS!$B$13,REACTORES!N4,IF($B$15=DATOS!$B$14,RESINAS!N8,IF($B$15=DATOS!$B$15,SECADORES!N4,IF($B$15=DATOS!$B$16,SILOS!N4,IF($B$15=DATOS!$B$17,TANQUES!N4,IF($B$15=DATOS!$B$18,'TK AGITADOS'!N4,IF($B$15=DATOS!$B$19,'TORRES ENF'!N4," ")))))))))))))))))</f>
        <v>1.1000000000000001</v>
      </c>
      <c r="M20" s="46" t="str">
        <f>IF($B$15=DATOS!$B$3,CALDERAS!O4,IF($B$15=DATOS!$B$4,CENTRÍFUGAS!O4,IF($B$15=DATOS!$B$5,CHILLERS!O4, IF($B$15=DATOS!$B$6,COMPRESORES!O4,IF($B$15=DATOS!$B$7,EVAPORADORES!O4,IF($B$15=DATOS!$B$8,FILTROS!O4,IF($B$15=DATOS!$B$9,IC!O4,IF($B$15=DATOS!$B$10,MIXERS!O4,IF($B$15=DATOS!$B$11,MOLINOS!O4,IF($B$15=DATOS!$B$12,'ÓSMOSIS INV'!O4,IF($B$15=DATOS!$B$13,REACTORES!O4,IF($B$15=DATOS!$B$14,RESINAS!O8,IF($B$15=DATOS!$B$15,SECADORES!O4,IF($B$15=DATOS!$B$16,SILOS!O4,IF($B$15=DATOS!$B$17,TANQUES!O4,IF($B$15=DATOS!$B$18,'TK AGITADOS'!O4,IF($B$15=DATOS!$B$19,'TORRES ENF'!O4," ")))))))))))))))))</f>
        <v>Acero HDG</v>
      </c>
      <c r="N20" s="46" t="str">
        <f>IF($B$15=DATOS!$B$3,CALDERAS!P4,IF($B$15=DATOS!$B$4,CENTRÍFUGAS!P4,IF($B$15=DATOS!$B$5,CHILLERS!P4, IF($B$15=DATOS!$B$6,COMPRESORES!P4,IF($B$15=DATOS!$B$7,EVAPORADORES!P4,IF($B$15=DATOS!$B$8,FILTROS!P4,IF($B$15=DATOS!$B$9,IC!P4,IF($B$15=DATOS!$B$10,MIXERS!P4,IF($B$15=DATOS!$B$11,MOLINOS!P4,IF($B$15=DATOS!$B$12,'ÓSMOSIS INV'!P4,IF($B$15=DATOS!$B$13,REACTORES!P4,IF($B$15=DATOS!$B$14,RESINAS!P8,IF($B$15=DATOS!$B$15,SECADORES!P4,IF($B$15=DATOS!$B$16,SILOS!P4,IF($B$15=DATOS!$B$17,TANQUES!P4,IF($B$15=DATOS!$B$18,'TK AGITADOS'!P4,IF($B$15=DATOS!$B$19,'TORRES ENF'!P4," ")))))))))))))))))</f>
        <v>PVC</v>
      </c>
      <c r="O20" s="46" t="str">
        <f>IF($B$15=DATOS!$B$3,CALDERAS!Q4,IF($B$15=DATOS!$B$4,CENTRÍFUGAS!Q4,IF($B$15=DATOS!$B$5,CHILLERS!Q4, IF($B$15=DATOS!$B$6,COMPRESORES!Q4,IF($B$15=DATOS!$B$7,EVAPORADORES!Q4,IF($B$15=DATOS!$B$8,FILTROS!Q4,IF($B$15=DATOS!$B$9,IC!Q4,IF($B$15=DATOS!$B$10,MIXERS!Q4,IF($B$15=DATOS!$B$11,MOLINOS!Q4,IF($B$15=DATOS!$B$12,'ÓSMOSIS INV'!Q4,IF($B$15=DATOS!$B$13,REACTORES!Q4,IF($B$15=DATOS!$B$14,RESINAS!Q8,IF($B$15=DATOS!$B$15,SECADORES!Q4,IF($B$15=DATOS!$B$16,SILOS!Q4,IF($B$15=DATOS!$B$17,TANQUES!Q4,IF($B$15=DATOS!$B$18,'TK AGITADOS'!Q4,IF($B$15=DATOS!$B$19,'TORRES ENF'!Q4," ")))))))))))))))))</f>
        <v>Zhejiang Aoshuai Refrigeration Co., LTD</v>
      </c>
      <c r="P20" s="46" t="str">
        <f>IF($B$15=DATOS!$B$3,CALDERAS!R4,IF($B$15=DATOS!$B$4,CENTRÍFUGAS!R4,IF($B$15=DATOS!$B$5,CHILLERS!R4, IF($B$15=DATOS!$B$6,COMPRESORES!R4,IF($B$15=DATOS!$B$7,EVAPORADORES!R4,IF($B$15=DATOS!$B$8,FILTROS!R4,IF($B$15=DATOS!$B$9,IC!R4,IF($B$15=DATOS!$B$10,MIXERS!R4,IF($B$15=DATOS!$B$11,MOLINOS!R4,IF($B$15=DATOS!$B$12,'ÓSMOSIS INV'!R4,IF($B$15=DATOS!$B$13,REACTORES!R4,IF($B$15=DATOS!$B$14,RESINAS!R8,IF($B$15=DATOS!$B$15,SECADORES!R4,IF($B$15=DATOS!$B$16,SILOS!R4,IF($B$15=DATOS!$B$17,TANQUES!R4,IF($B$15=DATOS!$B$18,'TK AGITADOS'!R4,IF($B$15=DATOS!$B$19,'TORRES ENF'!R4," ")))))))))))))))))</f>
        <v>China</v>
      </c>
      <c r="Q20" s="46" t="str">
        <f>IF($B$15=DATOS!$B$3,CALDERAS!S4,IF($B$15=DATOS!$B$4,CENTRÍFUGAS!S4,IF($B$15=DATOS!$B$5,CHILLERS!S4, IF($B$15=DATOS!$B$6,COMPRESORES!S4,IF($B$15=DATOS!$B$7,EVAPORADORES!S4,IF($B$15=DATOS!$B$8,FILTROS!S4,IF($B$15=DATOS!$B$9,IC!S4,IF($B$15=DATOS!$B$10,MIXERS!S4,IF($B$15=DATOS!$B$11,MOLINOS!S4,IF($B$15=DATOS!$B$12,'ÓSMOSIS INV'!S4,IF($B$15=DATOS!$B$13,REACTORES!S4,IF($B$15=DATOS!$B$14,RESINAS!S8,IF($B$15=DATOS!$B$15,SECADORES!S4,IF($B$15=DATOS!$B$16,SILOS!S4,IF($B$15=DATOS!$B$17,TANQUES!S4,IF($B$15=DATOS!$B$18,'TK AGITADOS'!S4,IF($B$15=DATOS!$B$19,'TORRES ENF'!S4," ")))))))))))))))))</f>
        <v>-</v>
      </c>
      <c r="R20" s="46">
        <f>IF($B$15=DATOS!$B$3,CALDERAS!T4,IF($B$15=DATOS!$B$4,CENTRÍFUGAS!T4,IF($B$15=DATOS!$B$5,CHILLERS!T4, IF($B$15=DATOS!$B$6,COMPRESORES!T4,IF($B$15=DATOS!$B$7,EVAPORADORES!T4,IF($B$15=DATOS!$B$8,FILTROS!T4,IF($B$15=DATOS!$B$9,IC!T4,IF($B$15=DATOS!$B$10,MIXERS!T4,IF($B$15=DATOS!$B$11,MOLINOS!T4,IF($B$15=DATOS!$B$12,'ÓSMOSIS INV'!T4,IF($B$15=DATOS!$B$13,REACTORES!T4,IF($B$15=DATOS!$B$14,RESINAS!T8,IF($B$15=DATOS!$B$15,SECADORES!T4,IF($B$15=DATOS!$B$16,SILOS!T4,IF($B$15=DATOS!$B$17,TANQUES!T4,IF($B$15=DATOS!$B$18,'TK AGITADOS'!T4,IF($B$15=DATOS!$B$19,'TORRES ENF'!T4," ")))))))))))))))))</f>
        <v>1156</v>
      </c>
      <c r="S20" s="46" t="str">
        <f>IF($B$15=DATOS!$B$3,CALDERAS!U4,IF($B$15=DATOS!$B$4,CENTRÍFUGAS!U4,IF($B$15=DATOS!$B$5,CHILLERS!U4, IF($B$15=DATOS!$B$6,COMPRESORES!U4,IF($B$15=DATOS!$B$7,EVAPORADORES!U4,IF($B$15=DATOS!$B$8,FILTROS!U4,IF($B$15=DATOS!$B$9,IC!U4,IF($B$15=DATOS!$B$10,MIXERS!U4,IF($B$15=DATOS!$B$11,MOLINOS!U4,IF($B$15=DATOS!$B$12,'ÓSMOSIS INV'!U4,IF($B$15=DATOS!$B$13,REACTORES!U4,IF($B$15=DATOS!$B$14,RESINAS!U8,IF($B$15=DATOS!$B$15,SECADORES!U4,IF($B$15=DATOS!$B$16,SILOS!U4,IF($B$15=DATOS!$B$17,TANQUES!U4,IF($B$15=DATOS!$B$18,'TK AGITADOS'!U4,IF($B$15=DATOS!$B$19,'TORRES ENF'!U4," ")))))))))))))))))</f>
        <v>FOB CHINA</v>
      </c>
      <c r="T20" s="46" t="str">
        <f>IF($B$15=DATOS!$B$3,CALDERAS!V4,IF($B$15=DATOS!$B$4,CENTRÍFUGAS!V4,IF($B$15=DATOS!$B$5,CHILLERS!V4, IF($B$15=DATOS!$B$6,COMPRESORES!V4,IF($B$15=DATOS!$B$7,EVAPORADORES!V4,IF($B$15=DATOS!$B$8,FILTROS!V4,IF($B$15=DATOS!$B$9,IC!V4,IF($B$15=DATOS!$B$10,MIXERS!V4,IF($B$15=DATOS!$B$11,MOLINOS!V4,IF($B$15=DATOS!$B$12,'ÓSMOSIS INV'!V4,IF($B$15=DATOS!$B$13,REACTORES!V4,IF($B$15=DATOS!$B$14,RESINAS!V8,IF($B$15=DATOS!$B$15,SECADORES!V4,IF($B$15=DATOS!$B$16,SILOS!V4,IF($B$15=DATOS!$B$17,TANQUES!V4,IF($B$15=DATOS!$B$18,'TK AGITADOS'!V4,IF($B$15=DATOS!$B$19,'TORRES ENF'!V4," ")))))))))))))))))</f>
        <v>Fabricante</v>
      </c>
      <c r="U20" s="46" t="str">
        <f>IF($B$15=DATOS!$B$3,CALDERAS!W4,IF($B$15=DATOS!$B$4,CENTRÍFUGAS!W4,IF($B$15=DATOS!$B$5,CHILLERS!W4, IF($B$15=DATOS!$B$6,COMPRESORES!W4,IF($B$15=DATOS!$B$7,EVAPORADORES!W4,IF($B$15=DATOS!$B$8,FILTROS!W4,IF($B$15=DATOS!$B$9,IC!W4,IF($B$15=DATOS!$B$10,MIXERS!W4,IF($B$15=DATOS!$B$11,MOLINOS!W4,IF($B$15=DATOS!$B$12,'ÓSMOSIS INV'!W4,IF($B$15=DATOS!$B$13,REACTORES!W4,IF($B$15=DATOS!$B$14,RESINAS!W8,IF($B$15=DATOS!$B$15,SECADORES!W4,IF($B$15=DATOS!$B$16,SILOS!W4,IF($B$15=DATOS!$B$17,TANQUES!W4,IF($B$15=DATOS!$B$18,'TK AGITADOS'!W4,IF($B$15=DATOS!$B$19,'TORRES ENF'!W4," ")))))))))))))))))</f>
        <v>La capacidad nominal está dada para el caudal informado, temperatura de entrada de 45ºC,  temperatura de salida 25ºC y temperatura de bulbo húmedo de 17ºC.</v>
      </c>
      <c r="V20" s="46">
        <f>IF($B$15=DATOS!$B$3,CALDERAS!X4,IF($B$15=DATOS!$B$4,CENTRÍFUGAS!X4,IF($B$15=DATOS!$B$5,CHILLERS!X4, IF($B$15=DATOS!$B$6,COMPRESORES!X4,IF($B$15=DATOS!$B$7,EVAPORADORES!X4,IF($B$15=DATOS!$B$8,FILTROS!X4,IF($B$15=DATOS!$B$9,IC!X4,IF($B$15=DATOS!$B$10,MIXERS!X4,IF($B$15=DATOS!$B$11,MOLINOS!X4,IF($B$15=DATOS!$B$12,'ÓSMOSIS INV'!X4,IF($B$15=DATOS!$B$13,REACTORES!X4,IF($B$15=DATOS!$B$14,RESINAS!X8,IF($B$15=DATOS!$B$15,SECADORES!X4,IF($B$15=DATOS!$B$16,SILOS!X4,IF($B$15=DATOS!$B$17,TANQUES!X4,IF($B$15=DATOS!$B$18,'TK AGITADOS'!X4,IF($B$15=DATOS!$B$19,'TORRES ENF'!X4," ")))))))))))))))))</f>
        <v>0</v>
      </c>
      <c r="W20" s="46">
        <f>IF($B$15=DATOS!$B$3,CALDERAS!Y4,IF($B$15=DATOS!$B$4,CENTRÍFUGAS!Y4,IF($B$15=DATOS!$B$5,CHILLERS!Y4, IF($B$15=DATOS!$B$6,COMPRESORES!Y4,IF($B$15=DATOS!$B$7,EVAPORADORES!Y4,IF($B$15=DATOS!$B$8,FILTROS!Y4,IF($B$15=DATOS!$B$9,IC!Y4,IF($B$15=DATOS!$B$10,MIXERS!Y4,IF($B$15=DATOS!$B$11,MOLINOS!Y4,IF($B$15=DATOS!$B$12,'ÓSMOSIS INV'!Y4,IF($B$15=DATOS!$B$13,REACTORES!Y4,IF($B$15=DATOS!$B$14,RESINAS!Y8,IF($B$15=DATOS!$B$15,SECADORES!Y4,IF($B$15=DATOS!$B$16,SILOS!Y4,IF($B$15=DATOS!$B$17,TANQUES!Y4,IF($B$15=DATOS!$B$18,'TK AGITADOS'!Y4,IF($B$15=DATOS!$B$19,'TORRES ENF'!Y4," ")))))))))))))))))</f>
        <v>0</v>
      </c>
      <c r="X20" s="46">
        <f>IF($B$15=DATOS!$B$3,CALDERAS!Z4,IF($B$15=DATOS!$B$4,CENTRÍFUGAS!Z4,IF($B$15=DATOS!$B$5,CHILLERS!Z4, IF($B$15=DATOS!$B$6,COMPRESORES!Z4,IF($B$15=DATOS!$B$7,EVAPORADORES!Z4,IF($B$15=DATOS!$B$8,FILTROS!Z4,IF($B$15=DATOS!$B$9,IC!Z4,IF($B$15=DATOS!$B$10,MIXERS!Z4,IF($B$15=DATOS!$B$11,MOLINOS!Z4,IF($B$15=DATOS!$B$12,'ÓSMOSIS INV'!Z4,IF($B$15=DATOS!$B$13,REACTORES!Z4,IF($B$15=DATOS!$B$14,RESINAS!Z8,IF($B$15=DATOS!$B$15,SECADORES!Z4,IF($B$15=DATOS!$B$16,SILOS!Z4,IF($B$15=DATOS!$B$17,TANQUES!Z4,IF($B$15=DATOS!$B$18,'TK AGITADOS'!Z4,IF($B$15=DATOS!$B$19,'TORRES ENF'!Z4," ")))))))))))))))))</f>
        <v>0</v>
      </c>
      <c r="Y20" s="46">
        <f>IF($B$15=DATOS!$B$3,CALDERAS!AA4,IF($B$15=DATOS!$B$4,CENTRÍFUGAS!AA4,IF($B$15=DATOS!$B$5,CHILLERS!AA4, IF($B$15=DATOS!$B$6,COMPRESORES!AA4,IF($B$15=DATOS!$B$7,EVAPORADORES!AA4,IF($B$15=DATOS!$B$8,FILTROS!AA4,IF($B$15=DATOS!$B$9,IC!AA4,IF($B$15=DATOS!$B$10,MIXERS!AA4,IF($B$15=DATOS!$B$11,MOLINOS!AA4,IF($B$15=DATOS!$B$12,'ÓSMOSIS INV'!AA4,IF($B$15=DATOS!$B$13,REACTORES!AA4,IF($B$15=DATOS!$B$14,RESINAS!AA8,IF($B$15=DATOS!$B$15,SECADORES!AA4,IF($B$15=DATOS!$B$16,SILOS!AA4,IF($B$15=DATOS!$B$17,TANQUES!AA4,IF($B$15=DATOS!$B$18,'TK AGITADOS'!AA4,IF($B$15=DATOS!$B$19,'TORRES ENF'!AA4," ")))))))))))))))))</f>
        <v>0</v>
      </c>
      <c r="Z20" s="46">
        <f>IF($B$15=DATOS!$B$3,CALDERAS!AB4,IF($B$15=DATOS!$B$4,CENTRÍFUGAS!AB4,IF($B$15=DATOS!$B$5,CHILLERS!AB4, IF($B$15=DATOS!$B$6,COMPRESORES!AB4,IF($B$15=DATOS!$B$7,EVAPORADORES!AB4,IF($B$15=DATOS!$B$8,FILTROS!AB4,IF($B$15=DATOS!$B$9,IC!AB4,IF($B$15=DATOS!$B$10,MIXERS!AB4,IF($B$15=DATOS!$B$11,MOLINOS!AB4,IF($B$15=DATOS!$B$12,'ÓSMOSIS INV'!AB4,IF($B$15=DATOS!$B$13,REACTORES!AB4,IF($B$15=DATOS!$B$14,RESINAS!AB8,IF($B$15=DATOS!$B$15,SECADORES!AB4,IF($B$15=DATOS!$B$16,SILOS!AB4,IF($B$15=DATOS!$B$17,TANQUES!AB4,IF($B$15=DATOS!$B$18,'TK AGITADOS'!AB4,IF($B$15=DATOS!$B$19,'TORRES ENF'!AB4," ")))))))))))))))))</f>
        <v>0</v>
      </c>
      <c r="AA20" s="46">
        <f>IF($B$15=DATOS!$B$3,CALDERAS!AC4,IF($B$15=DATOS!$B$4,CENTRÍFUGAS!AC4,IF($B$15=DATOS!$B$5,CHILLERS!AC4, IF($B$15=DATOS!$B$6,COMPRESORES!AC4,IF($B$15=DATOS!$B$7,EVAPORADORES!AC4,IF($B$15=DATOS!$B$8,FILTROS!AC4,IF($B$15=DATOS!$B$9,IC!AC4,IF($B$15=DATOS!$B$10,MIXERS!AC4,IF($B$15=DATOS!$B$11,MOLINOS!AC4,IF($B$15=DATOS!$B$12,'ÓSMOSIS INV'!AC4,IF($B$15=DATOS!$B$13,REACTORES!AC4,IF($B$15=DATOS!$B$14,RESINAS!AC8,IF($B$15=DATOS!$B$15,SECADORES!AC4,IF($B$15=DATOS!$B$16,SILOS!AC4,IF($B$15=DATOS!$B$17,TANQUES!AC4,IF($B$15=DATOS!$B$18,'TK AGITADOS'!AC4,IF($B$15=DATOS!$B$19,'TORRES ENF'!AC4," ")))))))))))))))))</f>
        <v>0</v>
      </c>
      <c r="AB20" s="46">
        <f>IF($B$15=DATOS!$B$3,CALDERAS!AD4,IF($B$15=DATOS!$B$4,CENTRÍFUGAS!AD4,IF($B$15=DATOS!$B$5,CHILLERS!AD4, IF($B$15=DATOS!$B$6,COMPRESORES!AD4,IF($B$15=DATOS!$B$7,EVAPORADORES!AD4,IF($B$15=DATOS!$B$8,FILTROS!AD4,IF($B$15=DATOS!$B$9,IC!AD4,IF($B$15=DATOS!$B$10,MIXERS!AD4,IF($B$15=DATOS!$B$11,MOLINOS!AD4,IF($B$15=DATOS!$B$12,'ÓSMOSIS INV'!AD4,IF($B$15=DATOS!$B$13,REACTORES!AD4,IF($B$15=DATOS!$B$14,RESINAS!AD8,IF($B$15=DATOS!$B$15,SECADORES!AD4,IF($B$15=DATOS!$B$16,SILOS!AD4,IF($B$15=DATOS!$B$17,TANQUES!AD4,IF($B$15=DATOS!$B$18,'TK AGITADOS'!AD4,IF($B$15=DATOS!$B$19,'TORRES ENF'!AD4," ")))))))))))))))))</f>
        <v>0</v>
      </c>
      <c r="AC20" s="46">
        <f>IF($B$15=DATOS!$B$3,CALDERAS!AE4,IF($B$15=DATOS!$B$4,CENTRÍFUGAS!AE4,IF($B$15=DATOS!$B$5,CHILLERS!AE4, IF($B$15=DATOS!$B$6,COMPRESORES!AE4,IF($B$15=DATOS!$B$7,EVAPORADORES!AE4,IF($B$15=DATOS!$B$8,FILTROS!AE4,IF($B$15=DATOS!$B$9,IC!AE4,IF($B$15=DATOS!$B$10,MIXERS!AE4,IF($B$15=DATOS!$B$11,MOLINOS!AE4,IF($B$15=DATOS!$B$12,'ÓSMOSIS INV'!AE4,IF($B$15=DATOS!$B$13,REACTORES!AE4,IF($B$15=DATOS!$B$14,RESINAS!AE8,IF($B$15=DATOS!$B$15,SECADORES!AE4,IF($B$15=DATOS!$B$16,SILOS!AE4,IF($B$15=DATOS!$B$17,TANQUES!AE4,IF($B$15=DATOS!$B$18,'TK AGITADOS'!AE4,IF($B$15=DATOS!$B$19,'TORRES ENF'!AE4," ")))))))))))))))))</f>
        <v>0</v>
      </c>
      <c r="AD20" s="46">
        <f>IF($B$15=DATOS!$B$3,CALDERAS!AF4,IF($B$15=DATOS!$B$4,CENTRÍFUGAS!AF4,IF($B$15=DATOS!$B$5,CHILLERS!AF4, IF($B$15=DATOS!$B$6,COMPRESORES!AF4,IF($B$15=DATOS!$B$7,EVAPORADORES!AF4,IF($B$15=DATOS!$B$8,FILTROS!AF4,IF($B$15=DATOS!$B$9,IC!AF4,IF($B$15=DATOS!$B$10,MIXERS!AF4,IF($B$15=DATOS!$B$11,MOLINOS!AF4,IF($B$15=DATOS!$B$12,'ÓSMOSIS INV'!AF4,IF($B$15=DATOS!$B$13,REACTORES!AF4,IF($B$15=DATOS!$B$14,RESINAS!AF8,IF($B$15=DATOS!$B$15,SECADORES!AF4,IF($B$15=DATOS!$B$16,SILOS!AF4,IF($B$15=DATOS!$B$17,TANQUES!AF4,IF($B$15=DATOS!$B$18,'TK AGITADOS'!AF4,IF($B$15=DATOS!$B$19,'TORRES ENF'!AF4," ")))))))))))))))))</f>
        <v>0</v>
      </c>
      <c r="AE20" s="46">
        <f>IF($B$15=DATOS!$B$3,CALDERAS!AG4,IF($B$15=DATOS!$B$4,CENTRÍFUGAS!AG4,IF($B$15=DATOS!$B$5,CHILLERS!AG4, IF($B$15=DATOS!$B$6,COMPRESORES!AG4,IF($B$15=DATOS!$B$7,EVAPORADORES!AG4,IF($B$15=DATOS!$B$8,FILTROS!AG4,IF($B$15=DATOS!$B$9,IC!AG4,IF($B$15=DATOS!$B$10,MIXERS!AG4,IF($B$15=DATOS!$B$11,MOLINOS!AG4,IF($B$15=DATOS!$B$12,'ÓSMOSIS INV'!AG4,IF($B$15=DATOS!$B$13,REACTORES!AG4,IF($B$15=DATOS!$B$14,RESINAS!AG8,IF($B$15=DATOS!$B$15,SECADORES!AG4,IF($B$15=DATOS!$B$16,SILOS!AG4,IF($B$15=DATOS!$B$17,TANQUES!AG4,IF($B$15=DATOS!$B$18,'TK AGITADOS'!AG4,IF($B$15=DATOS!$B$19,'TORRES ENF'!AG4," ")))))))))))))))))</f>
        <v>0</v>
      </c>
      <c r="AF20" s="46">
        <f>IF($B$15=DATOS!$B$3,CALDERAS!AH4,IF($B$15=DATOS!$B$4,CENTRÍFUGAS!AH4,IF($B$15=DATOS!$B$5,CHILLERS!AH4, IF($B$15=DATOS!$B$6,COMPRESORES!AH4,IF($B$15=DATOS!$B$7,EVAPORADORES!AH4,IF($B$15=DATOS!$B$8,FILTROS!AH4,IF($B$15=DATOS!$B$9,IC!AH4,IF($B$15=DATOS!$B$10,MIXERS!AH4,IF($B$15=DATOS!$B$11,MOLINOS!AH4,IF($B$15=DATOS!$B$12,'ÓSMOSIS INV'!AH4,IF($B$15=DATOS!$B$13,REACTORES!AH4,IF($B$15=DATOS!$B$14,RESINAS!AH8,IF($B$15=DATOS!$B$15,SECADORES!AH4,IF($B$15=DATOS!$B$16,SILOS!AH4,IF($B$15=DATOS!$B$17,TANQUES!AH4,IF($B$15=DATOS!$B$18,'TK AGITADOS'!AH4,IF($B$15=DATOS!$B$19,'TORRES ENF'!AH4," ")))))))))))))))))</f>
        <v>0</v>
      </c>
    </row>
    <row r="21" spans="1:32" s="47" customFormat="1" ht="45" customHeight="1" x14ac:dyDescent="0.4">
      <c r="A21" s="46">
        <f>IF($B$15=DATOS!$B$3,CALDERAS!C5,IF($B$15=DATOS!$B$4,CENTRÍFUGAS!C5,IF($B$15=DATOS!$B$5,CHILLERS!C5, IF($B$15=DATOS!$B$6,COMPRESORES!C5,IF($B$15=DATOS!$B$7,EVAPORADORES!C5,IF($B$15=DATOS!$B$8,FILTROS!C5,IF($B$15=DATOS!$B$9,IC!C5,IF($B$15=DATOS!$B$10,MIXERS!C5,IF($B$15=DATOS!$B$11,MOLINOS!C5,IF($B$15=DATOS!$B$12,'ÓSMOSIS INV'!C5,IF($B$15=DATOS!$B$13,REACTORES!C5,IF($B$15=DATOS!$B$14,RESINAS!C9,IF($B$15=DATOS!$B$15,SECADORES!C5,IF($B$15=DATOS!$B$16,SILOS!C5,IF($B$15=DATOS!$B$17,TANQUES!C5,IF($B$15=DATOS!$B$18,'TK AGITADOS'!C5,IF($B$15=DATOS!$B$19,'TORRES ENF'!C5," ")))))))))))))))))</f>
        <v>2020</v>
      </c>
      <c r="B21" s="46" t="str">
        <f>IF($B$15=DATOS!$B$3,CALDERAS!D5,IF($B$15=DATOS!$B$4,CENTRÍFUGAS!D5,IF($B$15=DATOS!$B$5,CHILLERS!D5, IF($B$15=DATOS!$B$6,COMPRESORES!D5,IF($B$15=DATOS!$B$7,EVAPORADORES!D5,IF($B$15=DATOS!$B$8,FILTROS!D5,IF($B$15=DATOS!$B$9,IC!D5,IF($B$15=DATOS!$B$10,MIXERS!D5,IF($B$15=DATOS!$B$11,MOLINOS!D5,IF($B$15=DATOS!$B$12,'ÓSMOSIS INV'!D5,IF($B$15=DATOS!$B$13,REACTORES!D5,IF($B$15=DATOS!$B$14,RESINAS!D9,IF($B$15=DATOS!$B$15,SECADORES!D5,IF($B$15=DATOS!$B$16,SILOS!D5,IF($B$15=DATOS!$B$17,TANQUES!D5,IF($B$15=DATOS!$B$18,'TK AGITADOS'!D5,IF($B$15=DATOS!$B$19,'TORRES ENF'!D5," ")))))))))))))))))</f>
        <v>Envases</v>
      </c>
      <c r="C21" s="46" t="str">
        <f>IF($B$15=DATOS!$B$3,CALDERAS!E5,IF($B$15=DATOS!$B$4,CENTRÍFUGAS!E5,IF($B$15=DATOS!$B$5,CHILLERS!E5, IF($B$15=DATOS!$B$6,COMPRESORES!E5,IF($B$15=DATOS!$B$7,EVAPORADORES!E5,IF($B$15=DATOS!$B$8,FILTROS!E5,IF($B$15=DATOS!$B$9,IC!E5,IF($B$15=DATOS!$B$10,MIXERS!E5,IF($B$15=DATOS!$B$11,MOLINOS!E5,IF($B$15=DATOS!$B$12,'ÓSMOSIS INV'!E5,IF($B$15=DATOS!$B$13,REACTORES!E5,IF($B$15=DATOS!$B$14,RESINAS!E9,IF($B$15=DATOS!$B$15,SECADORES!E5,IF($B$15=DATOS!$B$16,SILOS!E5,IF($B$15=DATOS!$B$17,TANQUES!E5,IF($B$15=DATOS!$B$18,'TK AGITADOS'!E5,IF($B$15=DATOS!$B$19,'TORRES ENF'!E5," ")))))))))))))))))</f>
        <v>Tiro inducido, flujo contracorriente y ciclo abierto</v>
      </c>
      <c r="D21" s="46" t="str">
        <f>IF($B$15=DATOS!$B$3,CALDERAS!F5,IF($B$15=DATOS!$B$4,CENTRÍFUGAS!F5,IF($B$15=DATOS!$B$5,CHILLERS!F5, IF($B$15=DATOS!$B$6,COMPRESORES!F5,IF($B$15=DATOS!$B$7,EVAPORADORES!F5,IF($B$15=DATOS!$B$8,FILTROS!F5,IF($B$15=DATOS!$B$9,IC!F5,IF($B$15=DATOS!$B$10,MIXERS!F5,IF($B$15=DATOS!$B$11,MOLINOS!F5,IF($B$15=DATOS!$B$12,'ÓSMOSIS INV'!F5,IF($B$15=DATOS!$B$13,REACTORES!F5,IF($B$15=DATOS!$B$14,RESINAS!F9,IF($B$15=DATOS!$B$15,SECADORES!F5,IF($B$15=DATOS!$B$16,SILOS!F5,IF($B$15=DATOS!$B$17,TANQUES!F5,IF($B$15=DATOS!$B$18,'TK AGITADOS'!F5,IF($B$15=DATOS!$B$19,'TORRES ENF'!F5," ")))))))))))))))))</f>
        <v>SINAX EWK 036</v>
      </c>
      <c r="E21" s="46">
        <f>IF($B$15=DATOS!$B$3,CALDERAS!G5,IF($B$15=DATOS!$B$4,CENTRÍFUGAS!G5,IF($B$15=DATOS!$B$5,CHILLERS!G5, IF($B$15=DATOS!$B$6,COMPRESORES!G5,IF($B$15=DATOS!$B$7,EVAPORADORES!G5,IF($B$15=DATOS!$B$8,FILTROS!G5,IF($B$15=DATOS!$B$9,IC!G5,IF($B$15=DATOS!$B$10,MIXERS!G5,IF($B$15=DATOS!$B$11,MOLINOS!G5,IF($B$15=DATOS!$B$12,'ÓSMOSIS INV'!G5,IF($B$15=DATOS!$B$13,REACTORES!G5,IF($B$15=DATOS!$B$14,RESINAS!G9,IF($B$15=DATOS!$B$15,SECADORES!G5,IF($B$15=DATOS!$B$16,SILOS!G5,IF($B$15=DATOS!$B$17,TANQUES!G5,IF($B$15=DATOS!$B$18,'TK AGITADOS'!G5,IF($B$15=DATOS!$B$19,'TORRES ENF'!G5," ")))))))))))))))))</f>
        <v>3.18</v>
      </c>
      <c r="F21" s="46">
        <f>IF($B$15=DATOS!$B$3,CALDERAS!H5,IF($B$15=DATOS!$B$4,CENTRÍFUGAS!H5,IF($B$15=DATOS!$B$5,CHILLERS!H5, IF($B$15=DATOS!$B$6,COMPRESORES!H5,IF($B$15=DATOS!$B$7,EVAPORADORES!H5,IF($B$15=DATOS!$B$8,FILTROS!H5,IF($B$15=DATOS!$B$9,IC!H5,IF($B$15=DATOS!$B$10,MIXERS!H5,IF($B$15=DATOS!$B$11,MOLINOS!H5,IF($B$15=DATOS!$B$12,'ÓSMOSIS INV'!H5,IF($B$15=DATOS!$B$13,REACTORES!H5,IF($B$15=DATOS!$B$14,RESINAS!H9,IF($B$15=DATOS!$B$15,SECADORES!H5,IF($B$15=DATOS!$B$16,SILOS!H5,IF($B$15=DATOS!$B$17,TANQUES!H5,IF($B$15=DATOS!$B$18,'TK AGITADOS'!H5,IF($B$15=DATOS!$B$19,'TORRES ENF'!H5," ")))))))))))))))))</f>
        <v>30</v>
      </c>
      <c r="G21" s="46" t="str">
        <f>IF($B$15=DATOS!$B$3,CALDERAS!I5,IF($B$15=DATOS!$B$4,CENTRÍFUGAS!I5,IF($B$15=DATOS!$B$5,CHILLERS!I5, IF($B$15=DATOS!$B$6,COMPRESORES!I5,IF($B$15=DATOS!$B$7,EVAPORADORES!I5,IF($B$15=DATOS!$B$8,FILTROS!I5,IF($B$15=DATOS!$B$9,IC!I5,IF($B$15=DATOS!$B$10,MIXERS!I5,IF($B$15=DATOS!$B$11,MOLINOS!I5,IF($B$15=DATOS!$B$12,'ÓSMOSIS INV'!I5,IF($B$15=DATOS!$B$13,REACTORES!I5,IF($B$15=DATOS!$B$14,RESINAS!I9,IF($B$15=DATOS!$B$15,SECADORES!I5,IF($B$15=DATOS!$B$16,SILOS!I5,IF($B$15=DATOS!$B$17,TANQUES!I5,IF($B$15=DATOS!$B$18,'TK AGITADOS'!I5,IF($B$15=DATOS!$B$19,'TORRES ENF'!I5," ")))))))))))))))))</f>
        <v>-</v>
      </c>
      <c r="H21" s="46">
        <f>IF($B$15=DATOS!$B$3,CALDERAS!J5,IF($B$15=DATOS!$B$4,CENTRÍFUGAS!J5,IF($B$15=DATOS!$B$5,CHILLERS!J5, IF($B$15=DATOS!$B$6,COMPRESORES!J5,IF($B$15=DATOS!$B$7,EVAPORADORES!J5,IF($B$15=DATOS!$B$8,FILTROS!J5,IF($B$15=DATOS!$B$9,IC!J5,IF($B$15=DATOS!$B$10,MIXERS!J5,IF($B$15=DATOS!$B$11,MOLINOS!J5,IF($B$15=DATOS!$B$12,'ÓSMOSIS INV'!J5,IF($B$15=DATOS!$B$13,REACTORES!J5,IF($B$15=DATOS!$B$14,RESINAS!J9,IF($B$15=DATOS!$B$15,SECADORES!J5,IF($B$15=DATOS!$B$16,SILOS!J5,IF($B$15=DATOS!$B$17,TANQUES!J5,IF($B$15=DATOS!$B$18,'TK AGITADOS'!J5,IF($B$15=DATOS!$B$19,'TORRES ENF'!J5," ")))))))))))))))))</f>
        <v>25</v>
      </c>
      <c r="I21" s="46">
        <f>IF($B$15=DATOS!$B$3,CALDERAS!K5,IF($B$15=DATOS!$B$4,CENTRÍFUGAS!K5,IF($B$15=DATOS!$B$5,CHILLERS!K5, IF($B$15=DATOS!$B$6,COMPRESORES!K5,IF($B$15=DATOS!$B$7,EVAPORADORES!K5,IF($B$15=DATOS!$B$8,FILTROS!K5,IF($B$15=DATOS!$B$9,IC!K5,IF($B$15=DATOS!$B$10,MIXERS!K5,IF($B$15=DATOS!$B$11,MOLINOS!K5,IF($B$15=DATOS!$B$12,'ÓSMOSIS INV'!K5,IF($B$15=DATOS!$B$13,REACTORES!K5,IF($B$15=DATOS!$B$14,RESINAS!K9,IF($B$15=DATOS!$B$15,SECADORES!K5,IF($B$15=DATOS!$B$16,SILOS!K5,IF($B$15=DATOS!$B$17,TANQUES!K5,IF($B$15=DATOS!$B$18,'TK AGITADOS'!K5,IF($B$15=DATOS!$B$19,'TORRES ENF'!K5," ")))))))))))))))))</f>
        <v>1.1000000000000001</v>
      </c>
      <c r="J21" s="46">
        <f>IF($B$15=DATOS!$B$3,CALDERAS!L5,IF($B$15=DATOS!$B$4,CENTRÍFUGAS!L5,IF($B$15=DATOS!$B$5,CHILLERS!L5, IF($B$15=DATOS!$B$6,COMPRESORES!L5,IF($B$15=DATOS!$B$7,EVAPORADORES!L5,IF($B$15=DATOS!$B$8,FILTROS!L5,IF($B$15=DATOS!$B$9,IC!L5,IF($B$15=DATOS!$B$10,MIXERS!L5,IF($B$15=DATOS!$B$11,MOLINOS!L5,IF($B$15=DATOS!$B$12,'ÓSMOSIS INV'!L5,IF($B$15=DATOS!$B$13,REACTORES!L5,IF($B$15=DATOS!$B$14,RESINAS!L9,IF($B$15=DATOS!$B$15,SECADORES!L5,IF($B$15=DATOS!$B$16,SILOS!L5,IF($B$15=DATOS!$B$17,TANQUES!L5,IF($B$15=DATOS!$B$18,'TK AGITADOS'!L5,IF($B$15=DATOS!$B$19,'TORRES ENF'!L5," ")))))))))))))))))</f>
        <v>1.1000000000000001</v>
      </c>
      <c r="K21" s="46">
        <f>IF($B$15=DATOS!$B$3,CALDERAS!M5,IF($B$15=DATOS!$B$4,CENTRÍFUGAS!M5,IF($B$15=DATOS!$B$5,CHILLERS!M5, IF($B$15=DATOS!$B$6,COMPRESORES!M5,IF($B$15=DATOS!$B$7,EVAPORADORES!M5,IF($B$15=DATOS!$B$8,FILTROS!M5,IF($B$15=DATOS!$B$9,IC!M5,IF($B$15=DATOS!$B$10,MIXERS!M5,IF($B$15=DATOS!$B$11,MOLINOS!M5,IF($B$15=DATOS!$B$12,'ÓSMOSIS INV'!M5,IF($B$15=DATOS!$B$13,REACTORES!M5,IF($B$15=DATOS!$B$14,RESINAS!M9,IF($B$15=DATOS!$B$15,SECADORES!M5,IF($B$15=DATOS!$B$16,SILOS!M5,IF($B$15=DATOS!$B$17,TANQUES!M5,IF($B$15=DATOS!$B$18,'TK AGITADOS'!M5,IF($B$15=DATOS!$B$19,'TORRES ENF'!M5," ")))))))))))))))))</f>
        <v>1.7</v>
      </c>
      <c r="L21" s="46">
        <f>IF($B$15=DATOS!$B$3,CALDERAS!N5,IF($B$15=DATOS!$B$4,CENTRÍFUGAS!N5,IF($B$15=DATOS!$B$5,CHILLERS!N5, IF($B$15=DATOS!$B$6,COMPRESORES!N5,IF($B$15=DATOS!$B$7,EVAPORADORES!N5,IF($B$15=DATOS!$B$8,FILTROS!N5,IF($B$15=DATOS!$B$9,IC!N5,IF($B$15=DATOS!$B$10,MIXERS!N5,IF($B$15=DATOS!$B$11,MOLINOS!N5,IF($B$15=DATOS!$B$12,'ÓSMOSIS INV'!N5,IF($B$15=DATOS!$B$13,REACTORES!N5,IF($B$15=DATOS!$B$14,RESINAS!N9,IF($B$15=DATOS!$B$15,SECADORES!N5,IF($B$15=DATOS!$B$16,SILOS!N5,IF($B$15=DATOS!$B$17,TANQUES!N5,IF($B$15=DATOS!$B$18,'TK AGITADOS'!N5,IF($B$15=DATOS!$B$19,'TORRES ENF'!N5," ")))))))))))))))))</f>
        <v>0.37</v>
      </c>
      <c r="M21" s="46" t="str">
        <f>IF($B$15=DATOS!$B$3,CALDERAS!O5,IF($B$15=DATOS!$B$4,CENTRÍFUGAS!O5,IF($B$15=DATOS!$B$5,CHILLERS!O5, IF($B$15=DATOS!$B$6,COMPRESORES!O5,IF($B$15=DATOS!$B$7,EVAPORADORES!O5,IF($B$15=DATOS!$B$8,FILTROS!O5,IF($B$15=DATOS!$B$9,IC!O5,IF($B$15=DATOS!$B$10,MIXERS!O5,IF($B$15=DATOS!$B$11,MOLINOS!O5,IF($B$15=DATOS!$B$12,'ÓSMOSIS INV'!O5,IF($B$15=DATOS!$B$13,REACTORES!O5,IF($B$15=DATOS!$B$14,RESINAS!O9,IF($B$15=DATOS!$B$15,SECADORES!O5,IF($B$15=DATOS!$B$16,SILOS!O5,IF($B$15=DATOS!$B$17,TANQUES!O5,IF($B$15=DATOS!$B$18,'TK AGITADOS'!O5,IF($B$15=DATOS!$B$19,'TORRES ENF'!O5," ")))))))))))))))))</f>
        <v>-</v>
      </c>
      <c r="N21" s="46" t="str">
        <f>IF($B$15=DATOS!$B$3,CALDERAS!P5,IF($B$15=DATOS!$B$4,CENTRÍFUGAS!P5,IF($B$15=DATOS!$B$5,CHILLERS!P5, IF($B$15=DATOS!$B$6,COMPRESORES!P5,IF($B$15=DATOS!$B$7,EVAPORADORES!P5,IF($B$15=DATOS!$B$8,FILTROS!P5,IF($B$15=DATOS!$B$9,IC!P5,IF($B$15=DATOS!$B$10,MIXERS!P5,IF($B$15=DATOS!$B$11,MOLINOS!P5,IF($B$15=DATOS!$B$12,'ÓSMOSIS INV'!P5,IF($B$15=DATOS!$B$13,REACTORES!P5,IF($B$15=DATOS!$B$14,RESINAS!P9,IF($B$15=DATOS!$B$15,SECADORES!P5,IF($B$15=DATOS!$B$16,SILOS!P5,IF($B$15=DATOS!$B$17,TANQUES!P5,IF($B$15=DATOS!$B$18,'TK AGITADOS'!P5,IF($B$15=DATOS!$B$19,'TORRES ENF'!P5," ")))))))))))))))))</f>
        <v>-</v>
      </c>
      <c r="O21" s="46" t="str">
        <f>IF($B$15=DATOS!$B$3,CALDERAS!Q5,IF($B$15=DATOS!$B$4,CENTRÍFUGAS!Q5,IF($B$15=DATOS!$B$5,CHILLERS!Q5, IF($B$15=DATOS!$B$6,COMPRESORES!Q5,IF($B$15=DATOS!$B$7,EVAPORADORES!Q5,IF($B$15=DATOS!$B$8,FILTROS!Q5,IF($B$15=DATOS!$B$9,IC!Q5,IF($B$15=DATOS!$B$10,MIXERS!Q5,IF($B$15=DATOS!$B$11,MOLINOS!Q5,IF($B$15=DATOS!$B$12,'ÓSMOSIS INV'!Q5,IF($B$15=DATOS!$B$13,REACTORES!Q5,IF($B$15=DATOS!$B$14,RESINAS!Q9,IF($B$15=DATOS!$B$15,SECADORES!Q5,IF($B$15=DATOS!$B$16,SILOS!Q5,IF($B$15=DATOS!$B$17,TANQUES!Q5,IF($B$15=DATOS!$B$18,'TK AGITADOS'!Q5,IF($B$15=DATOS!$B$19,'TORRES ENF'!Q5," ")))))))))))))))))</f>
        <v>Gliston</v>
      </c>
      <c r="P21" s="46" t="str">
        <f>IF($B$15=DATOS!$B$3,CALDERAS!R5,IF($B$15=DATOS!$B$4,CENTRÍFUGAS!R5,IF($B$15=DATOS!$B$5,CHILLERS!R5, IF($B$15=DATOS!$B$6,COMPRESORES!R5,IF($B$15=DATOS!$B$7,EVAPORADORES!R5,IF($B$15=DATOS!$B$8,FILTROS!R5,IF($B$15=DATOS!$B$9,IC!R5,IF($B$15=DATOS!$B$10,MIXERS!R5,IF($B$15=DATOS!$B$11,MOLINOS!R5,IF($B$15=DATOS!$B$12,'ÓSMOSIS INV'!R5,IF($B$15=DATOS!$B$13,REACTORES!R5,IF($B$15=DATOS!$B$14,RESINAS!R9,IF($B$15=DATOS!$B$15,SECADORES!R5,IF($B$15=DATOS!$B$16,SILOS!R5,IF($B$15=DATOS!$B$17,TANQUES!R5,IF($B$15=DATOS!$B$18,'TK AGITADOS'!R5,IF($B$15=DATOS!$B$19,'TORRES ENF'!R5," ")))))))))))))))))</f>
        <v>Uruguay</v>
      </c>
      <c r="Q21" s="46" t="str">
        <f>IF($B$15=DATOS!$B$3,CALDERAS!S5,IF($B$15=DATOS!$B$4,CENTRÍFUGAS!S5,IF($B$15=DATOS!$B$5,CHILLERS!S5, IF($B$15=DATOS!$B$6,COMPRESORES!S5,IF($B$15=DATOS!$B$7,EVAPORADORES!S5,IF($B$15=DATOS!$B$8,FILTROS!S5,IF($B$15=DATOS!$B$9,IC!S5,IF($B$15=DATOS!$B$10,MIXERS!S5,IF($B$15=DATOS!$B$11,MOLINOS!S5,IF($B$15=DATOS!$B$12,'ÓSMOSIS INV'!S5,IF($B$15=DATOS!$B$13,REACTORES!S5,IF($B$15=DATOS!$B$14,RESINAS!S9,IF($B$15=DATOS!$B$15,SECADORES!S5,IF($B$15=DATOS!$B$16,SILOS!S5,IF($B$15=DATOS!$B$17,TANQUES!S5,IF($B$15=DATOS!$B$18,'TK AGITADOS'!S5,IF($B$15=DATOS!$B$19,'TORRES ENF'!S5," ")))))))))))))))))</f>
        <v>N/A</v>
      </c>
      <c r="R21" s="46">
        <f>IF($B$15=DATOS!$B$3,CALDERAS!T5,IF($B$15=DATOS!$B$4,CENTRÍFUGAS!T5,IF($B$15=DATOS!$B$5,CHILLERS!T5, IF($B$15=DATOS!$B$6,COMPRESORES!T5,IF($B$15=DATOS!$B$7,EVAPORADORES!T5,IF($B$15=DATOS!$B$8,FILTROS!T5,IF($B$15=DATOS!$B$9,IC!T5,IF($B$15=DATOS!$B$10,MIXERS!T5,IF($B$15=DATOS!$B$11,MOLINOS!T5,IF($B$15=DATOS!$B$12,'ÓSMOSIS INV'!T5,IF($B$15=DATOS!$B$13,REACTORES!T5,IF($B$15=DATOS!$B$14,RESINAS!T9,IF($B$15=DATOS!$B$15,SECADORES!T5,IF($B$15=DATOS!$B$16,SILOS!T5,IF($B$15=DATOS!$B$17,TANQUES!T5,IF($B$15=DATOS!$B$18,'TK AGITADOS'!T5,IF($B$15=DATOS!$B$19,'TORRES ENF'!T5," ")))))))))))))))))</f>
        <v>3000</v>
      </c>
      <c r="S21" s="46" t="str">
        <f>IF($B$15=DATOS!$B$3,CALDERAS!U5,IF($B$15=DATOS!$B$4,CENTRÍFUGAS!U5,IF($B$15=DATOS!$B$5,CHILLERS!U5, IF($B$15=DATOS!$B$6,COMPRESORES!U5,IF($B$15=DATOS!$B$7,EVAPORADORES!U5,IF($B$15=DATOS!$B$8,FILTROS!U5,IF($B$15=DATOS!$B$9,IC!U5,IF($B$15=DATOS!$B$10,MIXERS!U5,IF($B$15=DATOS!$B$11,MOLINOS!U5,IF($B$15=DATOS!$B$12,'ÓSMOSIS INV'!U5,IF($B$15=DATOS!$B$13,REACTORES!U5,IF($B$15=DATOS!$B$14,RESINAS!U9,IF($B$15=DATOS!$B$15,SECADORES!U5,IF($B$15=DATOS!$B$16,SILOS!U5,IF($B$15=DATOS!$B$17,TANQUES!U5,IF($B$15=DATOS!$B$18,'TK AGITADOS'!U5,IF($B$15=DATOS!$B$19,'TORRES ENF'!U5," ")))))))))))))))))</f>
        <v>DAP</v>
      </c>
      <c r="T21" s="46" t="str">
        <f>IF($B$15=DATOS!$B$3,CALDERAS!V5,IF($B$15=DATOS!$B$4,CENTRÍFUGAS!V5,IF($B$15=DATOS!$B$5,CHILLERS!V5, IF($B$15=DATOS!$B$6,COMPRESORES!V5,IF($B$15=DATOS!$B$7,EVAPORADORES!V5,IF($B$15=DATOS!$B$8,FILTROS!V5,IF($B$15=DATOS!$B$9,IC!V5,IF($B$15=DATOS!$B$10,MIXERS!V5,IF($B$15=DATOS!$B$11,MOLINOS!V5,IF($B$15=DATOS!$B$12,'ÓSMOSIS INV'!V5,IF($B$15=DATOS!$B$13,REACTORES!V5,IF($B$15=DATOS!$B$14,RESINAS!V9,IF($B$15=DATOS!$B$15,SECADORES!V5,IF($B$15=DATOS!$B$16,SILOS!V5,IF($B$15=DATOS!$B$17,TANQUES!V5,IF($B$15=DATOS!$B$18,'TK AGITADOS'!V5,IF($B$15=DATOS!$B$19,'TORRES ENF'!V5," ")))))))))))))))))</f>
        <v>Fabricante</v>
      </c>
      <c r="U21" s="46" t="str">
        <f>IF($B$15=DATOS!$B$3,CALDERAS!W5,IF($B$15=DATOS!$B$4,CENTRÍFUGAS!W5,IF($B$15=DATOS!$B$5,CHILLERS!W5, IF($B$15=DATOS!$B$6,COMPRESORES!W5,IF($B$15=DATOS!$B$7,EVAPORADORES!W5,IF($B$15=DATOS!$B$8,FILTROS!W5,IF($B$15=DATOS!$B$9,IC!W5,IF($B$15=DATOS!$B$10,MIXERS!W5,IF($B$15=DATOS!$B$11,MOLINOS!W5,IF($B$15=DATOS!$B$12,'ÓSMOSIS INV'!W5,IF($B$15=DATOS!$B$13,REACTORES!W5,IF($B$15=DATOS!$B$14,RESINAS!W9,IF($B$15=DATOS!$B$15,SECADORES!W5,IF($B$15=DATOS!$B$16,SILOS!W5,IF($B$15=DATOS!$B$17,TANQUES!W5,IF($B$15=DATOS!$B$18,'TK AGITADOS'!W5,IF($B$15=DATOS!$B$19,'TORRES ENF'!W5," ")))))))))))))))))</f>
        <v>La capacidad nominal está dada para una temperatura de entrada de 33ºC y una temperatura de salida de 25ºC.</v>
      </c>
      <c r="V21" s="46">
        <f>IF($B$15=DATOS!$B$3,CALDERAS!X5,IF($B$15=DATOS!$B$4,CENTRÍFUGAS!X5,IF($B$15=DATOS!$B$5,CHILLERS!X5, IF($B$15=DATOS!$B$6,COMPRESORES!X5,IF($B$15=DATOS!$B$7,EVAPORADORES!X5,IF($B$15=DATOS!$B$8,FILTROS!X5,IF($B$15=DATOS!$B$9,IC!X5,IF($B$15=DATOS!$B$10,MIXERS!X5,IF($B$15=DATOS!$B$11,MOLINOS!X5,IF($B$15=DATOS!$B$12,'ÓSMOSIS INV'!X5,IF($B$15=DATOS!$B$13,REACTORES!X5,IF($B$15=DATOS!$B$14,RESINAS!X9,IF($B$15=DATOS!$B$15,SECADORES!X5,IF($B$15=DATOS!$B$16,SILOS!X5,IF($B$15=DATOS!$B$17,TANQUES!X5,IF($B$15=DATOS!$B$18,'TK AGITADOS'!X5,IF($B$15=DATOS!$B$19,'TORRES ENF'!X5," ")))))))))))))))))</f>
        <v>0</v>
      </c>
      <c r="W21" s="46">
        <f>IF($B$15=DATOS!$B$3,CALDERAS!Y5,IF($B$15=DATOS!$B$4,CENTRÍFUGAS!Y5,IF($B$15=DATOS!$B$5,CHILLERS!Y5, IF($B$15=DATOS!$B$6,COMPRESORES!Y5,IF($B$15=DATOS!$B$7,EVAPORADORES!Y5,IF($B$15=DATOS!$B$8,FILTROS!Y5,IF($B$15=DATOS!$B$9,IC!Y5,IF($B$15=DATOS!$B$10,MIXERS!Y5,IF($B$15=DATOS!$B$11,MOLINOS!Y5,IF($B$15=DATOS!$B$12,'ÓSMOSIS INV'!Y5,IF($B$15=DATOS!$B$13,REACTORES!Y5,IF($B$15=DATOS!$B$14,RESINAS!Y9,IF($B$15=DATOS!$B$15,SECADORES!Y5,IF($B$15=DATOS!$B$16,SILOS!Y5,IF($B$15=DATOS!$B$17,TANQUES!Y5,IF($B$15=DATOS!$B$18,'TK AGITADOS'!Y5,IF($B$15=DATOS!$B$19,'TORRES ENF'!Y5," ")))))))))))))))))</f>
        <v>0</v>
      </c>
      <c r="X21" s="46">
        <f>IF($B$15=DATOS!$B$3,CALDERAS!Z5,IF($B$15=DATOS!$B$4,CENTRÍFUGAS!Z5,IF($B$15=DATOS!$B$5,CHILLERS!Z5, IF($B$15=DATOS!$B$6,COMPRESORES!Z5,IF($B$15=DATOS!$B$7,EVAPORADORES!Z5,IF($B$15=DATOS!$B$8,FILTROS!Z5,IF($B$15=DATOS!$B$9,IC!Z5,IF($B$15=DATOS!$B$10,MIXERS!Z5,IF($B$15=DATOS!$B$11,MOLINOS!Z5,IF($B$15=DATOS!$B$12,'ÓSMOSIS INV'!Z5,IF($B$15=DATOS!$B$13,REACTORES!Z5,IF($B$15=DATOS!$B$14,RESINAS!Z9,IF($B$15=DATOS!$B$15,SECADORES!Z5,IF($B$15=DATOS!$B$16,SILOS!Z5,IF($B$15=DATOS!$B$17,TANQUES!Z5,IF($B$15=DATOS!$B$18,'TK AGITADOS'!Z5,IF($B$15=DATOS!$B$19,'TORRES ENF'!Z5," ")))))))))))))))))</f>
        <v>0</v>
      </c>
      <c r="Y21" s="46">
        <f>IF($B$15=DATOS!$B$3,CALDERAS!AA5,IF($B$15=DATOS!$B$4,CENTRÍFUGAS!AA5,IF($B$15=DATOS!$B$5,CHILLERS!AA5, IF($B$15=DATOS!$B$6,COMPRESORES!AA5,IF($B$15=DATOS!$B$7,EVAPORADORES!AA5,IF($B$15=DATOS!$B$8,FILTROS!AA5,IF($B$15=DATOS!$B$9,IC!AA5,IF($B$15=DATOS!$B$10,MIXERS!AA5,IF($B$15=DATOS!$B$11,MOLINOS!AA5,IF($B$15=DATOS!$B$12,'ÓSMOSIS INV'!AA5,IF($B$15=DATOS!$B$13,REACTORES!AA5,IF($B$15=DATOS!$B$14,RESINAS!AA9,IF($B$15=DATOS!$B$15,SECADORES!AA5,IF($B$15=DATOS!$B$16,SILOS!AA5,IF($B$15=DATOS!$B$17,TANQUES!AA5,IF($B$15=DATOS!$B$18,'TK AGITADOS'!AA5,IF($B$15=DATOS!$B$19,'TORRES ENF'!AA5," ")))))))))))))))))</f>
        <v>0</v>
      </c>
      <c r="Z21" s="46">
        <f>IF($B$15=DATOS!$B$3,CALDERAS!AB5,IF($B$15=DATOS!$B$4,CENTRÍFUGAS!AB5,IF($B$15=DATOS!$B$5,CHILLERS!AB5, IF($B$15=DATOS!$B$6,COMPRESORES!AB5,IF($B$15=DATOS!$B$7,EVAPORADORES!AB5,IF($B$15=DATOS!$B$8,FILTROS!AB5,IF($B$15=DATOS!$B$9,IC!AB5,IF($B$15=DATOS!$B$10,MIXERS!AB5,IF($B$15=DATOS!$B$11,MOLINOS!AB5,IF($B$15=DATOS!$B$12,'ÓSMOSIS INV'!AB5,IF($B$15=DATOS!$B$13,REACTORES!AB5,IF($B$15=DATOS!$B$14,RESINAS!AB9,IF($B$15=DATOS!$B$15,SECADORES!AB5,IF($B$15=DATOS!$B$16,SILOS!AB5,IF($B$15=DATOS!$B$17,TANQUES!AB5,IF($B$15=DATOS!$B$18,'TK AGITADOS'!AB5,IF($B$15=DATOS!$B$19,'TORRES ENF'!AB5," ")))))))))))))))))</f>
        <v>0</v>
      </c>
      <c r="AA21" s="46">
        <f>IF($B$15=DATOS!$B$3,CALDERAS!AC5,IF($B$15=DATOS!$B$4,CENTRÍFUGAS!AC5,IF($B$15=DATOS!$B$5,CHILLERS!AC5, IF($B$15=DATOS!$B$6,COMPRESORES!AC5,IF($B$15=DATOS!$B$7,EVAPORADORES!AC5,IF($B$15=DATOS!$B$8,FILTROS!AC5,IF($B$15=DATOS!$B$9,IC!AC5,IF($B$15=DATOS!$B$10,MIXERS!AC5,IF($B$15=DATOS!$B$11,MOLINOS!AC5,IF($B$15=DATOS!$B$12,'ÓSMOSIS INV'!AC5,IF($B$15=DATOS!$B$13,REACTORES!AC5,IF($B$15=DATOS!$B$14,RESINAS!AC9,IF($B$15=DATOS!$B$15,SECADORES!AC5,IF($B$15=DATOS!$B$16,SILOS!AC5,IF($B$15=DATOS!$B$17,TANQUES!AC5,IF($B$15=DATOS!$B$18,'TK AGITADOS'!AC5,IF($B$15=DATOS!$B$19,'TORRES ENF'!AC5," ")))))))))))))))))</f>
        <v>0</v>
      </c>
      <c r="AB21" s="46">
        <f>IF($B$15=DATOS!$B$3,CALDERAS!AD5,IF($B$15=DATOS!$B$4,CENTRÍFUGAS!AD5,IF($B$15=DATOS!$B$5,CHILLERS!AD5, IF($B$15=DATOS!$B$6,COMPRESORES!AD5,IF($B$15=DATOS!$B$7,EVAPORADORES!AD5,IF($B$15=DATOS!$B$8,FILTROS!AD5,IF($B$15=DATOS!$B$9,IC!AD5,IF($B$15=DATOS!$B$10,MIXERS!AD5,IF($B$15=DATOS!$B$11,MOLINOS!AD5,IF($B$15=DATOS!$B$12,'ÓSMOSIS INV'!AD5,IF($B$15=DATOS!$B$13,REACTORES!AD5,IF($B$15=DATOS!$B$14,RESINAS!AD9,IF($B$15=DATOS!$B$15,SECADORES!AD5,IF($B$15=DATOS!$B$16,SILOS!AD5,IF($B$15=DATOS!$B$17,TANQUES!AD5,IF($B$15=DATOS!$B$18,'TK AGITADOS'!AD5,IF($B$15=DATOS!$B$19,'TORRES ENF'!AD5," ")))))))))))))))))</f>
        <v>0</v>
      </c>
      <c r="AC21" s="46">
        <f>IF($B$15=DATOS!$B$3,CALDERAS!AE5,IF($B$15=DATOS!$B$4,CENTRÍFUGAS!AE5,IF($B$15=DATOS!$B$5,CHILLERS!AE5, IF($B$15=DATOS!$B$6,COMPRESORES!AE5,IF($B$15=DATOS!$B$7,EVAPORADORES!AE5,IF($B$15=DATOS!$B$8,FILTROS!AE5,IF($B$15=DATOS!$B$9,IC!AE5,IF($B$15=DATOS!$B$10,MIXERS!AE5,IF($B$15=DATOS!$B$11,MOLINOS!AE5,IF($B$15=DATOS!$B$12,'ÓSMOSIS INV'!AE5,IF($B$15=DATOS!$B$13,REACTORES!AE5,IF($B$15=DATOS!$B$14,RESINAS!AE9,IF($B$15=DATOS!$B$15,SECADORES!AE5,IF($B$15=DATOS!$B$16,SILOS!AE5,IF($B$15=DATOS!$B$17,TANQUES!AE5,IF($B$15=DATOS!$B$18,'TK AGITADOS'!AE5,IF($B$15=DATOS!$B$19,'TORRES ENF'!AE5," ")))))))))))))))))</f>
        <v>0</v>
      </c>
      <c r="AD21" s="46">
        <f>IF($B$15=DATOS!$B$3,CALDERAS!AF5,IF($B$15=DATOS!$B$4,CENTRÍFUGAS!AF5,IF($B$15=DATOS!$B$5,CHILLERS!AF5, IF($B$15=DATOS!$B$6,COMPRESORES!AF5,IF($B$15=DATOS!$B$7,EVAPORADORES!AF5,IF($B$15=DATOS!$B$8,FILTROS!AF5,IF($B$15=DATOS!$B$9,IC!AF5,IF($B$15=DATOS!$B$10,MIXERS!AF5,IF($B$15=DATOS!$B$11,MOLINOS!AF5,IF($B$15=DATOS!$B$12,'ÓSMOSIS INV'!AF5,IF($B$15=DATOS!$B$13,REACTORES!AF5,IF($B$15=DATOS!$B$14,RESINAS!AF9,IF($B$15=DATOS!$B$15,SECADORES!AF5,IF($B$15=DATOS!$B$16,SILOS!AF5,IF($B$15=DATOS!$B$17,TANQUES!AF5,IF($B$15=DATOS!$B$18,'TK AGITADOS'!AF5,IF($B$15=DATOS!$B$19,'TORRES ENF'!AF5," ")))))))))))))))))</f>
        <v>0</v>
      </c>
      <c r="AE21" s="46">
        <f>IF($B$15=DATOS!$B$3,CALDERAS!AG5,IF($B$15=DATOS!$B$4,CENTRÍFUGAS!AG5,IF($B$15=DATOS!$B$5,CHILLERS!AG5, IF($B$15=DATOS!$B$6,COMPRESORES!AG5,IF($B$15=DATOS!$B$7,EVAPORADORES!AG5,IF($B$15=DATOS!$B$8,FILTROS!AG5,IF($B$15=DATOS!$B$9,IC!AG5,IF($B$15=DATOS!$B$10,MIXERS!AG5,IF($B$15=DATOS!$B$11,MOLINOS!AG5,IF($B$15=DATOS!$B$12,'ÓSMOSIS INV'!AG5,IF($B$15=DATOS!$B$13,REACTORES!AG5,IF($B$15=DATOS!$B$14,RESINAS!AG9,IF($B$15=DATOS!$B$15,SECADORES!AG5,IF($B$15=DATOS!$B$16,SILOS!AG5,IF($B$15=DATOS!$B$17,TANQUES!AG5,IF($B$15=DATOS!$B$18,'TK AGITADOS'!AG5,IF($B$15=DATOS!$B$19,'TORRES ENF'!AG5," ")))))))))))))))))</f>
        <v>0</v>
      </c>
      <c r="AF21" s="46">
        <f>IF($B$15=DATOS!$B$3,CALDERAS!AH5,IF($B$15=DATOS!$B$4,CENTRÍFUGAS!AH5,IF($B$15=DATOS!$B$5,CHILLERS!AH5, IF($B$15=DATOS!$B$6,COMPRESORES!AH5,IF($B$15=DATOS!$B$7,EVAPORADORES!AH5,IF($B$15=DATOS!$B$8,FILTROS!AH5,IF($B$15=DATOS!$B$9,IC!AH5,IF($B$15=DATOS!$B$10,MIXERS!AH5,IF($B$15=DATOS!$B$11,MOLINOS!AH5,IF($B$15=DATOS!$B$12,'ÓSMOSIS INV'!AH5,IF($B$15=DATOS!$B$13,REACTORES!AH5,IF($B$15=DATOS!$B$14,RESINAS!AH9,IF($B$15=DATOS!$B$15,SECADORES!AH5,IF($B$15=DATOS!$B$16,SILOS!AH5,IF($B$15=DATOS!$B$17,TANQUES!AH5,IF($B$15=DATOS!$B$18,'TK AGITADOS'!AH5,IF($B$15=DATOS!$B$19,'TORRES ENF'!AH5," ")))))))))))))))))</f>
        <v>0</v>
      </c>
    </row>
    <row r="22" spans="1:32" s="47" customFormat="1" ht="45" customHeight="1" x14ac:dyDescent="0.4">
      <c r="A22" s="46">
        <f>IF($B$15=DATOS!$B$3,CALDERAS!C6,IF($B$15=DATOS!$B$4,CENTRÍFUGAS!C6,IF($B$15=DATOS!$B$5,CHILLERS!C6, IF($B$15=DATOS!$B$6,COMPRESORES!C6,IF($B$15=DATOS!$B$7,EVAPORADORES!C6,IF($B$15=DATOS!$B$8,FILTROS!C6,IF($B$15=DATOS!$B$9,IC!C6,IF($B$15=DATOS!$B$10,MIXERS!C6,IF($B$15=DATOS!$B$11,MOLINOS!C6,IF($B$15=DATOS!$B$12,'ÓSMOSIS INV'!C6,IF($B$15=DATOS!$B$13,REACTORES!C6,IF($B$15=DATOS!$B$14,RESINAS!C10,IF($B$15=DATOS!$B$15,SECADORES!C6,IF($B$15=DATOS!$B$16,SILOS!C6,IF($B$15=DATOS!$B$17,TANQUES!C6,IF($B$15=DATOS!$B$18,'TK AGITADOS'!C6,IF($B$15=DATOS!$B$19,'TORRES ENF'!C6," ")))))))))))))))))</f>
        <v>2018</v>
      </c>
      <c r="B22" s="46" t="str">
        <f>IF($B$15=DATOS!$B$3,CALDERAS!D6,IF($B$15=DATOS!$B$4,CENTRÍFUGAS!D6,IF($B$15=DATOS!$B$5,CHILLERS!D6, IF($B$15=DATOS!$B$6,COMPRESORES!D6,IF($B$15=DATOS!$B$7,EVAPORADORES!D6,IF($B$15=DATOS!$B$8,FILTROS!D6,IF($B$15=DATOS!$B$9,IC!D6,IF($B$15=DATOS!$B$10,MIXERS!D6,IF($B$15=DATOS!$B$11,MOLINOS!D6,IF($B$15=DATOS!$B$12,'ÓSMOSIS INV'!D6,IF($B$15=DATOS!$B$13,REACTORES!D6,IF($B$15=DATOS!$B$14,RESINAS!D10,IF($B$15=DATOS!$B$15,SECADORES!D6,IF($B$15=DATOS!$B$16,SILOS!D6,IF($B$15=DATOS!$B$17,TANQUES!D6,IF($B$15=DATOS!$B$18,'TK AGITADOS'!D6,IF($B$15=DATOS!$B$19,'TORRES ENF'!D6," ")))))))))))))))))</f>
        <v>Alimenticia</v>
      </c>
      <c r="C22" s="46" t="str">
        <f>IF($B$15=DATOS!$B$3,CALDERAS!E6,IF($B$15=DATOS!$B$4,CENTRÍFUGAS!E6,IF($B$15=DATOS!$B$5,CHILLERS!E6, IF($B$15=DATOS!$B$6,COMPRESORES!E6,IF($B$15=DATOS!$B$7,EVAPORADORES!E6,IF($B$15=DATOS!$B$8,FILTROS!E6,IF($B$15=DATOS!$B$9,IC!E6,IF($B$15=DATOS!$B$10,MIXERS!E6,IF($B$15=DATOS!$B$11,MOLINOS!E6,IF($B$15=DATOS!$B$12,'ÓSMOSIS INV'!E6,IF($B$15=DATOS!$B$13,REACTORES!E6,IF($B$15=DATOS!$B$14,RESINAS!E10,IF($B$15=DATOS!$B$15,SECADORES!E6,IF($B$15=DATOS!$B$16,SILOS!E6,IF($B$15=DATOS!$B$17,TANQUES!E6,IF($B$15=DATOS!$B$18,'TK AGITADOS'!E6,IF($B$15=DATOS!$B$19,'TORRES ENF'!E6," ")))))))))))))))))</f>
        <v>Tiro inducido, flujo contracorriente y ciclo abierto</v>
      </c>
      <c r="D22" s="46" t="str">
        <f>IF($B$15=DATOS!$B$3,CALDERAS!F6,IF($B$15=DATOS!$B$4,CENTRÍFUGAS!F6,IF($B$15=DATOS!$B$5,CHILLERS!F6, IF($B$15=DATOS!$B$6,COMPRESORES!F6,IF($B$15=DATOS!$B$7,EVAPORADORES!F6,IF($B$15=DATOS!$B$8,FILTROS!F6,IF($B$15=DATOS!$B$9,IC!F6,IF($B$15=DATOS!$B$10,MIXERS!F6,IF($B$15=DATOS!$B$11,MOLINOS!F6,IF($B$15=DATOS!$B$12,'ÓSMOSIS INV'!F6,IF($B$15=DATOS!$B$13,REACTORES!F6,IF($B$15=DATOS!$B$14,RESINAS!F10,IF($B$15=DATOS!$B$15,SECADORES!F6,IF($B$15=DATOS!$B$16,SILOS!F6,IF($B$15=DATOS!$B$17,TANQUES!F6,IF($B$15=DATOS!$B$18,'TK AGITADOS'!F6,IF($B$15=DATOS!$B$19,'TORRES ENF'!F6," ")))))))))))))))))</f>
        <v>PCT-10</v>
      </c>
      <c r="E22" s="46">
        <f>IF($B$15=DATOS!$B$3,CALDERAS!G6,IF($B$15=DATOS!$B$4,CENTRÍFUGAS!G6,IF($B$15=DATOS!$B$5,CHILLERS!G6, IF($B$15=DATOS!$B$6,COMPRESORES!G6,IF($B$15=DATOS!$B$7,EVAPORADORES!G6,IF($B$15=DATOS!$B$8,FILTROS!G6,IF($B$15=DATOS!$B$9,IC!G6,IF($B$15=DATOS!$B$10,MIXERS!G6,IF($B$15=DATOS!$B$11,MOLINOS!G6,IF($B$15=DATOS!$B$12,'ÓSMOSIS INV'!G6,IF($B$15=DATOS!$B$13,REACTORES!G6,IF($B$15=DATOS!$B$14,RESINAS!G10,IF($B$15=DATOS!$B$15,SECADORES!G6,IF($B$15=DATOS!$B$16,SILOS!G6,IF($B$15=DATOS!$B$17,TANQUES!G6,IF($B$15=DATOS!$B$18,'TK AGITADOS'!G6,IF($B$15=DATOS!$B$19,'TORRES ENF'!G6," ")))))))))))))))))</f>
        <v>4.3</v>
      </c>
      <c r="F22" s="46">
        <f>IF($B$15=DATOS!$B$3,CALDERAS!H6,IF($B$15=DATOS!$B$4,CENTRÍFUGAS!H6,IF($B$15=DATOS!$B$5,CHILLERS!H6, IF($B$15=DATOS!$B$6,COMPRESORES!H6,IF($B$15=DATOS!$B$7,EVAPORADORES!H6,IF($B$15=DATOS!$B$8,FILTROS!H6,IF($B$15=DATOS!$B$9,IC!H6,IF($B$15=DATOS!$B$10,MIXERS!H6,IF($B$15=DATOS!$B$11,MOLINOS!H6,IF($B$15=DATOS!$B$12,'ÓSMOSIS INV'!H6,IF($B$15=DATOS!$B$13,REACTORES!H6,IF($B$15=DATOS!$B$14,RESINAS!H10,IF($B$15=DATOS!$B$15,SECADORES!H6,IF($B$15=DATOS!$B$16,SILOS!H6,IF($B$15=DATOS!$B$17,TANQUES!H6,IF($B$15=DATOS!$B$18,'TK AGITADOS'!H6,IF($B$15=DATOS!$B$19,'TORRES ENF'!H6," ")))))))))))))))))</f>
        <v>28</v>
      </c>
      <c r="G22" s="46" t="str">
        <f>IF($B$15=DATOS!$B$3,CALDERAS!I6,IF($B$15=DATOS!$B$4,CENTRÍFUGAS!I6,IF($B$15=DATOS!$B$5,CHILLERS!I6, IF($B$15=DATOS!$B$6,COMPRESORES!I6,IF($B$15=DATOS!$B$7,EVAPORADORES!I6,IF($B$15=DATOS!$B$8,FILTROS!I6,IF($B$15=DATOS!$B$9,IC!I6,IF($B$15=DATOS!$B$10,MIXERS!I6,IF($B$15=DATOS!$B$11,MOLINOS!I6,IF($B$15=DATOS!$B$12,'ÓSMOSIS INV'!I6,IF($B$15=DATOS!$B$13,REACTORES!I6,IF($B$15=DATOS!$B$14,RESINAS!I10,IF($B$15=DATOS!$B$15,SECADORES!I6,IF($B$15=DATOS!$B$16,SILOS!I6,IF($B$15=DATOS!$B$17,TANQUES!I6,IF($B$15=DATOS!$B$18,'TK AGITADOS'!I6,IF($B$15=DATOS!$B$19,'TORRES ENF'!I6," ")))))))))))))))))</f>
        <v>-</v>
      </c>
      <c r="H22" s="46">
        <f>IF($B$15=DATOS!$B$3,CALDERAS!J6,IF($B$15=DATOS!$B$4,CENTRÍFUGAS!J6,IF($B$15=DATOS!$B$5,CHILLERS!J6, IF($B$15=DATOS!$B$6,COMPRESORES!J6,IF($B$15=DATOS!$B$7,EVAPORADORES!J6,IF($B$15=DATOS!$B$8,FILTROS!J6,IF($B$15=DATOS!$B$9,IC!J6,IF($B$15=DATOS!$B$10,MIXERS!J6,IF($B$15=DATOS!$B$11,MOLINOS!J6,IF($B$15=DATOS!$B$12,'ÓSMOSIS INV'!J6,IF($B$15=DATOS!$B$13,REACTORES!J6,IF($B$15=DATOS!$B$14,RESINAS!J10,IF($B$15=DATOS!$B$15,SECADORES!J6,IF($B$15=DATOS!$B$16,SILOS!J6,IF($B$15=DATOS!$B$17,TANQUES!J6,IF($B$15=DATOS!$B$18,'TK AGITADOS'!J6,IF($B$15=DATOS!$B$19,'TORRES ENF'!J6," ")))))))))))))))))</f>
        <v>29.4</v>
      </c>
      <c r="I22" s="46" t="str">
        <f>IF($B$15=DATOS!$B$3,CALDERAS!K6,IF($B$15=DATOS!$B$4,CENTRÍFUGAS!K6,IF($B$15=DATOS!$B$5,CHILLERS!K6, IF($B$15=DATOS!$B$6,COMPRESORES!K6,IF($B$15=DATOS!$B$7,EVAPORADORES!K6,IF($B$15=DATOS!$B$8,FILTROS!K6,IF($B$15=DATOS!$B$9,IC!K6,IF($B$15=DATOS!$B$10,MIXERS!K6,IF($B$15=DATOS!$B$11,MOLINOS!K6,IF($B$15=DATOS!$B$12,'ÓSMOSIS INV'!K6,IF($B$15=DATOS!$B$13,REACTORES!K6,IF($B$15=DATOS!$B$14,RESINAS!K10,IF($B$15=DATOS!$B$15,SECADORES!K6,IF($B$15=DATOS!$B$16,SILOS!K6,IF($B$15=DATOS!$B$17,TANQUES!K6,IF($B$15=DATOS!$B$18,'TK AGITADOS'!K6,IF($B$15=DATOS!$B$19,'TORRES ENF'!K6," ")))))))))))))))))</f>
        <v>-</v>
      </c>
      <c r="J22" s="46">
        <f>IF($B$15=DATOS!$B$3,CALDERAS!L6,IF($B$15=DATOS!$B$4,CENTRÍFUGAS!L6,IF($B$15=DATOS!$B$5,CHILLERS!L6, IF($B$15=DATOS!$B$6,COMPRESORES!L6,IF($B$15=DATOS!$B$7,EVAPORADORES!L6,IF($B$15=DATOS!$B$8,FILTROS!L6,IF($B$15=DATOS!$B$9,IC!L6,IF($B$15=DATOS!$B$10,MIXERS!L6,IF($B$15=DATOS!$B$11,MOLINOS!L6,IF($B$15=DATOS!$B$12,'ÓSMOSIS INV'!L6,IF($B$15=DATOS!$B$13,REACTORES!L6,IF($B$15=DATOS!$B$14,RESINAS!L10,IF($B$15=DATOS!$B$15,SECADORES!L6,IF($B$15=DATOS!$B$16,SILOS!L6,IF($B$15=DATOS!$B$17,TANQUES!L6,IF($B$15=DATOS!$B$18,'TK AGITADOS'!L6,IF($B$15=DATOS!$B$19,'TORRES ENF'!L6," ")))))))))))))))))</f>
        <v>0.95</v>
      </c>
      <c r="K22" s="46">
        <f>IF($B$15=DATOS!$B$3,CALDERAS!M6,IF($B$15=DATOS!$B$4,CENTRÍFUGAS!M6,IF($B$15=DATOS!$B$5,CHILLERS!M6, IF($B$15=DATOS!$B$6,COMPRESORES!M6,IF($B$15=DATOS!$B$7,EVAPORADORES!M6,IF($B$15=DATOS!$B$8,FILTROS!M6,IF($B$15=DATOS!$B$9,IC!M6,IF($B$15=DATOS!$B$10,MIXERS!M6,IF($B$15=DATOS!$B$11,MOLINOS!M6,IF($B$15=DATOS!$B$12,'ÓSMOSIS INV'!M6,IF($B$15=DATOS!$B$13,REACTORES!M6,IF($B$15=DATOS!$B$14,RESINAS!M10,IF($B$15=DATOS!$B$15,SECADORES!M6,IF($B$15=DATOS!$B$16,SILOS!M6,IF($B$15=DATOS!$B$17,TANQUES!M6,IF($B$15=DATOS!$B$18,'TK AGITADOS'!M6,IF($B$15=DATOS!$B$19,'TORRES ENF'!M6," ")))))))))))))))))</f>
        <v>2</v>
      </c>
      <c r="L22" s="46">
        <f>IF($B$15=DATOS!$B$3,CALDERAS!N6,IF($B$15=DATOS!$B$4,CENTRÍFUGAS!N6,IF($B$15=DATOS!$B$5,CHILLERS!N6, IF($B$15=DATOS!$B$6,COMPRESORES!N6,IF($B$15=DATOS!$B$7,EVAPORADORES!N6,IF($B$15=DATOS!$B$8,FILTROS!N6,IF($B$15=DATOS!$B$9,IC!N6,IF($B$15=DATOS!$B$10,MIXERS!N6,IF($B$15=DATOS!$B$11,MOLINOS!N6,IF($B$15=DATOS!$B$12,'ÓSMOSIS INV'!N6,IF($B$15=DATOS!$B$13,REACTORES!N6,IF($B$15=DATOS!$B$14,RESINAS!N10,IF($B$15=DATOS!$B$15,SECADORES!N6,IF($B$15=DATOS!$B$16,SILOS!N6,IF($B$15=DATOS!$B$17,TANQUES!N6,IF($B$15=DATOS!$B$18,'TK AGITADOS'!N6,IF($B$15=DATOS!$B$19,'TORRES ENF'!N6," ")))))))))))))))))</f>
        <v>6.7</v>
      </c>
      <c r="M22" s="46" t="str">
        <f>IF($B$15=DATOS!$B$3,CALDERAS!O6,IF($B$15=DATOS!$B$4,CENTRÍFUGAS!O6,IF($B$15=DATOS!$B$5,CHILLERS!O6, IF($B$15=DATOS!$B$6,COMPRESORES!O6,IF($B$15=DATOS!$B$7,EVAPORADORES!O6,IF($B$15=DATOS!$B$8,FILTROS!O6,IF($B$15=DATOS!$B$9,IC!O6,IF($B$15=DATOS!$B$10,MIXERS!O6,IF($B$15=DATOS!$B$11,MOLINOS!O6,IF($B$15=DATOS!$B$12,'ÓSMOSIS INV'!O6,IF($B$15=DATOS!$B$13,REACTORES!O6,IF($B$15=DATOS!$B$14,RESINAS!O10,IF($B$15=DATOS!$B$15,SECADORES!O6,IF($B$15=DATOS!$B$16,SILOS!O6,IF($B$15=DATOS!$B$17,TANQUES!O6,IF($B$15=DATOS!$B$18,'TK AGITADOS'!O6,IF($B$15=DATOS!$B$19,'TORRES ENF'!O6," ")))))))))))))))))</f>
        <v>Poliéster reforzado con fibra de vidrio</v>
      </c>
      <c r="N22" s="46" t="str">
        <f>IF($B$15=DATOS!$B$3,CALDERAS!P6,IF($B$15=DATOS!$B$4,CENTRÍFUGAS!P6,IF($B$15=DATOS!$B$5,CHILLERS!P6, IF($B$15=DATOS!$B$6,COMPRESORES!P6,IF($B$15=DATOS!$B$7,EVAPORADORES!P6,IF($B$15=DATOS!$B$8,FILTROS!P6,IF($B$15=DATOS!$B$9,IC!P6,IF($B$15=DATOS!$B$10,MIXERS!P6,IF($B$15=DATOS!$B$11,MOLINOS!P6,IF($B$15=DATOS!$B$12,'ÓSMOSIS INV'!P6,IF($B$15=DATOS!$B$13,REACTORES!P6,IF($B$15=DATOS!$B$14,RESINAS!P10,IF($B$15=DATOS!$B$15,SECADORES!P6,IF($B$15=DATOS!$B$16,SILOS!P6,IF($B$15=DATOS!$B$17,TANQUES!P6,IF($B$15=DATOS!$B$18,'TK AGITADOS'!P6,IF($B$15=DATOS!$B$19,'TORRES ENF'!P6," ")))))))))))))))))</f>
        <v>PVC</v>
      </c>
      <c r="O22" s="46" t="str">
        <f>IF($B$15=DATOS!$B$3,CALDERAS!Q6,IF($B$15=DATOS!$B$4,CENTRÍFUGAS!Q6,IF($B$15=DATOS!$B$5,CHILLERS!Q6, IF($B$15=DATOS!$B$6,COMPRESORES!Q6,IF($B$15=DATOS!$B$7,EVAPORADORES!Q6,IF($B$15=DATOS!$B$8,FILTROS!Q6,IF($B$15=DATOS!$B$9,IC!Q6,IF($B$15=DATOS!$B$10,MIXERS!Q6,IF($B$15=DATOS!$B$11,MOLINOS!Q6,IF($B$15=DATOS!$B$12,'ÓSMOSIS INV'!Q6,IF($B$15=DATOS!$B$13,REACTORES!Q6,IF($B$15=DATOS!$B$14,RESINAS!Q10,IF($B$15=DATOS!$B$15,SECADORES!Q6,IF($B$15=DATOS!$B$16,SILOS!Q6,IF($B$15=DATOS!$B$17,TANQUES!Q6,IF($B$15=DATOS!$B$18,'TK AGITADOS'!Q6,IF($B$15=DATOS!$B$19,'TORRES ENF'!Q6," ")))))))))))))))))</f>
        <v>PROTEC</v>
      </c>
      <c r="P22" s="46" t="str">
        <f>IF($B$15=DATOS!$B$3,CALDERAS!R6,IF($B$15=DATOS!$B$4,CENTRÍFUGAS!R6,IF($B$15=DATOS!$B$5,CHILLERS!R6, IF($B$15=DATOS!$B$6,COMPRESORES!R6,IF($B$15=DATOS!$B$7,EVAPORADORES!R6,IF($B$15=DATOS!$B$8,FILTROS!R6,IF($B$15=DATOS!$B$9,IC!R6,IF($B$15=DATOS!$B$10,MIXERS!R6,IF($B$15=DATOS!$B$11,MOLINOS!R6,IF($B$15=DATOS!$B$12,'ÓSMOSIS INV'!R6,IF($B$15=DATOS!$B$13,REACTORES!R6,IF($B$15=DATOS!$B$14,RESINAS!R10,IF($B$15=DATOS!$B$15,SECADORES!R6,IF($B$15=DATOS!$B$16,SILOS!R6,IF($B$15=DATOS!$B$17,TANQUES!R6,IF($B$15=DATOS!$B$18,'TK AGITADOS'!R6,IF($B$15=DATOS!$B$19,'TORRES ENF'!R6," ")))))))))))))))))</f>
        <v>Argentina</v>
      </c>
      <c r="Q22" s="46" t="str">
        <f>IF($B$15=DATOS!$B$3,CALDERAS!S6,IF($B$15=DATOS!$B$4,CENTRÍFUGAS!S6,IF($B$15=DATOS!$B$5,CHILLERS!S6, IF($B$15=DATOS!$B$6,COMPRESORES!S6,IF($B$15=DATOS!$B$7,EVAPORADORES!S6,IF($B$15=DATOS!$B$8,FILTROS!S6,IF($B$15=DATOS!$B$9,IC!S6,IF($B$15=DATOS!$B$10,MIXERS!S6,IF($B$15=DATOS!$B$11,MOLINOS!S6,IF($B$15=DATOS!$B$12,'ÓSMOSIS INV'!S6,IF($B$15=DATOS!$B$13,REACTORES!S6,IF($B$15=DATOS!$B$14,RESINAS!S10,IF($B$15=DATOS!$B$15,SECADORES!S6,IF($B$15=DATOS!$B$16,SILOS!S6,IF($B$15=DATOS!$B$17,TANQUES!S6,IF($B$15=DATOS!$B$18,'TK AGITADOS'!S6,IF($B$15=DATOS!$B$19,'TORRES ENF'!S6," ")))))))))))))))))</f>
        <v>-</v>
      </c>
      <c r="R22" s="46">
        <f>IF($B$15=DATOS!$B$3,CALDERAS!T6,IF($B$15=DATOS!$B$4,CENTRÍFUGAS!T6,IF($B$15=DATOS!$B$5,CHILLERS!T6, IF($B$15=DATOS!$B$6,COMPRESORES!T6,IF($B$15=DATOS!$B$7,EVAPORADORES!T6,IF($B$15=DATOS!$B$8,FILTROS!T6,IF($B$15=DATOS!$B$9,IC!T6,IF($B$15=DATOS!$B$10,MIXERS!T6,IF($B$15=DATOS!$B$11,MOLINOS!T6,IF($B$15=DATOS!$B$12,'ÓSMOSIS INV'!T6,IF($B$15=DATOS!$B$13,REACTORES!T6,IF($B$15=DATOS!$B$14,RESINAS!T10,IF($B$15=DATOS!$B$15,SECADORES!T6,IF($B$15=DATOS!$B$16,SILOS!T6,IF($B$15=DATOS!$B$17,TANQUES!T6,IF($B$15=DATOS!$B$18,'TK AGITADOS'!T6,IF($B$15=DATOS!$B$19,'TORRES ENF'!T6," ")))))))))))))))))</f>
        <v>1827</v>
      </c>
      <c r="S22" s="46" t="str">
        <f>IF($B$15=DATOS!$B$3,CALDERAS!U6,IF($B$15=DATOS!$B$4,CENTRÍFUGAS!U6,IF($B$15=DATOS!$B$5,CHILLERS!U6, IF($B$15=DATOS!$B$6,COMPRESORES!U6,IF($B$15=DATOS!$B$7,EVAPORADORES!U6,IF($B$15=DATOS!$B$8,FILTROS!U6,IF($B$15=DATOS!$B$9,IC!U6,IF($B$15=DATOS!$B$10,MIXERS!U6,IF($B$15=DATOS!$B$11,MOLINOS!U6,IF($B$15=DATOS!$B$12,'ÓSMOSIS INV'!U6,IF($B$15=DATOS!$B$13,REACTORES!U6,IF($B$15=DATOS!$B$14,RESINAS!U10,IF($B$15=DATOS!$B$15,SECADORES!U6,IF($B$15=DATOS!$B$16,SILOS!U6,IF($B$15=DATOS!$B$17,TANQUES!U6,IF($B$15=DATOS!$B$18,'TK AGITADOS'!U6,IF($B$15=DATOS!$B$19,'TORRES ENF'!U6," ")))))))))))))))))</f>
        <v>DAP</v>
      </c>
      <c r="T22" s="46" t="str">
        <f>IF($B$15=DATOS!$B$3,CALDERAS!V6,IF($B$15=DATOS!$B$4,CENTRÍFUGAS!V6,IF($B$15=DATOS!$B$5,CHILLERS!V6, IF($B$15=DATOS!$B$6,COMPRESORES!V6,IF($B$15=DATOS!$B$7,EVAPORADORES!V6,IF($B$15=DATOS!$B$8,FILTROS!V6,IF($B$15=DATOS!$B$9,IC!V6,IF($B$15=DATOS!$B$10,MIXERS!V6,IF($B$15=DATOS!$B$11,MOLINOS!V6,IF($B$15=DATOS!$B$12,'ÓSMOSIS INV'!V6,IF($B$15=DATOS!$B$13,REACTORES!V6,IF($B$15=DATOS!$B$14,RESINAS!V10,IF($B$15=DATOS!$B$15,SECADORES!V6,IF($B$15=DATOS!$B$16,SILOS!V6,IF($B$15=DATOS!$B$17,TANQUES!V6,IF($B$15=DATOS!$B$18,'TK AGITADOS'!V6,IF($B$15=DATOS!$B$19,'TORRES ENF'!V6," ")))))))))))))))))</f>
        <v>Fabricante</v>
      </c>
      <c r="U22" s="46" t="str">
        <f>IF($B$15=DATOS!$B$3,CALDERAS!W6,IF($B$15=DATOS!$B$4,CENTRÍFUGAS!W6,IF($B$15=DATOS!$B$5,CHILLERS!W6, IF($B$15=DATOS!$B$6,COMPRESORES!W6,IF($B$15=DATOS!$B$7,EVAPORADORES!W6,IF($B$15=DATOS!$B$8,FILTROS!W6,IF($B$15=DATOS!$B$9,IC!W6,IF($B$15=DATOS!$B$10,MIXERS!W6,IF($B$15=DATOS!$B$11,MOLINOS!W6,IF($B$15=DATOS!$B$12,'ÓSMOSIS INV'!W6,IF($B$15=DATOS!$B$13,REACTORES!W6,IF($B$15=DATOS!$B$14,RESINAS!W10,IF($B$15=DATOS!$B$15,SECADORES!W6,IF($B$15=DATOS!$B$16,SILOS!W6,IF($B$15=DATOS!$B$17,TANQUES!W6,IF($B$15=DATOS!$B$18,'TK AGITADOS'!W6,IF($B$15=DATOS!$B$19,'TORRES ENF'!W6," ")))))))))))))))))</f>
        <v>La capacidad nominal está dada para una temperatura de entrada de 35ºC, una temperatura de salida de 29,4ºC y una temperatura de bulbo húmedo de 26,7ºC.</v>
      </c>
      <c r="V22" s="46">
        <f>IF($B$15=DATOS!$B$3,CALDERAS!X6,IF($B$15=DATOS!$B$4,CENTRÍFUGAS!X6,IF($B$15=DATOS!$B$5,CHILLERS!X6, IF($B$15=DATOS!$B$6,COMPRESORES!X6,IF($B$15=DATOS!$B$7,EVAPORADORES!X6,IF($B$15=DATOS!$B$8,FILTROS!X6,IF($B$15=DATOS!$B$9,IC!X6,IF($B$15=DATOS!$B$10,MIXERS!X6,IF($B$15=DATOS!$B$11,MOLINOS!X6,IF($B$15=DATOS!$B$12,'ÓSMOSIS INV'!X6,IF($B$15=DATOS!$B$13,REACTORES!X6,IF($B$15=DATOS!$B$14,RESINAS!X10,IF($B$15=DATOS!$B$15,SECADORES!X6,IF($B$15=DATOS!$B$16,SILOS!X6,IF($B$15=DATOS!$B$17,TANQUES!X6,IF($B$15=DATOS!$B$18,'TK AGITADOS'!X6,IF($B$15=DATOS!$B$19,'TORRES ENF'!X6," ")))))))))))))))))</f>
        <v>0</v>
      </c>
      <c r="W22" s="46">
        <f>IF($B$15=DATOS!$B$3,CALDERAS!Y6,IF($B$15=DATOS!$B$4,CENTRÍFUGAS!Y6,IF($B$15=DATOS!$B$5,CHILLERS!Y6, IF($B$15=DATOS!$B$6,COMPRESORES!Y6,IF($B$15=DATOS!$B$7,EVAPORADORES!Y6,IF($B$15=DATOS!$B$8,FILTROS!Y6,IF($B$15=DATOS!$B$9,IC!Y6,IF($B$15=DATOS!$B$10,MIXERS!Y6,IF($B$15=DATOS!$B$11,MOLINOS!Y6,IF($B$15=DATOS!$B$12,'ÓSMOSIS INV'!Y6,IF($B$15=DATOS!$B$13,REACTORES!Y6,IF($B$15=DATOS!$B$14,RESINAS!Y10,IF($B$15=DATOS!$B$15,SECADORES!Y6,IF($B$15=DATOS!$B$16,SILOS!Y6,IF($B$15=DATOS!$B$17,TANQUES!Y6,IF($B$15=DATOS!$B$18,'TK AGITADOS'!Y6,IF($B$15=DATOS!$B$19,'TORRES ENF'!Y6," ")))))))))))))))))</f>
        <v>0</v>
      </c>
      <c r="X22" s="46">
        <f>IF($B$15=DATOS!$B$3,CALDERAS!Z6,IF($B$15=DATOS!$B$4,CENTRÍFUGAS!Z6,IF($B$15=DATOS!$B$5,CHILLERS!Z6, IF($B$15=DATOS!$B$6,COMPRESORES!Z6,IF($B$15=DATOS!$B$7,EVAPORADORES!Z6,IF($B$15=DATOS!$B$8,FILTROS!Z6,IF($B$15=DATOS!$B$9,IC!Z6,IF($B$15=DATOS!$B$10,MIXERS!Z6,IF($B$15=DATOS!$B$11,MOLINOS!Z6,IF($B$15=DATOS!$B$12,'ÓSMOSIS INV'!Z6,IF($B$15=DATOS!$B$13,REACTORES!Z6,IF($B$15=DATOS!$B$14,RESINAS!Z10,IF($B$15=DATOS!$B$15,SECADORES!Z6,IF($B$15=DATOS!$B$16,SILOS!Z6,IF($B$15=DATOS!$B$17,TANQUES!Z6,IF($B$15=DATOS!$B$18,'TK AGITADOS'!Z6,IF($B$15=DATOS!$B$19,'TORRES ENF'!Z6," ")))))))))))))))))</f>
        <v>0</v>
      </c>
      <c r="Y22" s="46">
        <f>IF($B$15=DATOS!$B$3,CALDERAS!AA6,IF($B$15=DATOS!$B$4,CENTRÍFUGAS!AA6,IF($B$15=DATOS!$B$5,CHILLERS!AA6, IF($B$15=DATOS!$B$6,COMPRESORES!AA6,IF($B$15=DATOS!$B$7,EVAPORADORES!AA6,IF($B$15=DATOS!$B$8,FILTROS!AA6,IF($B$15=DATOS!$B$9,IC!AA6,IF($B$15=DATOS!$B$10,MIXERS!AA6,IF($B$15=DATOS!$B$11,MOLINOS!AA6,IF($B$15=DATOS!$B$12,'ÓSMOSIS INV'!AA6,IF($B$15=DATOS!$B$13,REACTORES!AA6,IF($B$15=DATOS!$B$14,RESINAS!AA10,IF($B$15=DATOS!$B$15,SECADORES!AA6,IF($B$15=DATOS!$B$16,SILOS!AA6,IF($B$15=DATOS!$B$17,TANQUES!AA6,IF($B$15=DATOS!$B$18,'TK AGITADOS'!AA6,IF($B$15=DATOS!$B$19,'TORRES ENF'!AA6," ")))))))))))))))))</f>
        <v>0</v>
      </c>
      <c r="Z22" s="46">
        <f>IF($B$15=DATOS!$B$3,CALDERAS!AB6,IF($B$15=DATOS!$B$4,CENTRÍFUGAS!AB6,IF($B$15=DATOS!$B$5,CHILLERS!AB6, IF($B$15=DATOS!$B$6,COMPRESORES!AB6,IF($B$15=DATOS!$B$7,EVAPORADORES!AB6,IF($B$15=DATOS!$B$8,FILTROS!AB6,IF($B$15=DATOS!$B$9,IC!AB6,IF($B$15=DATOS!$B$10,MIXERS!AB6,IF($B$15=DATOS!$B$11,MOLINOS!AB6,IF($B$15=DATOS!$B$12,'ÓSMOSIS INV'!AB6,IF($B$15=DATOS!$B$13,REACTORES!AB6,IF($B$15=DATOS!$B$14,RESINAS!AB10,IF($B$15=DATOS!$B$15,SECADORES!AB6,IF($B$15=DATOS!$B$16,SILOS!AB6,IF($B$15=DATOS!$B$17,TANQUES!AB6,IF($B$15=DATOS!$B$18,'TK AGITADOS'!AB6,IF($B$15=DATOS!$B$19,'TORRES ENF'!AB6," ")))))))))))))))))</f>
        <v>0</v>
      </c>
      <c r="AA22" s="46">
        <f>IF($B$15=DATOS!$B$3,CALDERAS!AC6,IF($B$15=DATOS!$B$4,CENTRÍFUGAS!AC6,IF($B$15=DATOS!$B$5,CHILLERS!AC6, IF($B$15=DATOS!$B$6,COMPRESORES!AC6,IF($B$15=DATOS!$B$7,EVAPORADORES!AC6,IF($B$15=DATOS!$B$8,FILTROS!AC6,IF($B$15=DATOS!$B$9,IC!AC6,IF($B$15=DATOS!$B$10,MIXERS!AC6,IF($B$15=DATOS!$B$11,MOLINOS!AC6,IF($B$15=DATOS!$B$12,'ÓSMOSIS INV'!AC6,IF($B$15=DATOS!$B$13,REACTORES!AC6,IF($B$15=DATOS!$B$14,RESINAS!AC10,IF($B$15=DATOS!$B$15,SECADORES!AC6,IF($B$15=DATOS!$B$16,SILOS!AC6,IF($B$15=DATOS!$B$17,TANQUES!AC6,IF($B$15=DATOS!$B$18,'TK AGITADOS'!AC6,IF($B$15=DATOS!$B$19,'TORRES ENF'!AC6," ")))))))))))))))))</f>
        <v>0</v>
      </c>
      <c r="AB22" s="46">
        <f>IF($B$15=DATOS!$B$3,CALDERAS!AD6,IF($B$15=DATOS!$B$4,CENTRÍFUGAS!AD6,IF($B$15=DATOS!$B$5,CHILLERS!AD6, IF($B$15=DATOS!$B$6,COMPRESORES!AD6,IF($B$15=DATOS!$B$7,EVAPORADORES!AD6,IF($B$15=DATOS!$B$8,FILTROS!AD6,IF($B$15=DATOS!$B$9,IC!AD6,IF($B$15=DATOS!$B$10,MIXERS!AD6,IF($B$15=DATOS!$B$11,MOLINOS!AD6,IF($B$15=DATOS!$B$12,'ÓSMOSIS INV'!AD6,IF($B$15=DATOS!$B$13,REACTORES!AD6,IF($B$15=DATOS!$B$14,RESINAS!AD10,IF($B$15=DATOS!$B$15,SECADORES!AD6,IF($B$15=DATOS!$B$16,SILOS!AD6,IF($B$15=DATOS!$B$17,TANQUES!AD6,IF($B$15=DATOS!$B$18,'TK AGITADOS'!AD6,IF($B$15=DATOS!$B$19,'TORRES ENF'!AD6," ")))))))))))))))))</f>
        <v>0</v>
      </c>
      <c r="AC22" s="46">
        <f>IF($B$15=DATOS!$B$3,CALDERAS!AE6,IF($B$15=DATOS!$B$4,CENTRÍFUGAS!AE6,IF($B$15=DATOS!$B$5,CHILLERS!AE6, IF($B$15=DATOS!$B$6,COMPRESORES!AE6,IF($B$15=DATOS!$B$7,EVAPORADORES!AE6,IF($B$15=DATOS!$B$8,FILTROS!AE6,IF($B$15=DATOS!$B$9,IC!AE6,IF($B$15=DATOS!$B$10,MIXERS!AE6,IF($B$15=DATOS!$B$11,MOLINOS!AE6,IF($B$15=DATOS!$B$12,'ÓSMOSIS INV'!AE6,IF($B$15=DATOS!$B$13,REACTORES!AE6,IF($B$15=DATOS!$B$14,RESINAS!AE10,IF($B$15=DATOS!$B$15,SECADORES!AE6,IF($B$15=DATOS!$B$16,SILOS!AE6,IF($B$15=DATOS!$B$17,TANQUES!AE6,IF($B$15=DATOS!$B$18,'TK AGITADOS'!AE6,IF($B$15=DATOS!$B$19,'TORRES ENF'!AE6," ")))))))))))))))))</f>
        <v>0</v>
      </c>
      <c r="AD22" s="46">
        <f>IF($B$15=DATOS!$B$3,CALDERAS!AF6,IF($B$15=DATOS!$B$4,CENTRÍFUGAS!AF6,IF($B$15=DATOS!$B$5,CHILLERS!AF6, IF($B$15=DATOS!$B$6,COMPRESORES!AF6,IF($B$15=DATOS!$B$7,EVAPORADORES!AF6,IF($B$15=DATOS!$B$8,FILTROS!AF6,IF($B$15=DATOS!$B$9,IC!AF6,IF($B$15=DATOS!$B$10,MIXERS!AF6,IF($B$15=DATOS!$B$11,MOLINOS!AF6,IF($B$15=DATOS!$B$12,'ÓSMOSIS INV'!AF6,IF($B$15=DATOS!$B$13,REACTORES!AF6,IF($B$15=DATOS!$B$14,RESINAS!AF10,IF($B$15=DATOS!$B$15,SECADORES!AF6,IF($B$15=DATOS!$B$16,SILOS!AF6,IF($B$15=DATOS!$B$17,TANQUES!AF6,IF($B$15=DATOS!$B$18,'TK AGITADOS'!AF6,IF($B$15=DATOS!$B$19,'TORRES ENF'!AF6," ")))))))))))))))))</f>
        <v>0</v>
      </c>
      <c r="AE22" s="46">
        <f>IF($B$15=DATOS!$B$3,CALDERAS!AG6,IF($B$15=DATOS!$B$4,CENTRÍFUGAS!AG6,IF($B$15=DATOS!$B$5,CHILLERS!AG6, IF($B$15=DATOS!$B$6,COMPRESORES!AG6,IF($B$15=DATOS!$B$7,EVAPORADORES!AG6,IF($B$15=DATOS!$B$8,FILTROS!AG6,IF($B$15=DATOS!$B$9,IC!AG6,IF($B$15=DATOS!$B$10,MIXERS!AG6,IF($B$15=DATOS!$B$11,MOLINOS!AG6,IF($B$15=DATOS!$B$12,'ÓSMOSIS INV'!AG6,IF($B$15=DATOS!$B$13,REACTORES!AG6,IF($B$15=DATOS!$B$14,RESINAS!AG10,IF($B$15=DATOS!$B$15,SECADORES!AG6,IF($B$15=DATOS!$B$16,SILOS!AG6,IF($B$15=DATOS!$B$17,TANQUES!AG6,IF($B$15=DATOS!$B$18,'TK AGITADOS'!AG6,IF($B$15=DATOS!$B$19,'TORRES ENF'!AG6," ")))))))))))))))))</f>
        <v>0</v>
      </c>
      <c r="AF22" s="46">
        <f>IF($B$15=DATOS!$B$3,CALDERAS!AH6,IF($B$15=DATOS!$B$4,CENTRÍFUGAS!AH6,IF($B$15=DATOS!$B$5,CHILLERS!AH6, IF($B$15=DATOS!$B$6,COMPRESORES!AH6,IF($B$15=DATOS!$B$7,EVAPORADORES!AH6,IF($B$15=DATOS!$B$8,FILTROS!AH6,IF($B$15=DATOS!$B$9,IC!AH6,IF($B$15=DATOS!$B$10,MIXERS!AH6,IF($B$15=DATOS!$B$11,MOLINOS!AH6,IF($B$15=DATOS!$B$12,'ÓSMOSIS INV'!AH6,IF($B$15=DATOS!$B$13,REACTORES!AH6,IF($B$15=DATOS!$B$14,RESINAS!AH10,IF($B$15=DATOS!$B$15,SECADORES!AH6,IF($B$15=DATOS!$B$16,SILOS!AH6,IF($B$15=DATOS!$B$17,TANQUES!AH6,IF($B$15=DATOS!$B$18,'TK AGITADOS'!AH6,IF($B$15=DATOS!$B$19,'TORRES ENF'!AH6," ")))))))))))))))))</f>
        <v>0</v>
      </c>
    </row>
    <row r="23" spans="1:32" s="47" customFormat="1" ht="45" customHeight="1" x14ac:dyDescent="0.4">
      <c r="A23" s="46">
        <f>IF($B$15=DATOS!$B$3,CALDERAS!C7,IF($B$15=DATOS!$B$4,CENTRÍFUGAS!C7,IF($B$15=DATOS!$B$5,CHILLERS!C7, IF($B$15=DATOS!$B$6,COMPRESORES!C7,IF($B$15=DATOS!$B$7,EVAPORADORES!C7,IF($B$15=DATOS!$B$8,FILTROS!C7,IF($B$15=DATOS!$B$9,IC!C7,IF($B$15=DATOS!$B$10,MIXERS!C7,IF($B$15=DATOS!$B$11,MOLINOS!C7,IF($B$15=DATOS!$B$12,'ÓSMOSIS INV'!C7,IF($B$15=DATOS!$B$13,REACTORES!C7,IF($B$15=DATOS!$B$14,RESINAS!C11,IF($B$15=DATOS!$B$15,SECADORES!C7,IF($B$15=DATOS!$B$16,SILOS!C7,IF($B$15=DATOS!$B$17,TANQUES!C7,IF($B$15=DATOS!$B$18,'TK AGITADOS'!C7,IF($B$15=DATOS!$B$19,'TORRES ENF'!C7," ")))))))))))))))))</f>
        <v>2021</v>
      </c>
      <c r="B23" s="46" t="str">
        <f>IF($B$15=DATOS!$B$3,CALDERAS!D7,IF($B$15=DATOS!$B$4,CENTRÍFUGAS!D7,IF($B$15=DATOS!$B$5,CHILLERS!D7, IF($B$15=DATOS!$B$6,COMPRESORES!D7,IF($B$15=DATOS!$B$7,EVAPORADORES!D7,IF($B$15=DATOS!$B$8,FILTROS!D7,IF($B$15=DATOS!$B$9,IC!D7,IF($B$15=DATOS!$B$10,MIXERS!D7,IF($B$15=DATOS!$B$11,MOLINOS!D7,IF($B$15=DATOS!$B$12,'ÓSMOSIS INV'!D7,IF($B$15=DATOS!$B$13,REACTORES!D7,IF($B$15=DATOS!$B$14,RESINAS!D11,IF($B$15=DATOS!$B$15,SECADORES!D7,IF($B$15=DATOS!$B$16,SILOS!D7,IF($B$15=DATOS!$B$17,TANQUES!D7,IF($B$15=DATOS!$B$18,'TK AGITADOS'!D7,IF($B$15=DATOS!$B$19,'TORRES ENF'!D7," ")))))))))))))))))</f>
        <v>Productos químicos</v>
      </c>
      <c r="C23" s="46" t="str">
        <f>IF($B$15=DATOS!$B$3,CALDERAS!E7,IF($B$15=DATOS!$B$4,CENTRÍFUGAS!E7,IF($B$15=DATOS!$B$5,CHILLERS!E7, IF($B$15=DATOS!$B$6,COMPRESORES!E7,IF($B$15=DATOS!$B$7,EVAPORADORES!E7,IF($B$15=DATOS!$B$8,FILTROS!E7,IF($B$15=DATOS!$B$9,IC!E7,IF($B$15=DATOS!$B$10,MIXERS!E7,IF($B$15=DATOS!$B$11,MOLINOS!E7,IF($B$15=DATOS!$B$12,'ÓSMOSIS INV'!E7,IF($B$15=DATOS!$B$13,REACTORES!E7,IF($B$15=DATOS!$B$14,RESINAS!E11,IF($B$15=DATOS!$B$15,SECADORES!E7,IF($B$15=DATOS!$B$16,SILOS!E7,IF($B$15=DATOS!$B$17,TANQUES!E7,IF($B$15=DATOS!$B$18,'TK AGITADOS'!E7,IF($B$15=DATOS!$B$19,'TORRES ENF'!E7," ")))))))))))))))))</f>
        <v>Tiro inducido, flujo contracorriente y ciclo abierto</v>
      </c>
      <c r="D23" s="46" t="str">
        <f>IF($B$15=DATOS!$B$3,CALDERAS!F7,IF($B$15=DATOS!$B$4,CENTRÍFUGAS!F7,IF($B$15=DATOS!$B$5,CHILLERS!F7, IF($B$15=DATOS!$B$6,COMPRESORES!F7,IF($B$15=DATOS!$B$7,EVAPORADORES!F7,IF($B$15=DATOS!$B$8,FILTROS!F7,IF($B$15=DATOS!$B$9,IC!F7,IF($B$15=DATOS!$B$10,MIXERS!F7,IF($B$15=DATOS!$B$11,MOLINOS!F7,IF($B$15=DATOS!$B$12,'ÓSMOSIS INV'!F7,IF($B$15=DATOS!$B$13,REACTORES!F7,IF($B$15=DATOS!$B$14,RESINAS!F11,IF($B$15=DATOS!$B$15,SECADORES!F7,IF($B$15=DATOS!$B$16,SILOS!F7,IF($B$15=DATOS!$B$17,TANQUES!F7,IF($B$15=DATOS!$B$18,'TK AGITADOS'!F7,IF($B$15=DATOS!$B$19,'TORRES ENF'!F7," ")))))))))))))))))</f>
        <v>EVAPCO AT 212-4P36</v>
      </c>
      <c r="E23" s="46">
        <f>IF($B$15=DATOS!$B$3,CALDERAS!G7,IF($B$15=DATOS!$B$4,CENTRÍFUGAS!G7,IF($B$15=DATOS!$B$5,CHILLERS!G7, IF($B$15=DATOS!$B$6,COMPRESORES!G7,IF($B$15=DATOS!$B$7,EVAPORADORES!G7,IF($B$15=DATOS!$B$8,FILTROS!G7,IF($B$15=DATOS!$B$9,IC!G7,IF($B$15=DATOS!$B$10,MIXERS!G7,IF($B$15=DATOS!$B$11,MOLINOS!G7,IF($B$15=DATOS!$B$12,'ÓSMOSIS INV'!G7,IF($B$15=DATOS!$B$13,REACTORES!G7,IF($B$15=DATOS!$B$14,RESINAS!G11,IF($B$15=DATOS!$B$15,SECADORES!G7,IF($B$15=DATOS!$B$16,SILOS!G7,IF($B$15=DATOS!$B$17,TANQUES!G7,IF($B$15=DATOS!$B$18,'TK AGITADOS'!G7,IF($B$15=DATOS!$B$19,'TORRES ENF'!G7," ")))))))))))))))))</f>
        <v>770</v>
      </c>
      <c r="F23" s="46">
        <f>IF($B$15=DATOS!$B$3,CALDERAS!H7,IF($B$15=DATOS!$B$4,CENTRÍFUGAS!H7,IF($B$15=DATOS!$B$5,CHILLERS!H7, IF($B$15=DATOS!$B$6,COMPRESORES!H7,IF($B$15=DATOS!$B$7,EVAPORADORES!H7,IF($B$15=DATOS!$B$8,FILTROS!H7,IF($B$15=DATOS!$B$9,IC!H7,IF($B$15=DATOS!$B$10,MIXERS!H7,IF($B$15=DATOS!$B$11,MOLINOS!H7,IF($B$15=DATOS!$B$12,'ÓSMOSIS INV'!H7,IF($B$15=DATOS!$B$13,REACTORES!H7,IF($B$15=DATOS!$B$14,RESINAS!H11,IF($B$15=DATOS!$B$15,SECADORES!H7,IF($B$15=DATOS!$B$16,SILOS!H7,IF($B$15=DATOS!$B$17,TANQUES!H7,IF($B$15=DATOS!$B$18,'TK AGITADOS'!H7,IF($B$15=DATOS!$B$19,'TORRES ENF'!H7," ")))))))))))))))))</f>
        <v>8943</v>
      </c>
      <c r="G23" s="46">
        <f>IF($B$15=DATOS!$B$3,CALDERAS!I7,IF($B$15=DATOS!$B$4,CENTRÍFUGAS!I7,IF($B$15=DATOS!$B$5,CHILLERS!I7, IF($B$15=DATOS!$B$6,COMPRESORES!I7,IF($B$15=DATOS!$B$7,EVAPORADORES!I7,IF($B$15=DATOS!$B$8,FILTROS!I7,IF($B$15=DATOS!$B$9,IC!I7,IF($B$15=DATOS!$B$10,MIXERS!I7,IF($B$15=DATOS!$B$11,MOLINOS!I7,IF($B$15=DATOS!$B$12,'ÓSMOSIS INV'!I7,IF($B$15=DATOS!$B$13,REACTORES!I7,IF($B$15=DATOS!$B$14,RESINAS!I11,IF($B$15=DATOS!$B$15,SECADORES!I7,IF($B$15=DATOS!$B$16,SILOS!I7,IF($B$15=DATOS!$B$17,TANQUES!I7,IF($B$15=DATOS!$B$18,'TK AGITADOS'!I7,IF($B$15=DATOS!$B$19,'TORRES ENF'!I7," ")))))))))))))))))</f>
        <v>9360</v>
      </c>
      <c r="H23" s="46">
        <f>IF($B$15=DATOS!$B$3,CALDERAS!J7,IF($B$15=DATOS!$B$4,CENTRÍFUGAS!J7,IF($B$15=DATOS!$B$5,CHILLERS!J7, IF($B$15=DATOS!$B$6,COMPRESORES!J7,IF($B$15=DATOS!$B$7,EVAPORADORES!J7,IF($B$15=DATOS!$B$8,FILTROS!J7,IF($B$15=DATOS!$B$9,IC!J7,IF($B$15=DATOS!$B$10,MIXERS!J7,IF($B$15=DATOS!$B$11,MOLINOS!J7,IF($B$15=DATOS!$B$12,'ÓSMOSIS INV'!J7,IF($B$15=DATOS!$B$13,REACTORES!J7,IF($B$15=DATOS!$B$14,RESINAS!J11,IF($B$15=DATOS!$B$15,SECADORES!J7,IF($B$15=DATOS!$B$16,SILOS!J7,IF($B$15=DATOS!$B$17,TANQUES!J7,IF($B$15=DATOS!$B$18,'TK AGITADOS'!J7,IF($B$15=DATOS!$B$19,'TORRES ENF'!J7," ")))))))))))))))))</f>
        <v>29</v>
      </c>
      <c r="I23" s="46">
        <f>IF($B$15=DATOS!$B$3,CALDERAS!K7,IF($B$15=DATOS!$B$4,CENTRÍFUGAS!K7,IF($B$15=DATOS!$B$5,CHILLERS!K7, IF($B$15=DATOS!$B$6,COMPRESORES!K7,IF($B$15=DATOS!$B$7,EVAPORADORES!K7,IF($B$15=DATOS!$B$8,FILTROS!K7,IF($B$15=DATOS!$B$9,IC!K7,IF($B$15=DATOS!$B$10,MIXERS!K7,IF($B$15=DATOS!$B$11,MOLINOS!K7,IF($B$15=DATOS!$B$12,'ÓSMOSIS INV'!K7,IF($B$15=DATOS!$B$13,REACTORES!K7,IF($B$15=DATOS!$B$14,RESINAS!K11,IF($B$15=DATOS!$B$15,SECADORES!K7,IF($B$15=DATOS!$B$16,SILOS!K7,IF($B$15=DATOS!$B$17,TANQUES!K7,IF($B$15=DATOS!$B$18,'TK AGITADOS'!K7,IF($B$15=DATOS!$B$19,'TORRES ENF'!K7," ")))))))))))))))))</f>
        <v>11</v>
      </c>
      <c r="J23" s="46">
        <f>IF($B$15=DATOS!$B$3,CALDERAS!L7,IF($B$15=DATOS!$B$4,CENTRÍFUGAS!L7,IF($B$15=DATOS!$B$5,CHILLERS!L7, IF($B$15=DATOS!$B$6,COMPRESORES!L7,IF($B$15=DATOS!$B$7,EVAPORADORES!L7,IF($B$15=DATOS!$B$8,FILTROS!L7,IF($B$15=DATOS!$B$9,IC!L7,IF($B$15=DATOS!$B$10,MIXERS!L7,IF($B$15=DATOS!$B$11,MOLINOS!L7,IF($B$15=DATOS!$B$12,'ÓSMOSIS INV'!L7,IF($B$15=DATOS!$B$13,REACTORES!L7,IF($B$15=DATOS!$B$14,RESINAS!L11,IF($B$15=DATOS!$B$15,SECADORES!L7,IF($B$15=DATOS!$B$16,SILOS!L7,IF($B$15=DATOS!$B$17,TANQUES!L7,IF($B$15=DATOS!$B$18,'TK AGITADOS'!L7,IF($B$15=DATOS!$B$19,'TORRES ENF'!L7," ")))))))))))))))))</f>
        <v>2.6</v>
      </c>
      <c r="K23" s="46">
        <f>IF($B$15=DATOS!$B$3,CALDERAS!M7,IF($B$15=DATOS!$B$4,CENTRÍFUGAS!M7,IF($B$15=DATOS!$B$5,CHILLERS!M7, IF($B$15=DATOS!$B$6,COMPRESORES!M7,IF($B$15=DATOS!$B$7,EVAPORADORES!M7,IF($B$15=DATOS!$B$8,FILTROS!M7,IF($B$15=DATOS!$B$9,IC!M7,IF($B$15=DATOS!$B$10,MIXERS!M7,IF($B$15=DATOS!$B$11,MOLINOS!M7,IF($B$15=DATOS!$B$12,'ÓSMOSIS INV'!M7,IF($B$15=DATOS!$B$13,REACTORES!M7,IF($B$15=DATOS!$B$14,RESINAS!M11,IF($B$15=DATOS!$B$15,SECADORES!M7,IF($B$15=DATOS!$B$16,SILOS!M7,IF($B$15=DATOS!$B$17,TANQUES!M7,IF($B$15=DATOS!$B$18,'TK AGITADOS'!M7,IF($B$15=DATOS!$B$19,'TORRES ENF'!M7," ")))))))))))))))))</f>
        <v>5.3</v>
      </c>
      <c r="L23" s="46">
        <f>IF($B$15=DATOS!$B$3,CALDERAS!N7,IF($B$15=DATOS!$B$4,CENTRÍFUGAS!N7,IF($B$15=DATOS!$B$5,CHILLERS!N7, IF($B$15=DATOS!$B$6,COMPRESORES!N7,IF($B$15=DATOS!$B$7,EVAPORADORES!N7,IF($B$15=DATOS!$B$8,FILTROS!N7,IF($B$15=DATOS!$B$9,IC!N7,IF($B$15=DATOS!$B$10,MIXERS!N7,IF($B$15=DATOS!$B$11,MOLINOS!N7,IF($B$15=DATOS!$B$12,'ÓSMOSIS INV'!N7,IF($B$15=DATOS!$B$13,REACTORES!N7,IF($B$15=DATOS!$B$14,RESINAS!N11,IF($B$15=DATOS!$B$15,SECADORES!N7,IF($B$15=DATOS!$B$16,SILOS!N7,IF($B$15=DATOS!$B$17,TANQUES!N7,IF($B$15=DATOS!$B$18,'TK AGITADOS'!N7,IF($B$15=DATOS!$B$19,'TORRES ENF'!N7," ")))))))))))))))))</f>
        <v>45</v>
      </c>
      <c r="M23" s="46" t="str">
        <f>IF($B$15=DATOS!$B$3,CALDERAS!O7,IF($B$15=DATOS!$B$4,CENTRÍFUGAS!O7,IF($B$15=DATOS!$B$5,CHILLERS!O7, IF($B$15=DATOS!$B$6,COMPRESORES!O7,IF($B$15=DATOS!$B$7,EVAPORADORES!O7,IF($B$15=DATOS!$B$8,FILTROS!O7,IF($B$15=DATOS!$B$9,IC!O7,IF($B$15=DATOS!$B$10,MIXERS!O7,IF($B$15=DATOS!$B$11,MOLINOS!O7,IF($B$15=DATOS!$B$12,'ÓSMOSIS INV'!O7,IF($B$15=DATOS!$B$13,REACTORES!O7,IF($B$15=DATOS!$B$14,RESINAS!O11,IF($B$15=DATOS!$B$15,SECADORES!O7,IF($B$15=DATOS!$B$16,SILOS!O7,IF($B$15=DATOS!$B$17,TANQUES!O7,IF($B$15=DATOS!$B$18,'TK AGITADOS'!O7,IF($B$15=DATOS!$B$19,'TORRES ENF'!O7," ")))))))))))))))))</f>
        <v>Acero galvanizado</v>
      </c>
      <c r="N23" s="46" t="str">
        <f>IF($B$15=DATOS!$B$3,CALDERAS!P7,IF($B$15=DATOS!$B$4,CENTRÍFUGAS!P7,IF($B$15=DATOS!$B$5,CHILLERS!P7, IF($B$15=DATOS!$B$6,COMPRESORES!P7,IF($B$15=DATOS!$B$7,EVAPORADORES!P7,IF($B$15=DATOS!$B$8,FILTROS!P7,IF($B$15=DATOS!$B$9,IC!P7,IF($B$15=DATOS!$B$10,MIXERS!P7,IF($B$15=DATOS!$B$11,MOLINOS!P7,IF($B$15=DATOS!$B$12,'ÓSMOSIS INV'!P7,IF($B$15=DATOS!$B$13,REACTORES!P7,IF($B$15=DATOS!$B$14,RESINAS!P11,IF($B$15=DATOS!$B$15,SECADORES!P7,IF($B$15=DATOS!$B$16,SILOS!P7,IF($B$15=DATOS!$B$17,TANQUES!P7,IF($B$15=DATOS!$B$18,'TK AGITADOS'!P7,IF($B$15=DATOS!$B$19,'TORRES ENF'!P7," ")))))))))))))))))</f>
        <v>PVC</v>
      </c>
      <c r="O23" s="46" t="str">
        <f>IF($B$15=DATOS!$B$3,CALDERAS!Q7,IF($B$15=DATOS!$B$4,CENTRÍFUGAS!Q7,IF($B$15=DATOS!$B$5,CHILLERS!Q7, IF($B$15=DATOS!$B$6,COMPRESORES!Q7,IF($B$15=DATOS!$B$7,EVAPORADORES!Q7,IF($B$15=DATOS!$B$8,FILTROS!Q7,IF($B$15=DATOS!$B$9,IC!Q7,IF($B$15=DATOS!$B$10,MIXERS!Q7,IF($B$15=DATOS!$B$11,MOLINOS!Q7,IF($B$15=DATOS!$B$12,'ÓSMOSIS INV'!Q7,IF($B$15=DATOS!$B$13,REACTORES!Q7,IF($B$15=DATOS!$B$14,RESINAS!Q11,IF($B$15=DATOS!$B$15,SECADORES!Q7,IF($B$15=DATOS!$B$16,SILOS!Q7,IF($B$15=DATOS!$B$17,TANQUES!Q7,IF($B$15=DATOS!$B$18,'TK AGITADOS'!Q7,IF($B$15=DATOS!$B$19,'TORRES ENF'!Q7," ")))))))))))))))))</f>
        <v>EVAPCO</v>
      </c>
      <c r="P23" s="46" t="str">
        <f>IF($B$15=DATOS!$B$3,CALDERAS!R7,IF($B$15=DATOS!$B$4,CENTRÍFUGAS!R7,IF($B$15=DATOS!$B$5,CHILLERS!R7, IF($B$15=DATOS!$B$6,COMPRESORES!R7,IF($B$15=DATOS!$B$7,EVAPORADORES!R7,IF($B$15=DATOS!$B$8,FILTROS!R7,IF($B$15=DATOS!$B$9,IC!R7,IF($B$15=DATOS!$B$10,MIXERS!R7,IF($B$15=DATOS!$B$11,MOLINOS!R7,IF($B$15=DATOS!$B$12,'ÓSMOSIS INV'!R7,IF($B$15=DATOS!$B$13,REACTORES!R7,IF($B$15=DATOS!$B$14,RESINAS!R11,IF($B$15=DATOS!$B$15,SECADORES!R7,IF($B$15=DATOS!$B$16,SILOS!R7,IF($B$15=DATOS!$B$17,TANQUES!R7,IF($B$15=DATOS!$B$18,'TK AGITADOS'!R7,IF($B$15=DATOS!$B$19,'TORRES ENF'!R7," ")))))))))))))))))</f>
        <v>EEUU</v>
      </c>
      <c r="Q23" s="46" t="str">
        <f>IF($B$15=DATOS!$B$3,CALDERAS!S7,IF($B$15=DATOS!$B$4,CENTRÍFUGAS!S7,IF($B$15=DATOS!$B$5,CHILLERS!S7, IF($B$15=DATOS!$B$6,COMPRESORES!S7,IF($B$15=DATOS!$B$7,EVAPORADORES!S7,IF($B$15=DATOS!$B$8,FILTROS!S7,IF($B$15=DATOS!$B$9,IC!S7,IF($B$15=DATOS!$B$10,MIXERS!S7,IF($B$15=DATOS!$B$11,MOLINOS!S7,IF($B$15=DATOS!$B$12,'ÓSMOSIS INV'!S7,IF($B$15=DATOS!$B$13,REACTORES!S7,IF($B$15=DATOS!$B$14,RESINAS!S11,IF($B$15=DATOS!$B$15,SECADORES!S7,IF($B$15=DATOS!$B$16,SILOS!S7,IF($B$15=DATOS!$B$17,TANQUES!S7,IF($B$15=DATOS!$B$18,'TK AGITADOS'!S7,IF($B$15=DATOS!$B$19,'TORRES ENF'!S7," ")))))))))))))))))</f>
        <v>-</v>
      </c>
      <c r="R23" s="46">
        <f>IF($B$15=DATOS!$B$3,CALDERAS!T7,IF($B$15=DATOS!$B$4,CENTRÍFUGAS!T7,IF($B$15=DATOS!$B$5,CHILLERS!T7, IF($B$15=DATOS!$B$6,COMPRESORES!T7,IF($B$15=DATOS!$B$7,EVAPORADORES!T7,IF($B$15=DATOS!$B$8,FILTROS!T7,IF($B$15=DATOS!$B$9,IC!T7,IF($B$15=DATOS!$B$10,MIXERS!T7,IF($B$15=DATOS!$B$11,MOLINOS!T7,IF($B$15=DATOS!$B$12,'ÓSMOSIS INV'!T7,IF($B$15=DATOS!$B$13,REACTORES!T7,IF($B$15=DATOS!$B$14,RESINAS!T11,IF($B$15=DATOS!$B$15,SECADORES!T7,IF($B$15=DATOS!$B$16,SILOS!T7,IF($B$15=DATOS!$B$17,TANQUES!T7,IF($B$15=DATOS!$B$18,'TK AGITADOS'!T7,IF($B$15=DATOS!$B$19,'TORRES ENF'!T7," ")))))))))))))))))</f>
        <v>801100</v>
      </c>
      <c r="S23" s="46" t="str">
        <f>IF($B$15=DATOS!$B$3,CALDERAS!U7,IF($B$15=DATOS!$B$4,CENTRÍFUGAS!U7,IF($B$15=DATOS!$B$5,CHILLERS!U7, IF($B$15=DATOS!$B$6,COMPRESORES!U7,IF($B$15=DATOS!$B$7,EVAPORADORES!U7,IF($B$15=DATOS!$B$8,FILTROS!U7,IF($B$15=DATOS!$B$9,IC!U7,IF($B$15=DATOS!$B$10,MIXERS!U7,IF($B$15=DATOS!$B$11,MOLINOS!U7,IF($B$15=DATOS!$B$12,'ÓSMOSIS INV'!U7,IF($B$15=DATOS!$B$13,REACTORES!U7,IF($B$15=DATOS!$B$14,RESINAS!U11,IF($B$15=DATOS!$B$15,SECADORES!U7,IF($B$15=DATOS!$B$16,SILOS!U7,IF($B$15=DATOS!$B$17,TANQUES!U7,IF($B$15=DATOS!$B$18,'TK AGITADOS'!U7,IF($B$15=DATOS!$B$19,'TORRES ENF'!U7," ")))))))))))))))))</f>
        <v>FOB EEUU</v>
      </c>
      <c r="T23" s="46" t="str">
        <f>IF($B$15=DATOS!$B$3,CALDERAS!V7,IF($B$15=DATOS!$B$4,CENTRÍFUGAS!V7,IF($B$15=DATOS!$B$5,CHILLERS!V7, IF($B$15=DATOS!$B$6,COMPRESORES!V7,IF($B$15=DATOS!$B$7,EVAPORADORES!V7,IF($B$15=DATOS!$B$8,FILTROS!V7,IF($B$15=DATOS!$B$9,IC!V7,IF($B$15=DATOS!$B$10,MIXERS!V7,IF($B$15=DATOS!$B$11,MOLINOS!V7,IF($B$15=DATOS!$B$12,'ÓSMOSIS INV'!V7,IF($B$15=DATOS!$B$13,REACTORES!V7,IF($B$15=DATOS!$B$14,RESINAS!V11,IF($B$15=DATOS!$B$15,SECADORES!V7,IF($B$15=DATOS!$B$16,SILOS!V7,IF($B$15=DATOS!$B$17,TANQUES!V7,IF($B$15=DATOS!$B$18,'TK AGITADOS'!V7,IF($B$15=DATOS!$B$19,'TORRES ENF'!V7," ")))))))))))))))))</f>
        <v>Fabricante</v>
      </c>
      <c r="U23" s="46" t="str">
        <f>IF($B$15=DATOS!$B$3,CALDERAS!W7,IF($B$15=DATOS!$B$4,CENTRÍFUGAS!W7,IF($B$15=DATOS!$B$5,CHILLERS!W7, IF($B$15=DATOS!$B$6,COMPRESORES!W7,IF($B$15=DATOS!$B$7,EVAPORADORES!W7,IF($B$15=DATOS!$B$8,FILTROS!W7,IF($B$15=DATOS!$B$9,IC!W7,IF($B$15=DATOS!$B$10,MIXERS!W7,IF($B$15=DATOS!$B$11,MOLINOS!W7,IF($B$15=DATOS!$B$12,'ÓSMOSIS INV'!W7,IF($B$15=DATOS!$B$13,REACTORES!W7,IF($B$15=DATOS!$B$14,RESINAS!W11,IF($B$15=DATOS!$B$15,SECADORES!W7,IF($B$15=DATOS!$B$16,SILOS!W7,IF($B$15=DATOS!$B$17,TANQUES!W7,IF($B$15=DATOS!$B$18,'TK AGITADOS'!W7,IF($B$15=DATOS!$B$19,'TORRES ENF'!W7," ")))))))))))))))))</f>
        <v>La capacidad nominal está dada para el caudal informado, temperatura de entrada de 39ºC, temperatura de salida de 29ºC y temperatura de bulbo húmedo de 26ºC.</v>
      </c>
      <c r="V23" s="46">
        <f>IF($B$15=DATOS!$B$3,CALDERAS!X7,IF($B$15=DATOS!$B$4,CENTRÍFUGAS!X7,IF($B$15=DATOS!$B$5,CHILLERS!X7, IF($B$15=DATOS!$B$6,COMPRESORES!X7,IF($B$15=DATOS!$B$7,EVAPORADORES!X7,IF($B$15=DATOS!$B$8,FILTROS!X7,IF($B$15=DATOS!$B$9,IC!X7,IF($B$15=DATOS!$B$10,MIXERS!X7,IF($B$15=DATOS!$B$11,MOLINOS!X7,IF($B$15=DATOS!$B$12,'ÓSMOSIS INV'!X7,IF($B$15=DATOS!$B$13,REACTORES!X7,IF($B$15=DATOS!$B$14,RESINAS!X11,IF($B$15=DATOS!$B$15,SECADORES!X7,IF($B$15=DATOS!$B$16,SILOS!X7,IF($B$15=DATOS!$B$17,TANQUES!X7,IF($B$15=DATOS!$B$18,'TK AGITADOS'!X7,IF($B$15=DATOS!$B$19,'TORRES ENF'!X7," ")))))))))))))))))</f>
        <v>0</v>
      </c>
      <c r="W23" s="46">
        <f>IF($B$15=DATOS!$B$3,CALDERAS!Y7,IF($B$15=DATOS!$B$4,CENTRÍFUGAS!Y7,IF($B$15=DATOS!$B$5,CHILLERS!Y7, IF($B$15=DATOS!$B$6,COMPRESORES!Y7,IF($B$15=DATOS!$B$7,EVAPORADORES!Y7,IF($B$15=DATOS!$B$8,FILTROS!Y7,IF($B$15=DATOS!$B$9,IC!Y7,IF($B$15=DATOS!$B$10,MIXERS!Y7,IF($B$15=DATOS!$B$11,MOLINOS!Y7,IF($B$15=DATOS!$B$12,'ÓSMOSIS INV'!Y7,IF($B$15=DATOS!$B$13,REACTORES!Y7,IF($B$15=DATOS!$B$14,RESINAS!Y11,IF($B$15=DATOS!$B$15,SECADORES!Y7,IF($B$15=DATOS!$B$16,SILOS!Y7,IF($B$15=DATOS!$B$17,TANQUES!Y7,IF($B$15=DATOS!$B$18,'TK AGITADOS'!Y7,IF($B$15=DATOS!$B$19,'TORRES ENF'!Y7," ")))))))))))))))))</f>
        <v>0</v>
      </c>
      <c r="X23" s="46">
        <f>IF($B$15=DATOS!$B$3,CALDERAS!Z7,IF($B$15=DATOS!$B$4,CENTRÍFUGAS!Z7,IF($B$15=DATOS!$B$5,CHILLERS!Z7, IF($B$15=DATOS!$B$6,COMPRESORES!Z7,IF($B$15=DATOS!$B$7,EVAPORADORES!Z7,IF($B$15=DATOS!$B$8,FILTROS!Z7,IF($B$15=DATOS!$B$9,IC!Z7,IF($B$15=DATOS!$B$10,MIXERS!Z7,IF($B$15=DATOS!$B$11,MOLINOS!Z7,IF($B$15=DATOS!$B$12,'ÓSMOSIS INV'!Z7,IF($B$15=DATOS!$B$13,REACTORES!Z7,IF($B$15=DATOS!$B$14,RESINAS!Z11,IF($B$15=DATOS!$B$15,SECADORES!Z7,IF($B$15=DATOS!$B$16,SILOS!Z7,IF($B$15=DATOS!$B$17,TANQUES!Z7,IF($B$15=DATOS!$B$18,'TK AGITADOS'!Z7,IF($B$15=DATOS!$B$19,'TORRES ENF'!Z7," ")))))))))))))))))</f>
        <v>0</v>
      </c>
      <c r="Y23" s="46">
        <f>IF($B$15=DATOS!$B$3,CALDERAS!AA7,IF($B$15=DATOS!$B$4,CENTRÍFUGAS!AA7,IF($B$15=DATOS!$B$5,CHILLERS!AA7, IF($B$15=DATOS!$B$6,COMPRESORES!AA7,IF($B$15=DATOS!$B$7,EVAPORADORES!AA7,IF($B$15=DATOS!$B$8,FILTROS!AA7,IF($B$15=DATOS!$B$9,IC!AA7,IF($B$15=DATOS!$B$10,MIXERS!AA7,IF($B$15=DATOS!$B$11,MOLINOS!AA7,IF($B$15=DATOS!$B$12,'ÓSMOSIS INV'!AA7,IF($B$15=DATOS!$B$13,REACTORES!AA7,IF($B$15=DATOS!$B$14,RESINAS!AA11,IF($B$15=DATOS!$B$15,SECADORES!AA7,IF($B$15=DATOS!$B$16,SILOS!AA7,IF($B$15=DATOS!$B$17,TANQUES!AA7,IF($B$15=DATOS!$B$18,'TK AGITADOS'!AA7,IF($B$15=DATOS!$B$19,'TORRES ENF'!AA7," ")))))))))))))))))</f>
        <v>0</v>
      </c>
      <c r="Z23" s="46">
        <f>IF($B$15=DATOS!$B$3,CALDERAS!AB7,IF($B$15=DATOS!$B$4,CENTRÍFUGAS!AB7,IF($B$15=DATOS!$B$5,CHILLERS!AB7, IF($B$15=DATOS!$B$6,COMPRESORES!AB7,IF($B$15=DATOS!$B$7,EVAPORADORES!AB7,IF($B$15=DATOS!$B$8,FILTROS!AB7,IF($B$15=DATOS!$B$9,IC!AB7,IF($B$15=DATOS!$B$10,MIXERS!AB7,IF($B$15=DATOS!$B$11,MOLINOS!AB7,IF($B$15=DATOS!$B$12,'ÓSMOSIS INV'!AB7,IF($B$15=DATOS!$B$13,REACTORES!AB7,IF($B$15=DATOS!$B$14,RESINAS!AB11,IF($B$15=DATOS!$B$15,SECADORES!AB7,IF($B$15=DATOS!$B$16,SILOS!AB7,IF($B$15=DATOS!$B$17,TANQUES!AB7,IF($B$15=DATOS!$B$18,'TK AGITADOS'!AB7,IF($B$15=DATOS!$B$19,'TORRES ENF'!AB7," ")))))))))))))))))</f>
        <v>0</v>
      </c>
      <c r="AA23" s="46">
        <f>IF($B$15=DATOS!$B$3,CALDERAS!AC7,IF($B$15=DATOS!$B$4,CENTRÍFUGAS!AC7,IF($B$15=DATOS!$B$5,CHILLERS!AC7, IF($B$15=DATOS!$B$6,COMPRESORES!AC7,IF($B$15=DATOS!$B$7,EVAPORADORES!AC7,IF($B$15=DATOS!$B$8,FILTROS!AC7,IF($B$15=DATOS!$B$9,IC!AC7,IF($B$15=DATOS!$B$10,MIXERS!AC7,IF($B$15=DATOS!$B$11,MOLINOS!AC7,IF($B$15=DATOS!$B$12,'ÓSMOSIS INV'!AC7,IF($B$15=DATOS!$B$13,REACTORES!AC7,IF($B$15=DATOS!$B$14,RESINAS!AC11,IF($B$15=DATOS!$B$15,SECADORES!AC7,IF($B$15=DATOS!$B$16,SILOS!AC7,IF($B$15=DATOS!$B$17,TANQUES!AC7,IF($B$15=DATOS!$B$18,'TK AGITADOS'!AC7,IF($B$15=DATOS!$B$19,'TORRES ENF'!AC7," ")))))))))))))))))</f>
        <v>0</v>
      </c>
      <c r="AB23" s="46">
        <f>IF($B$15=DATOS!$B$3,CALDERAS!AD7,IF($B$15=DATOS!$B$4,CENTRÍFUGAS!AD7,IF($B$15=DATOS!$B$5,CHILLERS!AD7, IF($B$15=DATOS!$B$6,COMPRESORES!AD7,IF($B$15=DATOS!$B$7,EVAPORADORES!AD7,IF($B$15=DATOS!$B$8,FILTROS!AD7,IF($B$15=DATOS!$B$9,IC!AD7,IF($B$15=DATOS!$B$10,MIXERS!AD7,IF($B$15=DATOS!$B$11,MOLINOS!AD7,IF($B$15=DATOS!$B$12,'ÓSMOSIS INV'!AD7,IF($B$15=DATOS!$B$13,REACTORES!AD7,IF($B$15=DATOS!$B$14,RESINAS!AD11,IF($B$15=DATOS!$B$15,SECADORES!AD7,IF($B$15=DATOS!$B$16,SILOS!AD7,IF($B$15=DATOS!$B$17,TANQUES!AD7,IF($B$15=DATOS!$B$18,'TK AGITADOS'!AD7,IF($B$15=DATOS!$B$19,'TORRES ENF'!AD7," ")))))))))))))))))</f>
        <v>0</v>
      </c>
      <c r="AC23" s="46">
        <f>IF($B$15=DATOS!$B$3,CALDERAS!AE7,IF($B$15=DATOS!$B$4,CENTRÍFUGAS!AE7,IF($B$15=DATOS!$B$5,CHILLERS!AE7, IF($B$15=DATOS!$B$6,COMPRESORES!AE7,IF($B$15=DATOS!$B$7,EVAPORADORES!AE7,IF($B$15=DATOS!$B$8,FILTROS!AE7,IF($B$15=DATOS!$B$9,IC!AE7,IF($B$15=DATOS!$B$10,MIXERS!AE7,IF($B$15=DATOS!$B$11,MOLINOS!AE7,IF($B$15=DATOS!$B$12,'ÓSMOSIS INV'!AE7,IF($B$15=DATOS!$B$13,REACTORES!AE7,IF($B$15=DATOS!$B$14,RESINAS!AE11,IF($B$15=DATOS!$B$15,SECADORES!AE7,IF($B$15=DATOS!$B$16,SILOS!AE7,IF($B$15=DATOS!$B$17,TANQUES!AE7,IF($B$15=DATOS!$B$18,'TK AGITADOS'!AE7,IF($B$15=DATOS!$B$19,'TORRES ENF'!AE7," ")))))))))))))))))</f>
        <v>0</v>
      </c>
      <c r="AD23" s="46">
        <f>IF($B$15=DATOS!$B$3,CALDERAS!AF7,IF($B$15=DATOS!$B$4,CENTRÍFUGAS!AF7,IF($B$15=DATOS!$B$5,CHILLERS!AF7, IF($B$15=DATOS!$B$6,COMPRESORES!AF7,IF($B$15=DATOS!$B$7,EVAPORADORES!AF7,IF($B$15=DATOS!$B$8,FILTROS!AF7,IF($B$15=DATOS!$B$9,IC!AF7,IF($B$15=DATOS!$B$10,MIXERS!AF7,IF($B$15=DATOS!$B$11,MOLINOS!AF7,IF($B$15=DATOS!$B$12,'ÓSMOSIS INV'!AF7,IF($B$15=DATOS!$B$13,REACTORES!AF7,IF($B$15=DATOS!$B$14,RESINAS!AF11,IF($B$15=DATOS!$B$15,SECADORES!AF7,IF($B$15=DATOS!$B$16,SILOS!AF7,IF($B$15=DATOS!$B$17,TANQUES!AF7,IF($B$15=DATOS!$B$18,'TK AGITADOS'!AF7,IF($B$15=DATOS!$B$19,'TORRES ENF'!AF7," ")))))))))))))))))</f>
        <v>0</v>
      </c>
      <c r="AE23" s="46">
        <f>IF($B$15=DATOS!$B$3,CALDERAS!AG7,IF($B$15=DATOS!$B$4,CENTRÍFUGAS!AG7,IF($B$15=DATOS!$B$5,CHILLERS!AG7, IF($B$15=DATOS!$B$6,COMPRESORES!AG7,IF($B$15=DATOS!$B$7,EVAPORADORES!AG7,IF($B$15=DATOS!$B$8,FILTROS!AG7,IF($B$15=DATOS!$B$9,IC!AG7,IF($B$15=DATOS!$B$10,MIXERS!AG7,IF($B$15=DATOS!$B$11,MOLINOS!AG7,IF($B$15=DATOS!$B$12,'ÓSMOSIS INV'!AG7,IF($B$15=DATOS!$B$13,REACTORES!AG7,IF($B$15=DATOS!$B$14,RESINAS!AG11,IF($B$15=DATOS!$B$15,SECADORES!AG7,IF($B$15=DATOS!$B$16,SILOS!AG7,IF($B$15=DATOS!$B$17,TANQUES!AG7,IF($B$15=DATOS!$B$18,'TK AGITADOS'!AG7,IF($B$15=DATOS!$B$19,'TORRES ENF'!AG7," ")))))))))))))))))</f>
        <v>0</v>
      </c>
      <c r="AF23" s="46">
        <f>IF($B$15=DATOS!$B$3,CALDERAS!AH7,IF($B$15=DATOS!$B$4,CENTRÍFUGAS!AH7,IF($B$15=DATOS!$B$5,CHILLERS!AH7, IF($B$15=DATOS!$B$6,COMPRESORES!AH7,IF($B$15=DATOS!$B$7,EVAPORADORES!AH7,IF($B$15=DATOS!$B$8,FILTROS!AH7,IF($B$15=DATOS!$B$9,IC!AH7,IF($B$15=DATOS!$B$10,MIXERS!AH7,IF($B$15=DATOS!$B$11,MOLINOS!AH7,IF($B$15=DATOS!$B$12,'ÓSMOSIS INV'!AH7,IF($B$15=DATOS!$B$13,REACTORES!AH7,IF($B$15=DATOS!$B$14,RESINAS!AH11,IF($B$15=DATOS!$B$15,SECADORES!AH7,IF($B$15=DATOS!$B$16,SILOS!AH7,IF($B$15=DATOS!$B$17,TANQUES!AH7,IF($B$15=DATOS!$B$18,'TK AGITADOS'!AH7,IF($B$15=DATOS!$B$19,'TORRES ENF'!AH7," ")))))))))))))))))</f>
        <v>0</v>
      </c>
    </row>
    <row r="24" spans="1:32" s="47" customFormat="1" ht="45" customHeight="1" x14ac:dyDescent="0.4">
      <c r="A24" s="46">
        <f>IF($B$15=DATOS!$B$3,CALDERAS!C8,IF($B$15=DATOS!$B$4,CENTRÍFUGAS!C8,IF($B$15=DATOS!$B$5,CHILLERS!C8, IF($B$15=DATOS!$B$6,COMPRESORES!C8,IF($B$15=DATOS!$B$7,EVAPORADORES!C8,IF($B$15=DATOS!$B$8,FILTROS!C8,IF($B$15=DATOS!$B$9,IC!C8,IF($B$15=DATOS!$B$10,MIXERS!C8,IF($B$15=DATOS!$B$11,MOLINOS!C8,IF($B$15=DATOS!$B$12,'ÓSMOSIS INV'!C8,IF($B$15=DATOS!$B$13,REACTORES!C8,IF($B$15=DATOS!$B$14,RESINAS!C12,IF($B$15=DATOS!$B$15,SECADORES!C8,IF($B$15=DATOS!$B$16,SILOS!C8,IF($B$15=DATOS!$B$17,TANQUES!C8,IF($B$15=DATOS!$B$18,'TK AGITADOS'!C8,IF($B$15=DATOS!$B$19,'TORRES ENF'!C8," ")))))))))))))))))</f>
        <v>2017</v>
      </c>
      <c r="B24" s="46" t="str">
        <f>IF($B$15=DATOS!$B$3,CALDERAS!D8,IF($B$15=DATOS!$B$4,CENTRÍFUGAS!D8,IF($B$15=DATOS!$B$5,CHILLERS!D8, IF($B$15=DATOS!$B$6,COMPRESORES!D8,IF($B$15=DATOS!$B$7,EVAPORADORES!D8,IF($B$15=DATOS!$B$8,FILTROS!D8,IF($B$15=DATOS!$B$9,IC!D8,IF($B$15=DATOS!$B$10,MIXERS!D8,IF($B$15=DATOS!$B$11,MOLINOS!D8,IF($B$15=DATOS!$B$12,'ÓSMOSIS INV'!D8,IF($B$15=DATOS!$B$13,REACTORES!D8,IF($B$15=DATOS!$B$14,RESINAS!D12,IF($B$15=DATOS!$B$15,SECADORES!D8,IF($B$15=DATOS!$B$16,SILOS!D8,IF($B$15=DATOS!$B$17,TANQUES!D8,IF($B$15=DATOS!$B$18,'TK AGITADOS'!D8,IF($B$15=DATOS!$B$19,'TORRES ENF'!D8," ")))))))))))))))))</f>
        <v>Energía/ Combustibles</v>
      </c>
      <c r="C24" s="46" t="str">
        <f>IF($B$15=DATOS!$B$3,CALDERAS!E8,IF($B$15=DATOS!$B$4,CENTRÍFUGAS!E8,IF($B$15=DATOS!$B$5,CHILLERS!E8, IF($B$15=DATOS!$B$6,COMPRESORES!E8,IF($B$15=DATOS!$B$7,EVAPORADORES!E8,IF($B$15=DATOS!$B$8,FILTROS!E8,IF($B$15=DATOS!$B$9,IC!E8,IF($B$15=DATOS!$B$10,MIXERS!E8,IF($B$15=DATOS!$B$11,MOLINOS!E8,IF($B$15=DATOS!$B$12,'ÓSMOSIS INV'!E8,IF($B$15=DATOS!$B$13,REACTORES!E8,IF($B$15=DATOS!$B$14,RESINAS!E12,IF($B$15=DATOS!$B$15,SECADORES!E8,IF($B$15=DATOS!$B$16,SILOS!E8,IF($B$15=DATOS!$B$17,TANQUES!E8,IF($B$15=DATOS!$B$18,'TK AGITADOS'!E8,IF($B$15=DATOS!$B$19,'TORRES ENF'!E8," ")))))))))))))))))</f>
        <v>Tiro inducido, flujo contracorriente y ciclo cerrado</v>
      </c>
      <c r="D24" s="46" t="str">
        <f>IF($B$15=DATOS!$B$3,CALDERAS!F8,IF($B$15=DATOS!$B$4,CENTRÍFUGAS!F8,IF($B$15=DATOS!$B$5,CHILLERS!F8, IF($B$15=DATOS!$B$6,COMPRESORES!F8,IF($B$15=DATOS!$B$7,EVAPORADORES!F8,IF($B$15=DATOS!$B$8,FILTROS!F8,IF($B$15=DATOS!$B$9,IC!F8,IF($B$15=DATOS!$B$10,MIXERS!F8,IF($B$15=DATOS!$B$11,MOLINOS!F8,IF($B$15=DATOS!$B$12,'ÓSMOSIS INV'!F8,IF($B$15=DATOS!$B$13,REACTORES!F8,IF($B$15=DATOS!$B$14,RESINAS!F12,IF($B$15=DATOS!$B$15,SECADORES!F8,IF($B$15=DATOS!$B$16,SILOS!F8,IF($B$15=DATOS!$B$17,TANQUES!F8,IF($B$15=DATOS!$B$18,'TK AGITADOS'!F8,IF($B$15=DATOS!$B$19,'TORRES ENF'!F8," ")))))))))))))))))</f>
        <v>GTM-120</v>
      </c>
      <c r="E24" s="46">
        <f>IF($B$15=DATOS!$B$3,CALDERAS!G8,IF($B$15=DATOS!$B$4,CENTRÍFUGAS!G8,IF($B$15=DATOS!$B$5,CHILLERS!G8, IF($B$15=DATOS!$B$6,COMPRESORES!G8,IF($B$15=DATOS!$B$7,EVAPORADORES!G8,IF($B$15=DATOS!$B$8,FILTROS!G8,IF($B$15=DATOS!$B$9,IC!G8,IF($B$15=DATOS!$B$10,MIXERS!G8,IF($B$15=DATOS!$B$11,MOLINOS!G8,IF($B$15=DATOS!$B$12,'ÓSMOSIS INV'!G8,IF($B$15=DATOS!$B$13,REACTORES!G8,IF($B$15=DATOS!$B$14,RESINAS!G12,IF($B$15=DATOS!$B$15,SECADORES!G8,IF($B$15=DATOS!$B$16,SILOS!G8,IF($B$15=DATOS!$B$17,TANQUES!G8,IF($B$15=DATOS!$B$18,'TK AGITADOS'!G8,IF($B$15=DATOS!$B$19,'TORRES ENF'!G8," ")))))))))))))))))</f>
        <v>12</v>
      </c>
      <c r="F24" s="46">
        <f>IF($B$15=DATOS!$B$3,CALDERAS!H8,IF($B$15=DATOS!$B$4,CENTRÍFUGAS!H8,IF($B$15=DATOS!$B$5,CHILLERS!H8, IF($B$15=DATOS!$B$6,COMPRESORES!H8,IF($B$15=DATOS!$B$7,EVAPORADORES!H8,IF($B$15=DATOS!$B$8,FILTROS!H8,IF($B$15=DATOS!$B$9,IC!H8,IF($B$15=DATOS!$B$10,MIXERS!H8,IF($B$15=DATOS!$B$11,MOLINOS!H8,IF($B$15=DATOS!$B$12,'ÓSMOSIS INV'!H8,IF($B$15=DATOS!$B$13,REACTORES!H8,IF($B$15=DATOS!$B$14,RESINAS!H12,IF($B$15=DATOS!$B$15,SECADORES!H8,IF($B$15=DATOS!$B$16,SILOS!H8,IF($B$15=DATOS!$B$17,TANQUES!H8,IF($B$15=DATOS!$B$18,'TK AGITADOS'!H8,IF($B$15=DATOS!$B$19,'TORRES ENF'!H8," ")))))))))))))))))</f>
        <v>112</v>
      </c>
      <c r="G24" s="46">
        <f>IF($B$15=DATOS!$B$3,CALDERAS!I8,IF($B$15=DATOS!$B$4,CENTRÍFUGAS!I8,IF($B$15=DATOS!$B$5,CHILLERS!I8, IF($B$15=DATOS!$B$6,COMPRESORES!I8,IF($B$15=DATOS!$B$7,EVAPORADORES!I8,IF($B$15=DATOS!$B$8,FILTROS!I8,IF($B$15=DATOS!$B$9,IC!I8,IF($B$15=DATOS!$B$10,MIXERS!I8,IF($B$15=DATOS!$B$11,MOLINOS!I8,IF($B$15=DATOS!$B$12,'ÓSMOSIS INV'!I8,IF($B$15=DATOS!$B$13,REACTORES!I8,IF($B$15=DATOS!$B$14,RESINAS!I12,IF($B$15=DATOS!$B$15,SECADORES!I8,IF($B$15=DATOS!$B$16,SILOS!I8,IF($B$15=DATOS!$B$17,TANQUES!I8,IF($B$15=DATOS!$B$18,'TK AGITADOS'!I8,IF($B$15=DATOS!$B$19,'TORRES ENF'!I8," ")))))))))))))))))</f>
        <v>17280</v>
      </c>
      <c r="H24" s="46">
        <f>IF($B$15=DATOS!$B$3,CALDERAS!J8,IF($B$15=DATOS!$B$4,CENTRÍFUGAS!J8,IF($B$15=DATOS!$B$5,CHILLERS!J8, IF($B$15=DATOS!$B$6,COMPRESORES!J8,IF($B$15=DATOS!$B$7,EVAPORADORES!J8,IF($B$15=DATOS!$B$8,FILTROS!J8,IF($B$15=DATOS!$B$9,IC!J8,IF($B$15=DATOS!$B$10,MIXERS!J8,IF($B$15=DATOS!$B$11,MOLINOS!J8,IF($B$15=DATOS!$B$12,'ÓSMOSIS INV'!J8,IF($B$15=DATOS!$B$13,REACTORES!J8,IF($B$15=DATOS!$B$14,RESINAS!J12,IF($B$15=DATOS!$B$15,SECADORES!J8,IF($B$15=DATOS!$B$16,SILOS!J8,IF($B$15=DATOS!$B$17,TANQUES!J8,IF($B$15=DATOS!$B$18,'TK AGITADOS'!J8,IF($B$15=DATOS!$B$19,'TORRES ENF'!J8," ")))))))))))))))))</f>
        <v>22</v>
      </c>
      <c r="I24" s="46">
        <f>IF($B$15=DATOS!$B$3,CALDERAS!K8,IF($B$15=DATOS!$B$4,CENTRÍFUGAS!K8,IF($B$15=DATOS!$B$5,CHILLERS!K8, IF($B$15=DATOS!$B$6,COMPRESORES!K8,IF($B$15=DATOS!$B$7,EVAPORADORES!K8,IF($B$15=DATOS!$B$8,FILTROS!K8,IF($B$15=DATOS!$B$9,IC!K8,IF($B$15=DATOS!$B$10,MIXERS!K8,IF($B$15=DATOS!$B$11,MOLINOS!K8,IF($B$15=DATOS!$B$12,'ÓSMOSIS INV'!K8,IF($B$15=DATOS!$B$13,REACTORES!K8,IF($B$15=DATOS!$B$14,RESINAS!K12,IF($B$15=DATOS!$B$15,SECADORES!K8,IF($B$15=DATOS!$B$16,SILOS!K8,IF($B$15=DATOS!$B$17,TANQUES!K8,IF($B$15=DATOS!$B$18,'TK AGITADOS'!K8,IF($B$15=DATOS!$B$19,'TORRES ENF'!K8," ")))))))))))))))))</f>
        <v>2.2999999999999998</v>
      </c>
      <c r="J24" s="46">
        <f>IF($B$15=DATOS!$B$3,CALDERAS!L8,IF($B$15=DATOS!$B$4,CENTRÍFUGAS!L8,IF($B$15=DATOS!$B$5,CHILLERS!L8, IF($B$15=DATOS!$B$6,COMPRESORES!L8,IF($B$15=DATOS!$B$7,EVAPORADORES!L8,IF($B$15=DATOS!$B$8,FILTROS!L8,IF($B$15=DATOS!$B$9,IC!L8,IF($B$15=DATOS!$B$10,MIXERS!L8,IF($B$15=DATOS!$B$11,MOLINOS!L8,IF($B$15=DATOS!$B$12,'ÓSMOSIS INV'!L8,IF($B$15=DATOS!$B$13,REACTORES!L8,IF($B$15=DATOS!$B$14,RESINAS!L12,IF($B$15=DATOS!$B$15,SECADORES!L8,IF($B$15=DATOS!$B$16,SILOS!L8,IF($B$15=DATOS!$B$17,TANQUES!L8,IF($B$15=DATOS!$B$18,'TK AGITADOS'!L8,IF($B$15=DATOS!$B$19,'TORRES ENF'!L8," ")))))))))))))))))</f>
        <v>1.02</v>
      </c>
      <c r="K24" s="46">
        <f>IF($B$15=DATOS!$B$3,CALDERAS!M8,IF($B$15=DATOS!$B$4,CENTRÍFUGAS!M8,IF($B$15=DATOS!$B$5,CHILLERS!M8, IF($B$15=DATOS!$B$6,COMPRESORES!M8,IF($B$15=DATOS!$B$7,EVAPORADORES!M8,IF($B$15=DATOS!$B$8,FILTROS!M8,IF($B$15=DATOS!$B$9,IC!M8,IF($B$15=DATOS!$B$10,MIXERS!M8,IF($B$15=DATOS!$B$11,MOLINOS!M8,IF($B$15=DATOS!$B$12,'ÓSMOSIS INV'!M8,IF($B$15=DATOS!$B$13,REACTORES!M8,IF($B$15=DATOS!$B$14,RESINAS!M12,IF($B$15=DATOS!$B$15,SECADORES!M8,IF($B$15=DATOS!$B$16,SILOS!M8,IF($B$15=DATOS!$B$17,TANQUES!M8,IF($B$15=DATOS!$B$18,'TK AGITADOS'!M8,IF($B$15=DATOS!$B$19,'TORRES ENF'!M8," ")))))))))))))))))</f>
        <v>1.9</v>
      </c>
      <c r="L24" s="46">
        <f>IF($B$15=DATOS!$B$3,CALDERAS!N8,IF($B$15=DATOS!$B$4,CENTRÍFUGAS!N8,IF($B$15=DATOS!$B$5,CHILLERS!N8, IF($B$15=DATOS!$B$6,COMPRESORES!N8,IF($B$15=DATOS!$B$7,EVAPORADORES!N8,IF($B$15=DATOS!$B$8,FILTROS!N8,IF($B$15=DATOS!$B$9,IC!N8,IF($B$15=DATOS!$B$10,MIXERS!N8,IF($B$15=DATOS!$B$11,MOLINOS!N8,IF($B$15=DATOS!$B$12,'ÓSMOSIS INV'!N8,IF($B$15=DATOS!$B$13,REACTORES!N8,IF($B$15=DATOS!$B$14,RESINAS!N12,IF($B$15=DATOS!$B$15,SECADORES!N8,IF($B$15=DATOS!$B$16,SILOS!N8,IF($B$15=DATOS!$B$17,TANQUES!N8,IF($B$15=DATOS!$B$18,'TK AGITADOS'!N8,IF($B$15=DATOS!$B$19,'TORRES ENF'!N8," ")))))))))))))))))</f>
        <v>1.1000000000000001</v>
      </c>
      <c r="M24" s="46" t="str">
        <f>IF($B$15=DATOS!$B$3,CALDERAS!O8,IF($B$15=DATOS!$B$4,CENTRÍFUGAS!O8,IF($B$15=DATOS!$B$5,CHILLERS!O8, IF($B$15=DATOS!$B$6,COMPRESORES!O8,IF($B$15=DATOS!$B$7,EVAPORADORES!O8,IF($B$15=DATOS!$B$8,FILTROS!O8,IF($B$15=DATOS!$B$9,IC!O8,IF($B$15=DATOS!$B$10,MIXERS!O8,IF($B$15=DATOS!$B$11,MOLINOS!O8,IF($B$15=DATOS!$B$12,'ÓSMOSIS INV'!O8,IF($B$15=DATOS!$B$13,REACTORES!O8,IF($B$15=DATOS!$B$14,RESINAS!O12,IF($B$15=DATOS!$B$15,SECADORES!O8,IF($B$15=DATOS!$B$16,SILOS!O8,IF($B$15=DATOS!$B$17,TANQUES!O8,IF($B$15=DATOS!$B$18,'TK AGITADOS'!O8,IF($B$15=DATOS!$B$19,'TORRES ENF'!O8," ")))))))))))))))))</f>
        <v>Carcaza de acero galvanizado, tubos de evaporación AISI 304</v>
      </c>
      <c r="N24" s="46" t="str">
        <f>IF($B$15=DATOS!$B$3,CALDERAS!P8,IF($B$15=DATOS!$B$4,CENTRÍFUGAS!P8,IF($B$15=DATOS!$B$5,CHILLERS!P8, IF($B$15=DATOS!$B$6,COMPRESORES!P8,IF($B$15=DATOS!$B$7,EVAPORADORES!P8,IF($B$15=DATOS!$B$8,FILTROS!P8,IF($B$15=DATOS!$B$9,IC!P8,IF($B$15=DATOS!$B$10,MIXERS!P8,IF($B$15=DATOS!$B$11,MOLINOS!P8,IF($B$15=DATOS!$B$12,'ÓSMOSIS INV'!P8,IF($B$15=DATOS!$B$13,REACTORES!P8,IF($B$15=DATOS!$B$14,RESINAS!P12,IF($B$15=DATOS!$B$15,SECADORES!P8,IF($B$15=DATOS!$B$16,SILOS!P8,IF($B$15=DATOS!$B$17,TANQUES!P8,IF($B$15=DATOS!$B$18,'TK AGITADOS'!P8,IF($B$15=DATOS!$B$19,'TORRES ENF'!P8," ")))))))))))))))))</f>
        <v>-</v>
      </c>
      <c r="O24" s="46" t="str">
        <f>IF($B$15=DATOS!$B$3,CALDERAS!Q8,IF($B$15=DATOS!$B$4,CENTRÍFUGAS!Q8,IF($B$15=DATOS!$B$5,CHILLERS!Q8, IF($B$15=DATOS!$B$6,COMPRESORES!Q8,IF($B$15=DATOS!$B$7,EVAPORADORES!Q8,IF($B$15=DATOS!$B$8,FILTROS!Q8,IF($B$15=DATOS!$B$9,IC!Q8,IF($B$15=DATOS!$B$10,MIXERS!Q8,IF($B$15=DATOS!$B$11,MOLINOS!Q8,IF($B$15=DATOS!$B$12,'ÓSMOSIS INV'!Q8,IF($B$15=DATOS!$B$13,REACTORES!Q8,IF($B$15=DATOS!$B$14,RESINAS!Q12,IF($B$15=DATOS!$B$15,SECADORES!Q8,IF($B$15=DATOS!$B$16,SILOS!Q8,IF($B$15=DATOS!$B$17,TANQUES!Q8,IF($B$15=DATOS!$B$18,'TK AGITADOS'!Q8,IF($B$15=DATOS!$B$19,'TORRES ENF'!Q8," ")))))))))))))))))</f>
        <v>Wuxi Sanjiu Cooling Equipment Co., Ltd.</v>
      </c>
      <c r="P24" s="46" t="str">
        <f>IF($B$15=DATOS!$B$3,CALDERAS!R8,IF($B$15=DATOS!$B$4,CENTRÍFUGAS!R8,IF($B$15=DATOS!$B$5,CHILLERS!R8, IF($B$15=DATOS!$B$6,COMPRESORES!R8,IF($B$15=DATOS!$B$7,EVAPORADORES!R8,IF($B$15=DATOS!$B$8,FILTROS!R8,IF($B$15=DATOS!$B$9,IC!R8,IF($B$15=DATOS!$B$10,MIXERS!R8,IF($B$15=DATOS!$B$11,MOLINOS!R8,IF($B$15=DATOS!$B$12,'ÓSMOSIS INV'!R8,IF($B$15=DATOS!$B$13,REACTORES!R8,IF($B$15=DATOS!$B$14,RESINAS!R12,IF($B$15=DATOS!$B$15,SECADORES!R8,IF($B$15=DATOS!$B$16,SILOS!R8,IF($B$15=DATOS!$B$17,TANQUES!R8,IF($B$15=DATOS!$B$18,'TK AGITADOS'!R8,IF($B$15=DATOS!$B$19,'TORRES ENF'!R8," ")))))))))))))))))</f>
        <v>China</v>
      </c>
      <c r="Q24" s="46" t="str">
        <f>IF($B$15=DATOS!$B$3,CALDERAS!S8,IF($B$15=DATOS!$B$4,CENTRÍFUGAS!S8,IF($B$15=DATOS!$B$5,CHILLERS!S8, IF($B$15=DATOS!$B$6,COMPRESORES!S8,IF($B$15=DATOS!$B$7,EVAPORADORES!S8,IF($B$15=DATOS!$B$8,FILTROS!S8,IF($B$15=DATOS!$B$9,IC!S8,IF($B$15=DATOS!$B$10,MIXERS!S8,IF($B$15=DATOS!$B$11,MOLINOS!S8,IF($B$15=DATOS!$B$12,'ÓSMOSIS INV'!S8,IF($B$15=DATOS!$B$13,REACTORES!S8,IF($B$15=DATOS!$B$14,RESINAS!S12,IF($B$15=DATOS!$B$15,SECADORES!S8,IF($B$15=DATOS!$B$16,SILOS!S8,IF($B$15=DATOS!$B$17,TANQUES!S8,IF($B$15=DATOS!$B$18,'TK AGITADOS'!S8,IF($B$15=DATOS!$B$19,'TORRES ENF'!S8," ")))))))))))))))))</f>
        <v>-</v>
      </c>
      <c r="R24" s="46">
        <f>IF($B$15=DATOS!$B$3,CALDERAS!T8,IF($B$15=DATOS!$B$4,CENTRÍFUGAS!T8,IF($B$15=DATOS!$B$5,CHILLERS!T8, IF($B$15=DATOS!$B$6,COMPRESORES!T8,IF($B$15=DATOS!$B$7,EVAPORADORES!T8,IF($B$15=DATOS!$B$8,FILTROS!T8,IF($B$15=DATOS!$B$9,IC!T8,IF($B$15=DATOS!$B$10,MIXERS!T8,IF($B$15=DATOS!$B$11,MOLINOS!T8,IF($B$15=DATOS!$B$12,'ÓSMOSIS INV'!T8,IF($B$15=DATOS!$B$13,REACTORES!T8,IF($B$15=DATOS!$B$14,RESINAS!T12,IF($B$15=DATOS!$B$15,SECADORES!T8,IF($B$15=DATOS!$B$16,SILOS!T8,IF($B$15=DATOS!$B$17,TANQUES!T8,IF($B$15=DATOS!$B$18,'TK AGITADOS'!T8,IF($B$15=DATOS!$B$19,'TORRES ENF'!T8," ")))))))))))))))))</f>
        <v>9715</v>
      </c>
      <c r="S24" s="46" t="str">
        <f>IF($B$15=DATOS!$B$3,CALDERAS!U8,IF($B$15=DATOS!$B$4,CENTRÍFUGAS!U8,IF($B$15=DATOS!$B$5,CHILLERS!U8, IF($B$15=DATOS!$B$6,COMPRESORES!U8,IF($B$15=DATOS!$B$7,EVAPORADORES!U8,IF($B$15=DATOS!$B$8,FILTROS!U8,IF($B$15=DATOS!$B$9,IC!U8,IF($B$15=DATOS!$B$10,MIXERS!U8,IF($B$15=DATOS!$B$11,MOLINOS!U8,IF($B$15=DATOS!$B$12,'ÓSMOSIS INV'!U8,IF($B$15=DATOS!$B$13,REACTORES!U8,IF($B$15=DATOS!$B$14,RESINAS!U12,IF($B$15=DATOS!$B$15,SECADORES!U8,IF($B$15=DATOS!$B$16,SILOS!U8,IF($B$15=DATOS!$B$17,TANQUES!U8,IF($B$15=DATOS!$B$18,'TK AGITADOS'!U8,IF($B$15=DATOS!$B$19,'TORRES ENF'!U8," ")))))))))))))))))</f>
        <v>CIF</v>
      </c>
      <c r="T24" s="46" t="str">
        <f>IF($B$15=DATOS!$B$3,CALDERAS!V8,IF($B$15=DATOS!$B$4,CENTRÍFUGAS!V8,IF($B$15=DATOS!$B$5,CHILLERS!V8, IF($B$15=DATOS!$B$6,COMPRESORES!V8,IF($B$15=DATOS!$B$7,EVAPORADORES!V8,IF($B$15=DATOS!$B$8,FILTROS!V8,IF($B$15=DATOS!$B$9,IC!V8,IF($B$15=DATOS!$B$10,MIXERS!V8,IF($B$15=DATOS!$B$11,MOLINOS!V8,IF($B$15=DATOS!$B$12,'ÓSMOSIS INV'!V8,IF($B$15=DATOS!$B$13,REACTORES!V8,IF($B$15=DATOS!$B$14,RESINAS!V12,IF($B$15=DATOS!$B$15,SECADORES!V8,IF($B$15=DATOS!$B$16,SILOS!V8,IF($B$15=DATOS!$B$17,TANQUES!V8,IF($B$15=DATOS!$B$18,'TK AGITADOS'!V8,IF($B$15=DATOS!$B$19,'TORRES ENF'!V8," ")))))))))))))))))</f>
        <v>Fabricante</v>
      </c>
      <c r="U24" s="46" t="str">
        <f>IF($B$15=DATOS!$B$3,CALDERAS!W8,IF($B$15=DATOS!$B$4,CENTRÍFUGAS!W8,IF($B$15=DATOS!$B$5,CHILLERS!W8, IF($B$15=DATOS!$B$6,COMPRESORES!W8,IF($B$15=DATOS!$B$7,EVAPORADORES!W8,IF($B$15=DATOS!$B$8,FILTROS!W8,IF($B$15=DATOS!$B$9,IC!W8,IF($B$15=DATOS!$B$10,MIXERS!W8,IF($B$15=DATOS!$B$11,MOLINOS!W8,IF($B$15=DATOS!$B$12,'ÓSMOSIS INV'!W8,IF($B$15=DATOS!$B$13,REACTORES!W8,IF($B$15=DATOS!$B$14,RESINAS!W12,IF($B$15=DATOS!$B$15,SECADORES!W8,IF($B$15=DATOS!$B$16,SILOS!W8,IF($B$15=DATOS!$B$17,TANQUES!W8,IF($B$15=DATOS!$B$18,'TK AGITADOS'!W8,IF($B$15=DATOS!$B$19,'TORRES ENF'!W8," ")))))))))))))))))</f>
        <v>La capacidad nominal está dada para una temperatura de entrada de 30ºC, una temperatura de salida de 22ºC y una temperatura de bulbo húmedo de 15,2ºC.</v>
      </c>
      <c r="V24" s="46">
        <f>IF($B$15=DATOS!$B$3,CALDERAS!X8,IF($B$15=DATOS!$B$4,CENTRÍFUGAS!X8,IF($B$15=DATOS!$B$5,CHILLERS!X8, IF($B$15=DATOS!$B$6,COMPRESORES!X8,IF($B$15=DATOS!$B$7,EVAPORADORES!X8,IF($B$15=DATOS!$B$8,FILTROS!X8,IF($B$15=DATOS!$B$9,IC!X8,IF($B$15=DATOS!$B$10,MIXERS!X8,IF($B$15=DATOS!$B$11,MOLINOS!X8,IF($B$15=DATOS!$B$12,'ÓSMOSIS INV'!X8,IF($B$15=DATOS!$B$13,REACTORES!X8,IF($B$15=DATOS!$B$14,RESINAS!X12,IF($B$15=DATOS!$B$15,SECADORES!X8,IF($B$15=DATOS!$B$16,SILOS!X8,IF($B$15=DATOS!$B$17,TANQUES!X8,IF($B$15=DATOS!$B$18,'TK AGITADOS'!X8,IF($B$15=DATOS!$B$19,'TORRES ENF'!X8," ")))))))))))))))))</f>
        <v>0</v>
      </c>
      <c r="W24" s="46">
        <f>IF($B$15=DATOS!$B$3,CALDERAS!Y8,IF($B$15=DATOS!$B$4,CENTRÍFUGAS!Y8,IF($B$15=DATOS!$B$5,CHILLERS!Y8, IF($B$15=DATOS!$B$6,COMPRESORES!Y8,IF($B$15=DATOS!$B$7,EVAPORADORES!Y8,IF($B$15=DATOS!$B$8,FILTROS!Y8,IF($B$15=DATOS!$B$9,IC!Y8,IF($B$15=DATOS!$B$10,MIXERS!Y8,IF($B$15=DATOS!$B$11,MOLINOS!Y8,IF($B$15=DATOS!$B$12,'ÓSMOSIS INV'!Y8,IF($B$15=DATOS!$B$13,REACTORES!Y8,IF($B$15=DATOS!$B$14,RESINAS!Y12,IF($B$15=DATOS!$B$15,SECADORES!Y8,IF($B$15=DATOS!$B$16,SILOS!Y8,IF($B$15=DATOS!$B$17,TANQUES!Y8,IF($B$15=DATOS!$B$18,'TK AGITADOS'!Y8,IF($B$15=DATOS!$B$19,'TORRES ENF'!Y8," ")))))))))))))))))</f>
        <v>0</v>
      </c>
      <c r="X24" s="46">
        <f>IF($B$15=DATOS!$B$3,CALDERAS!Z8,IF($B$15=DATOS!$B$4,CENTRÍFUGAS!Z8,IF($B$15=DATOS!$B$5,CHILLERS!Z8, IF($B$15=DATOS!$B$6,COMPRESORES!Z8,IF($B$15=DATOS!$B$7,EVAPORADORES!Z8,IF($B$15=DATOS!$B$8,FILTROS!Z8,IF($B$15=DATOS!$B$9,IC!Z8,IF($B$15=DATOS!$B$10,MIXERS!Z8,IF($B$15=DATOS!$B$11,MOLINOS!Z8,IF($B$15=DATOS!$B$12,'ÓSMOSIS INV'!Z8,IF($B$15=DATOS!$B$13,REACTORES!Z8,IF($B$15=DATOS!$B$14,RESINAS!Z12,IF($B$15=DATOS!$B$15,SECADORES!Z8,IF($B$15=DATOS!$B$16,SILOS!Z8,IF($B$15=DATOS!$B$17,TANQUES!Z8,IF($B$15=DATOS!$B$18,'TK AGITADOS'!Z8,IF($B$15=DATOS!$B$19,'TORRES ENF'!Z8," ")))))))))))))))))</f>
        <v>0</v>
      </c>
      <c r="Y24" s="46">
        <f>IF($B$15=DATOS!$B$3,CALDERAS!AA8,IF($B$15=DATOS!$B$4,CENTRÍFUGAS!AA8,IF($B$15=DATOS!$B$5,CHILLERS!AA8, IF($B$15=DATOS!$B$6,COMPRESORES!AA8,IF($B$15=DATOS!$B$7,EVAPORADORES!AA8,IF($B$15=DATOS!$B$8,FILTROS!AA8,IF($B$15=DATOS!$B$9,IC!AA8,IF($B$15=DATOS!$B$10,MIXERS!AA8,IF($B$15=DATOS!$B$11,MOLINOS!AA8,IF($B$15=DATOS!$B$12,'ÓSMOSIS INV'!AA8,IF($B$15=DATOS!$B$13,REACTORES!AA8,IF($B$15=DATOS!$B$14,RESINAS!AA12,IF($B$15=DATOS!$B$15,SECADORES!AA8,IF($B$15=DATOS!$B$16,SILOS!AA8,IF($B$15=DATOS!$B$17,TANQUES!AA8,IF($B$15=DATOS!$B$18,'TK AGITADOS'!AA8,IF($B$15=DATOS!$B$19,'TORRES ENF'!AA8," ")))))))))))))))))</f>
        <v>0</v>
      </c>
      <c r="Z24" s="46">
        <f>IF($B$15=DATOS!$B$3,CALDERAS!AB8,IF($B$15=DATOS!$B$4,CENTRÍFUGAS!AB8,IF($B$15=DATOS!$B$5,CHILLERS!AB8, IF($B$15=DATOS!$B$6,COMPRESORES!AB8,IF($B$15=DATOS!$B$7,EVAPORADORES!AB8,IF($B$15=DATOS!$B$8,FILTROS!AB8,IF($B$15=DATOS!$B$9,IC!AB8,IF($B$15=DATOS!$B$10,MIXERS!AB8,IF($B$15=DATOS!$B$11,MOLINOS!AB8,IF($B$15=DATOS!$B$12,'ÓSMOSIS INV'!AB8,IF($B$15=DATOS!$B$13,REACTORES!AB8,IF($B$15=DATOS!$B$14,RESINAS!AB12,IF($B$15=DATOS!$B$15,SECADORES!AB8,IF($B$15=DATOS!$B$16,SILOS!AB8,IF($B$15=DATOS!$B$17,TANQUES!AB8,IF($B$15=DATOS!$B$18,'TK AGITADOS'!AB8,IF($B$15=DATOS!$B$19,'TORRES ENF'!AB8," ")))))))))))))))))</f>
        <v>0</v>
      </c>
      <c r="AA24" s="46">
        <f>IF($B$15=DATOS!$B$3,CALDERAS!AC8,IF($B$15=DATOS!$B$4,CENTRÍFUGAS!AC8,IF($B$15=DATOS!$B$5,CHILLERS!AC8, IF($B$15=DATOS!$B$6,COMPRESORES!AC8,IF($B$15=DATOS!$B$7,EVAPORADORES!AC8,IF($B$15=DATOS!$B$8,FILTROS!AC8,IF($B$15=DATOS!$B$9,IC!AC8,IF($B$15=DATOS!$B$10,MIXERS!AC8,IF($B$15=DATOS!$B$11,MOLINOS!AC8,IF($B$15=DATOS!$B$12,'ÓSMOSIS INV'!AC8,IF($B$15=DATOS!$B$13,REACTORES!AC8,IF($B$15=DATOS!$B$14,RESINAS!AC12,IF($B$15=DATOS!$B$15,SECADORES!AC8,IF($B$15=DATOS!$B$16,SILOS!AC8,IF($B$15=DATOS!$B$17,TANQUES!AC8,IF($B$15=DATOS!$B$18,'TK AGITADOS'!AC8,IF($B$15=DATOS!$B$19,'TORRES ENF'!AC8," ")))))))))))))))))</f>
        <v>0</v>
      </c>
      <c r="AB24" s="46">
        <f>IF($B$15=DATOS!$B$3,CALDERAS!AD8,IF($B$15=DATOS!$B$4,CENTRÍFUGAS!AD8,IF($B$15=DATOS!$B$5,CHILLERS!AD8, IF($B$15=DATOS!$B$6,COMPRESORES!AD8,IF($B$15=DATOS!$B$7,EVAPORADORES!AD8,IF($B$15=DATOS!$B$8,FILTROS!AD8,IF($B$15=DATOS!$B$9,IC!AD8,IF($B$15=DATOS!$B$10,MIXERS!AD8,IF($B$15=DATOS!$B$11,MOLINOS!AD8,IF($B$15=DATOS!$B$12,'ÓSMOSIS INV'!AD8,IF($B$15=DATOS!$B$13,REACTORES!AD8,IF($B$15=DATOS!$B$14,RESINAS!AD12,IF($B$15=DATOS!$B$15,SECADORES!AD8,IF($B$15=DATOS!$B$16,SILOS!AD8,IF($B$15=DATOS!$B$17,TANQUES!AD8,IF($B$15=DATOS!$B$18,'TK AGITADOS'!AD8,IF($B$15=DATOS!$B$19,'TORRES ENF'!AD8," ")))))))))))))))))</f>
        <v>0</v>
      </c>
      <c r="AC24" s="46">
        <f>IF($B$15=DATOS!$B$3,CALDERAS!AE8,IF($B$15=DATOS!$B$4,CENTRÍFUGAS!AE8,IF($B$15=DATOS!$B$5,CHILLERS!AE8, IF($B$15=DATOS!$B$6,COMPRESORES!AE8,IF($B$15=DATOS!$B$7,EVAPORADORES!AE8,IF($B$15=DATOS!$B$8,FILTROS!AE8,IF($B$15=DATOS!$B$9,IC!AE8,IF($B$15=DATOS!$B$10,MIXERS!AE8,IF($B$15=DATOS!$B$11,MOLINOS!AE8,IF($B$15=DATOS!$B$12,'ÓSMOSIS INV'!AE8,IF($B$15=DATOS!$B$13,REACTORES!AE8,IF($B$15=DATOS!$B$14,RESINAS!AE12,IF($B$15=DATOS!$B$15,SECADORES!AE8,IF($B$15=DATOS!$B$16,SILOS!AE8,IF($B$15=DATOS!$B$17,TANQUES!AE8,IF($B$15=DATOS!$B$18,'TK AGITADOS'!AE8,IF($B$15=DATOS!$B$19,'TORRES ENF'!AE8," ")))))))))))))))))</f>
        <v>0</v>
      </c>
      <c r="AD24" s="46">
        <f>IF($B$15=DATOS!$B$3,CALDERAS!AF8,IF($B$15=DATOS!$B$4,CENTRÍFUGAS!AF8,IF($B$15=DATOS!$B$5,CHILLERS!AF8, IF($B$15=DATOS!$B$6,COMPRESORES!AF8,IF($B$15=DATOS!$B$7,EVAPORADORES!AF8,IF($B$15=DATOS!$B$8,FILTROS!AF8,IF($B$15=DATOS!$B$9,IC!AF8,IF($B$15=DATOS!$B$10,MIXERS!AF8,IF($B$15=DATOS!$B$11,MOLINOS!AF8,IF($B$15=DATOS!$B$12,'ÓSMOSIS INV'!AF8,IF($B$15=DATOS!$B$13,REACTORES!AF8,IF($B$15=DATOS!$B$14,RESINAS!AF12,IF($B$15=DATOS!$B$15,SECADORES!AF8,IF($B$15=DATOS!$B$16,SILOS!AF8,IF($B$15=DATOS!$B$17,TANQUES!AF8,IF($B$15=DATOS!$B$18,'TK AGITADOS'!AF8,IF($B$15=DATOS!$B$19,'TORRES ENF'!AF8," ")))))))))))))))))</f>
        <v>0</v>
      </c>
      <c r="AE24" s="46">
        <f>IF($B$15=DATOS!$B$3,CALDERAS!AG8,IF($B$15=DATOS!$B$4,CENTRÍFUGAS!AG8,IF($B$15=DATOS!$B$5,CHILLERS!AG8, IF($B$15=DATOS!$B$6,COMPRESORES!AG8,IF($B$15=DATOS!$B$7,EVAPORADORES!AG8,IF($B$15=DATOS!$B$8,FILTROS!AG8,IF($B$15=DATOS!$B$9,IC!AG8,IF($B$15=DATOS!$B$10,MIXERS!AG8,IF($B$15=DATOS!$B$11,MOLINOS!AG8,IF($B$15=DATOS!$B$12,'ÓSMOSIS INV'!AG8,IF($B$15=DATOS!$B$13,REACTORES!AG8,IF($B$15=DATOS!$B$14,RESINAS!AG12,IF($B$15=DATOS!$B$15,SECADORES!AG8,IF($B$15=DATOS!$B$16,SILOS!AG8,IF($B$15=DATOS!$B$17,TANQUES!AG8,IF($B$15=DATOS!$B$18,'TK AGITADOS'!AG8,IF($B$15=DATOS!$B$19,'TORRES ENF'!AG8," ")))))))))))))))))</f>
        <v>0</v>
      </c>
      <c r="AF24" s="46">
        <f>IF($B$15=DATOS!$B$3,CALDERAS!AH8,IF($B$15=DATOS!$B$4,CENTRÍFUGAS!AH8,IF($B$15=DATOS!$B$5,CHILLERS!AH8, IF($B$15=DATOS!$B$6,COMPRESORES!AH8,IF($B$15=DATOS!$B$7,EVAPORADORES!AH8,IF($B$15=DATOS!$B$8,FILTROS!AH8,IF($B$15=DATOS!$B$9,IC!AH8,IF($B$15=DATOS!$B$10,MIXERS!AH8,IF($B$15=DATOS!$B$11,MOLINOS!AH8,IF($B$15=DATOS!$B$12,'ÓSMOSIS INV'!AH8,IF($B$15=DATOS!$B$13,REACTORES!AH8,IF($B$15=DATOS!$B$14,RESINAS!AH12,IF($B$15=DATOS!$B$15,SECADORES!AH8,IF($B$15=DATOS!$B$16,SILOS!AH8,IF($B$15=DATOS!$B$17,TANQUES!AH8,IF($B$15=DATOS!$B$18,'TK AGITADOS'!AH8,IF($B$15=DATOS!$B$19,'TORRES ENF'!AH8," ")))))))))))))))))</f>
        <v>0</v>
      </c>
    </row>
    <row r="25" spans="1:32" s="47" customFormat="1" ht="45" customHeight="1" x14ac:dyDescent="0.4">
      <c r="A25" s="46">
        <f>IF($B$15=DATOS!$B$3,CALDERAS!C9,IF($B$15=DATOS!$B$4,CENTRÍFUGAS!C9,IF($B$15=DATOS!$B$5,CHILLERS!C9, IF($B$15=DATOS!$B$6,COMPRESORES!C9,IF($B$15=DATOS!$B$7,EVAPORADORES!C9,IF($B$15=DATOS!$B$8,FILTROS!C9,IF($B$15=DATOS!$B$9,IC!C9,IF($B$15=DATOS!$B$10,MIXERS!C9,IF($B$15=DATOS!$B$11,MOLINOS!C9,IF($B$15=DATOS!$B$12,'ÓSMOSIS INV'!C9,IF($B$15=DATOS!$B$13,REACTORES!C9,IF($B$15=DATOS!$B$14,RESINAS!C13,IF($B$15=DATOS!$B$15,SECADORES!C9,IF($B$15=DATOS!$B$16,SILOS!C9,IF($B$15=DATOS!$B$17,TANQUES!C9,IF($B$15=DATOS!$B$18,'TK AGITADOS'!C9,IF($B$15=DATOS!$B$19,'TORRES ENF'!C9," ")))))))))))))))))</f>
        <v>2017</v>
      </c>
      <c r="B25" s="46" t="str">
        <f>IF($B$15=DATOS!$B$3,CALDERAS!D9,IF($B$15=DATOS!$B$4,CENTRÍFUGAS!D9,IF($B$15=DATOS!$B$5,CHILLERS!D9, IF($B$15=DATOS!$B$6,COMPRESORES!D9,IF($B$15=DATOS!$B$7,EVAPORADORES!D9,IF($B$15=DATOS!$B$8,FILTROS!D9,IF($B$15=DATOS!$B$9,IC!D9,IF($B$15=DATOS!$B$10,MIXERS!D9,IF($B$15=DATOS!$B$11,MOLINOS!D9,IF($B$15=DATOS!$B$12,'ÓSMOSIS INV'!D9,IF($B$15=DATOS!$B$13,REACTORES!D9,IF($B$15=DATOS!$B$14,RESINAS!D13,IF($B$15=DATOS!$B$15,SECADORES!D9,IF($B$15=DATOS!$B$16,SILOS!D9,IF($B$15=DATOS!$B$17,TANQUES!D9,IF($B$15=DATOS!$B$18,'TK AGITADOS'!D9,IF($B$15=DATOS!$B$19,'TORRES ENF'!D9," ")))))))))))))))))</f>
        <v>Construcción</v>
      </c>
      <c r="C25" s="46" t="str">
        <f>IF($B$15=DATOS!$B$3,CALDERAS!E9,IF($B$15=DATOS!$B$4,CENTRÍFUGAS!E9,IF($B$15=DATOS!$B$5,CHILLERS!E9, IF($B$15=DATOS!$B$6,COMPRESORES!E9,IF($B$15=DATOS!$B$7,EVAPORADORES!E9,IF($B$15=DATOS!$B$8,FILTROS!E9,IF($B$15=DATOS!$B$9,IC!E9,IF($B$15=DATOS!$B$10,MIXERS!E9,IF($B$15=DATOS!$B$11,MOLINOS!E9,IF($B$15=DATOS!$B$12,'ÓSMOSIS INV'!E9,IF($B$15=DATOS!$B$13,REACTORES!E9,IF($B$15=DATOS!$B$14,RESINAS!E13,IF($B$15=DATOS!$B$15,SECADORES!E9,IF($B$15=DATOS!$B$16,SILOS!E9,IF($B$15=DATOS!$B$17,TANQUES!E9,IF($B$15=DATOS!$B$18,'TK AGITADOS'!E9,IF($B$15=DATOS!$B$19,'TORRES ENF'!E9," ")))))))))))))))))</f>
        <v>Tiro inducido, flujo cruzado y ciclo abierto</v>
      </c>
      <c r="D25" s="46" t="str">
        <f>IF($B$15=DATOS!$B$3,CALDERAS!F9,IF($B$15=DATOS!$B$4,CENTRÍFUGAS!F9,IF($B$15=DATOS!$B$5,CHILLERS!F9, IF($B$15=DATOS!$B$6,COMPRESORES!F9,IF($B$15=DATOS!$B$7,EVAPORADORES!F9,IF($B$15=DATOS!$B$8,FILTROS!F9,IF($B$15=DATOS!$B$9,IC!F9,IF($B$15=DATOS!$B$10,MIXERS!F9,IF($B$15=DATOS!$B$11,MOLINOS!F9,IF($B$15=DATOS!$B$12,'ÓSMOSIS INV'!F9,IF($B$15=DATOS!$B$13,REACTORES!F9,IF($B$15=DATOS!$B$14,RESINAS!F13,IF($B$15=DATOS!$B$15,SECADORES!F9,IF($B$15=DATOS!$B$16,SILOS!F9,IF($B$15=DATOS!$B$17,TANQUES!F9,IF($B$15=DATOS!$B$18,'TK AGITADOS'!F9,IF($B$15=DATOS!$B$19,'TORRES ENF'!F9," ")))))))))))))))))</f>
        <v>HD-1305–FRT-I–E</v>
      </c>
      <c r="E25" s="46">
        <f>IF($B$15=DATOS!$B$3,CALDERAS!G9,IF($B$15=DATOS!$B$4,CENTRÍFUGAS!G9,IF($B$15=DATOS!$B$5,CHILLERS!G9, IF($B$15=DATOS!$B$6,COMPRESORES!G9,IF($B$15=DATOS!$B$7,EVAPORADORES!G9,IF($B$15=DATOS!$B$8,FILTROS!G9,IF($B$15=DATOS!$B$9,IC!G9,IF($B$15=DATOS!$B$10,MIXERS!G9,IF($B$15=DATOS!$B$11,MOLINOS!G9,IF($B$15=DATOS!$B$12,'ÓSMOSIS INV'!G9,IF($B$15=DATOS!$B$13,REACTORES!G9,IF($B$15=DATOS!$B$14,RESINAS!G13,IF($B$15=DATOS!$B$15,SECADORES!G9,IF($B$15=DATOS!$B$16,SILOS!G9,IF($B$15=DATOS!$B$17,TANQUES!G9,IF($B$15=DATOS!$B$18,'TK AGITADOS'!G9,IF($B$15=DATOS!$B$19,'TORRES ENF'!G9," ")))))))))))))))))</f>
        <v>23.16</v>
      </c>
      <c r="F25" s="46">
        <f>IF($B$15=DATOS!$B$3,CALDERAS!H9,IF($B$15=DATOS!$B$4,CENTRÍFUGAS!H9,IF($B$15=DATOS!$B$5,CHILLERS!H9, IF($B$15=DATOS!$B$6,COMPRESORES!H9,IF($B$15=DATOS!$B$7,EVAPORADORES!H9,IF($B$15=DATOS!$B$8,FILTROS!H9,IF($B$15=DATOS!$B$9,IC!H9,IF($B$15=DATOS!$B$10,MIXERS!H9,IF($B$15=DATOS!$B$11,MOLINOS!H9,IF($B$15=DATOS!$B$12,'ÓSMOSIS INV'!H9,IF($B$15=DATOS!$B$13,REACTORES!H9,IF($B$15=DATOS!$B$14,RESINAS!H13,IF($B$15=DATOS!$B$15,SECADORES!H9,IF($B$15=DATOS!$B$16,SILOS!H9,IF($B$15=DATOS!$B$17,TANQUES!H9,IF($B$15=DATOS!$B$18,'TK AGITADOS'!H9,IF($B$15=DATOS!$B$19,'TORRES ENF'!H9," ")))))))))))))))))</f>
        <v>204</v>
      </c>
      <c r="G25" s="46" t="str">
        <f>IF($B$15=DATOS!$B$3,CALDERAS!I9,IF($B$15=DATOS!$B$4,CENTRÍFUGAS!I9,IF($B$15=DATOS!$B$5,CHILLERS!I9, IF($B$15=DATOS!$B$6,COMPRESORES!I9,IF($B$15=DATOS!$B$7,EVAPORADORES!I9,IF($B$15=DATOS!$B$8,FILTROS!I9,IF($B$15=DATOS!$B$9,IC!I9,IF($B$15=DATOS!$B$10,MIXERS!I9,IF($B$15=DATOS!$B$11,MOLINOS!I9,IF($B$15=DATOS!$B$12,'ÓSMOSIS INV'!I9,IF($B$15=DATOS!$B$13,REACTORES!I9,IF($B$15=DATOS!$B$14,RESINAS!I13,IF($B$15=DATOS!$B$15,SECADORES!I9,IF($B$15=DATOS!$B$16,SILOS!I9,IF($B$15=DATOS!$B$17,TANQUES!I9,IF($B$15=DATOS!$B$18,'TK AGITADOS'!I9,IF($B$15=DATOS!$B$19,'TORRES ENF'!I9," ")))))))))))))))))</f>
        <v>-</v>
      </c>
      <c r="H25" s="46">
        <f>IF($B$15=DATOS!$B$3,CALDERAS!J9,IF($B$15=DATOS!$B$4,CENTRÍFUGAS!J9,IF($B$15=DATOS!$B$5,CHILLERS!J9, IF($B$15=DATOS!$B$6,COMPRESORES!J9,IF($B$15=DATOS!$B$7,EVAPORADORES!J9,IF($B$15=DATOS!$B$8,FILTROS!J9,IF($B$15=DATOS!$B$9,IC!J9,IF($B$15=DATOS!$B$10,MIXERS!J9,IF($B$15=DATOS!$B$11,MOLINOS!J9,IF($B$15=DATOS!$B$12,'ÓSMOSIS INV'!J9,IF($B$15=DATOS!$B$13,REACTORES!J9,IF($B$15=DATOS!$B$14,RESINAS!J13,IF($B$15=DATOS!$B$15,SECADORES!J9,IF($B$15=DATOS!$B$16,SILOS!J9,IF($B$15=DATOS!$B$17,TANQUES!J9,IF($B$15=DATOS!$B$18,'TK AGITADOS'!J9,IF($B$15=DATOS!$B$19,'TORRES ENF'!J9," ")))))))))))))))))</f>
        <v>31</v>
      </c>
      <c r="I25" s="46">
        <f>IF($B$15=DATOS!$B$3,CALDERAS!K9,IF($B$15=DATOS!$B$4,CENTRÍFUGAS!K9,IF($B$15=DATOS!$B$5,CHILLERS!K9, IF($B$15=DATOS!$B$6,COMPRESORES!K9,IF($B$15=DATOS!$B$7,EVAPORADORES!K9,IF($B$15=DATOS!$B$8,FILTROS!K9,IF($B$15=DATOS!$B$9,IC!K9,IF($B$15=DATOS!$B$10,MIXERS!K9,IF($B$15=DATOS!$B$11,MOLINOS!K9,IF($B$15=DATOS!$B$12,'ÓSMOSIS INV'!K9,IF($B$15=DATOS!$B$13,REACTORES!K9,IF($B$15=DATOS!$B$14,RESINAS!K13,IF($B$15=DATOS!$B$15,SECADORES!K9,IF($B$15=DATOS!$B$16,SILOS!K9,IF($B$15=DATOS!$B$17,TANQUES!K9,IF($B$15=DATOS!$B$18,'TK AGITADOS'!K9,IF($B$15=DATOS!$B$19,'TORRES ENF'!K9," ")))))))))))))))))</f>
        <v>1.34</v>
      </c>
      <c r="J25" s="46">
        <f>IF($B$15=DATOS!$B$3,CALDERAS!L9,IF($B$15=DATOS!$B$4,CENTRÍFUGAS!L9,IF($B$15=DATOS!$B$5,CHILLERS!L9, IF($B$15=DATOS!$B$6,COMPRESORES!L9,IF($B$15=DATOS!$B$7,EVAPORADORES!L9,IF($B$15=DATOS!$B$8,FILTROS!L9,IF($B$15=DATOS!$B$9,IC!L9,IF($B$15=DATOS!$B$10,MIXERS!L9,IF($B$15=DATOS!$B$11,MOLINOS!L9,IF($B$15=DATOS!$B$12,'ÓSMOSIS INV'!L9,IF($B$15=DATOS!$B$13,REACTORES!L9,IF($B$15=DATOS!$B$14,RESINAS!L13,IF($B$15=DATOS!$B$15,SECADORES!L9,IF($B$15=DATOS!$B$16,SILOS!L9,IF($B$15=DATOS!$B$17,TANQUES!L9,IF($B$15=DATOS!$B$18,'TK AGITADOS'!L9,IF($B$15=DATOS!$B$19,'TORRES ENF'!L9," ")))))))))))))))))</f>
        <v>2.13</v>
      </c>
      <c r="K25" s="46">
        <f>IF($B$15=DATOS!$B$3,CALDERAS!M9,IF($B$15=DATOS!$B$4,CENTRÍFUGAS!M9,IF($B$15=DATOS!$B$5,CHILLERS!M9, IF($B$15=DATOS!$B$6,COMPRESORES!M9,IF($B$15=DATOS!$B$7,EVAPORADORES!M9,IF($B$15=DATOS!$B$8,FILTROS!M9,IF($B$15=DATOS!$B$9,IC!M9,IF($B$15=DATOS!$B$10,MIXERS!M9,IF($B$15=DATOS!$B$11,MOLINOS!M9,IF($B$15=DATOS!$B$12,'ÓSMOSIS INV'!M9,IF($B$15=DATOS!$B$13,REACTORES!M9,IF($B$15=DATOS!$B$14,RESINAS!M13,IF($B$15=DATOS!$B$15,SECADORES!M9,IF($B$15=DATOS!$B$16,SILOS!M9,IF($B$15=DATOS!$B$17,TANQUES!M9,IF($B$15=DATOS!$B$18,'TK AGITADOS'!M9,IF($B$15=DATOS!$B$19,'TORRES ENF'!M9," ")))))))))))))))))</f>
        <v>2.37</v>
      </c>
      <c r="L25" s="46">
        <f>IF($B$15=DATOS!$B$3,CALDERAS!N9,IF($B$15=DATOS!$B$4,CENTRÍFUGAS!N9,IF($B$15=DATOS!$B$5,CHILLERS!N9, IF($B$15=DATOS!$B$6,COMPRESORES!N9,IF($B$15=DATOS!$B$7,EVAPORADORES!N9,IF($B$15=DATOS!$B$8,FILTROS!N9,IF($B$15=DATOS!$B$9,IC!N9,IF($B$15=DATOS!$B$10,MIXERS!N9,IF($B$15=DATOS!$B$11,MOLINOS!N9,IF($B$15=DATOS!$B$12,'ÓSMOSIS INV'!N9,IF($B$15=DATOS!$B$13,REACTORES!N9,IF($B$15=DATOS!$B$14,RESINAS!N13,IF($B$15=DATOS!$B$15,SECADORES!N9,IF($B$15=DATOS!$B$16,SILOS!N9,IF($B$15=DATOS!$B$17,TANQUES!N9,IF($B$15=DATOS!$B$18,'TK AGITADOS'!N9,IF($B$15=DATOS!$B$19,'TORRES ENF'!N9," ")))))))))))))))))</f>
        <v>4</v>
      </c>
      <c r="M25" s="46" t="str">
        <f>IF($B$15=DATOS!$B$3,CALDERAS!O9,IF($B$15=DATOS!$B$4,CENTRÍFUGAS!O9,IF($B$15=DATOS!$B$5,CHILLERS!O9, IF($B$15=DATOS!$B$6,COMPRESORES!O9,IF($B$15=DATOS!$B$7,EVAPORADORES!O9,IF($B$15=DATOS!$B$8,FILTROS!O9,IF($B$15=DATOS!$B$9,IC!O9,IF($B$15=DATOS!$B$10,MIXERS!O9,IF($B$15=DATOS!$B$11,MOLINOS!O9,IF($B$15=DATOS!$B$12,'ÓSMOSIS INV'!O9,IF($B$15=DATOS!$B$13,REACTORES!O9,IF($B$15=DATOS!$B$14,RESINAS!O13,IF($B$15=DATOS!$B$15,SECADORES!O9,IF($B$15=DATOS!$B$16,SILOS!O9,IF($B$15=DATOS!$B$17,TANQUES!O9,IF($B$15=DATOS!$B$18,'TK AGITADOS'!O9,IF($B$15=DATOS!$B$19,'TORRES ENF'!O9," ")))))))))))))))))</f>
        <v>Plástico reforzado con fibra de vidrio</v>
      </c>
      <c r="N25" s="46" t="str">
        <f>IF($B$15=DATOS!$B$3,CALDERAS!P9,IF($B$15=DATOS!$B$4,CENTRÍFUGAS!P9,IF($B$15=DATOS!$B$5,CHILLERS!P9, IF($B$15=DATOS!$B$6,COMPRESORES!P9,IF($B$15=DATOS!$B$7,EVAPORADORES!P9,IF($B$15=DATOS!$B$8,FILTROS!P9,IF($B$15=DATOS!$B$9,IC!P9,IF($B$15=DATOS!$B$10,MIXERS!P9,IF($B$15=DATOS!$B$11,MOLINOS!P9,IF($B$15=DATOS!$B$12,'ÓSMOSIS INV'!P9,IF($B$15=DATOS!$B$13,REACTORES!P9,IF($B$15=DATOS!$B$14,RESINAS!P13,IF($B$15=DATOS!$B$15,SECADORES!P9,IF($B$15=DATOS!$B$16,SILOS!P9,IF($B$15=DATOS!$B$17,TANQUES!P9,IF($B$15=DATOS!$B$18,'TK AGITADOS'!P9,IF($B$15=DATOS!$B$19,'TORRES ENF'!P9," ")))))))))))))))))</f>
        <v>Polipropileno trapezoidal</v>
      </c>
      <c r="O25" s="46" t="str">
        <f>IF($B$15=DATOS!$B$3,CALDERAS!Q9,IF($B$15=DATOS!$B$4,CENTRÍFUGAS!Q9,IF($B$15=DATOS!$B$5,CHILLERS!Q9, IF($B$15=DATOS!$B$6,COMPRESORES!Q9,IF($B$15=DATOS!$B$7,EVAPORADORES!Q9,IF($B$15=DATOS!$B$8,FILTROS!Q9,IF($B$15=DATOS!$B$9,IC!Q9,IF($B$15=DATOS!$B$10,MIXERS!Q9,IF($B$15=DATOS!$B$11,MOLINOS!Q9,IF($B$15=DATOS!$B$12,'ÓSMOSIS INV'!Q9,IF($B$15=DATOS!$B$13,REACTORES!Q9,IF($B$15=DATOS!$B$14,RESINAS!Q13,IF($B$15=DATOS!$B$15,SECADORES!Q9,IF($B$15=DATOS!$B$16,SILOS!Q9,IF($B$15=DATOS!$B$17,TANQUES!Q9,IF($B$15=DATOS!$B$18,'TK AGITADOS'!Q9,IF($B$15=DATOS!$B$19,'TORRES ENF'!Q9," ")))))))))))))))))</f>
        <v>HD Equipamientos</v>
      </c>
      <c r="P25" s="46" t="str">
        <f>IF($B$15=DATOS!$B$3,CALDERAS!R9,IF($B$15=DATOS!$B$4,CENTRÍFUGAS!R9,IF($B$15=DATOS!$B$5,CHILLERS!R9, IF($B$15=DATOS!$B$6,COMPRESORES!R9,IF($B$15=DATOS!$B$7,EVAPORADORES!R9,IF($B$15=DATOS!$B$8,FILTROS!R9,IF($B$15=DATOS!$B$9,IC!R9,IF($B$15=DATOS!$B$10,MIXERS!R9,IF($B$15=DATOS!$B$11,MOLINOS!R9,IF($B$15=DATOS!$B$12,'ÓSMOSIS INV'!R9,IF($B$15=DATOS!$B$13,REACTORES!R9,IF($B$15=DATOS!$B$14,RESINAS!R13,IF($B$15=DATOS!$B$15,SECADORES!R9,IF($B$15=DATOS!$B$16,SILOS!R9,IF($B$15=DATOS!$B$17,TANQUES!R9,IF($B$15=DATOS!$B$18,'TK AGITADOS'!R9,IF($B$15=DATOS!$B$19,'TORRES ENF'!R9," ")))))))))))))))))</f>
        <v>Brasil</v>
      </c>
      <c r="Q25" s="46" t="str">
        <f>IF($B$15=DATOS!$B$3,CALDERAS!S9,IF($B$15=DATOS!$B$4,CENTRÍFUGAS!S9,IF($B$15=DATOS!$B$5,CHILLERS!S9, IF($B$15=DATOS!$B$6,COMPRESORES!S9,IF($B$15=DATOS!$B$7,EVAPORADORES!S9,IF($B$15=DATOS!$B$8,FILTROS!S9,IF($B$15=DATOS!$B$9,IC!S9,IF($B$15=DATOS!$B$10,MIXERS!S9,IF($B$15=DATOS!$B$11,MOLINOS!S9,IF($B$15=DATOS!$B$12,'ÓSMOSIS INV'!S9,IF($B$15=DATOS!$B$13,REACTORES!S9,IF($B$15=DATOS!$B$14,RESINAS!S13,IF($B$15=DATOS!$B$15,SECADORES!S9,IF($B$15=DATOS!$B$16,SILOS!S9,IF($B$15=DATOS!$B$17,TANQUES!S9,IF($B$15=DATOS!$B$18,'TK AGITADOS'!S9,IF($B$15=DATOS!$B$19,'TORRES ENF'!S9," ")))))))))))))))))</f>
        <v>-</v>
      </c>
      <c r="R25" s="46">
        <f>IF($B$15=DATOS!$B$3,CALDERAS!T9,IF($B$15=DATOS!$B$4,CENTRÍFUGAS!T9,IF($B$15=DATOS!$B$5,CHILLERS!T9, IF($B$15=DATOS!$B$6,COMPRESORES!T9,IF($B$15=DATOS!$B$7,EVAPORADORES!T9,IF($B$15=DATOS!$B$8,FILTROS!T9,IF($B$15=DATOS!$B$9,IC!T9,IF($B$15=DATOS!$B$10,MIXERS!T9,IF($B$15=DATOS!$B$11,MOLINOS!T9,IF($B$15=DATOS!$B$12,'ÓSMOSIS INV'!T9,IF($B$15=DATOS!$B$13,REACTORES!T9,IF($B$15=DATOS!$B$14,RESINAS!T13,IF($B$15=DATOS!$B$15,SECADORES!T9,IF($B$15=DATOS!$B$16,SILOS!T9,IF($B$15=DATOS!$B$17,TANQUES!T9,IF($B$15=DATOS!$B$18,'TK AGITADOS'!T9,IF($B$15=DATOS!$B$19,'TORRES ENF'!T9," ")))))))))))))))))</f>
        <v>4685</v>
      </c>
      <c r="S25" s="46" t="str">
        <f>IF($B$15=DATOS!$B$3,CALDERAS!U9,IF($B$15=DATOS!$B$4,CENTRÍFUGAS!U9,IF($B$15=DATOS!$B$5,CHILLERS!U9, IF($B$15=DATOS!$B$6,COMPRESORES!U9,IF($B$15=DATOS!$B$7,EVAPORADORES!U9,IF($B$15=DATOS!$B$8,FILTROS!U9,IF($B$15=DATOS!$B$9,IC!U9,IF($B$15=DATOS!$B$10,MIXERS!U9,IF($B$15=DATOS!$B$11,MOLINOS!U9,IF($B$15=DATOS!$B$12,'ÓSMOSIS INV'!U9,IF($B$15=DATOS!$B$13,REACTORES!U9,IF($B$15=DATOS!$B$14,RESINAS!U13,IF($B$15=DATOS!$B$15,SECADORES!U9,IF($B$15=DATOS!$B$16,SILOS!U9,IF($B$15=DATOS!$B$17,TANQUES!U9,IF($B$15=DATOS!$B$18,'TK AGITADOS'!U9,IF($B$15=DATOS!$B$19,'TORRES ENF'!U9," ")))))))))))))))))</f>
        <v>FOB BRASIL</v>
      </c>
      <c r="T25" s="46" t="str">
        <f>IF($B$15=DATOS!$B$3,CALDERAS!V9,IF($B$15=DATOS!$B$4,CENTRÍFUGAS!V9,IF($B$15=DATOS!$B$5,CHILLERS!V9, IF($B$15=DATOS!$B$6,COMPRESORES!V9,IF($B$15=DATOS!$B$7,EVAPORADORES!V9,IF($B$15=DATOS!$B$8,FILTROS!V9,IF($B$15=DATOS!$B$9,IC!V9,IF($B$15=DATOS!$B$10,MIXERS!V9,IF($B$15=DATOS!$B$11,MOLINOS!V9,IF($B$15=DATOS!$B$12,'ÓSMOSIS INV'!V9,IF($B$15=DATOS!$B$13,REACTORES!V9,IF($B$15=DATOS!$B$14,RESINAS!V13,IF($B$15=DATOS!$B$15,SECADORES!V9,IF($B$15=DATOS!$B$16,SILOS!V9,IF($B$15=DATOS!$B$17,TANQUES!V9,IF($B$15=DATOS!$B$18,'TK AGITADOS'!V9,IF($B$15=DATOS!$B$19,'TORRES ENF'!V9," ")))))))))))))))))</f>
        <v>Fabricante</v>
      </c>
      <c r="U25" s="46" t="str">
        <f>IF($B$15=DATOS!$B$3,CALDERAS!W9,IF($B$15=DATOS!$B$4,CENTRÍFUGAS!W9,IF($B$15=DATOS!$B$5,CHILLERS!W9, IF($B$15=DATOS!$B$6,COMPRESORES!W9,IF($B$15=DATOS!$B$7,EVAPORADORES!W9,IF($B$15=DATOS!$B$8,FILTROS!W9,IF($B$15=DATOS!$B$9,IC!W9,IF($B$15=DATOS!$B$10,MIXERS!W9,IF($B$15=DATOS!$B$11,MOLINOS!W9,IF($B$15=DATOS!$B$12,'ÓSMOSIS INV'!W9,IF($B$15=DATOS!$B$13,REACTORES!W9,IF($B$15=DATOS!$B$14,RESINAS!W13,IF($B$15=DATOS!$B$15,SECADORES!W9,IF($B$15=DATOS!$B$16,SILOS!W9,IF($B$15=DATOS!$B$17,TANQUES!W9,IF($B$15=DATOS!$B$18,'TK AGITADOS'!W9,IF($B$15=DATOS!$B$19,'TORRES ENF'!W9," ")))))))))))))))))</f>
        <v>La capacidad nominal está dada para una temperatura de entrada de 37ºC, una temperatura de salida de 31ºC y una temperatura de bulbo húmedo de 27ºC.</v>
      </c>
      <c r="V25" s="46">
        <f>IF($B$15=DATOS!$B$3,CALDERAS!X9,IF($B$15=DATOS!$B$4,CENTRÍFUGAS!X9,IF($B$15=DATOS!$B$5,CHILLERS!X9, IF($B$15=DATOS!$B$6,COMPRESORES!X9,IF($B$15=DATOS!$B$7,EVAPORADORES!X9,IF($B$15=DATOS!$B$8,FILTROS!X9,IF($B$15=DATOS!$B$9,IC!X9,IF($B$15=DATOS!$B$10,MIXERS!X9,IF($B$15=DATOS!$B$11,MOLINOS!X9,IF($B$15=DATOS!$B$12,'ÓSMOSIS INV'!X9,IF($B$15=DATOS!$B$13,REACTORES!X9,IF($B$15=DATOS!$B$14,RESINAS!X13,IF($B$15=DATOS!$B$15,SECADORES!X9,IF($B$15=DATOS!$B$16,SILOS!X9,IF($B$15=DATOS!$B$17,TANQUES!X9,IF($B$15=DATOS!$B$18,'TK AGITADOS'!X9,IF($B$15=DATOS!$B$19,'TORRES ENF'!X9," ")))))))))))))))))</f>
        <v>0</v>
      </c>
      <c r="W25" s="46">
        <f>IF($B$15=DATOS!$B$3,CALDERAS!Y9,IF($B$15=DATOS!$B$4,CENTRÍFUGAS!Y9,IF($B$15=DATOS!$B$5,CHILLERS!Y9, IF($B$15=DATOS!$B$6,COMPRESORES!Y9,IF($B$15=DATOS!$B$7,EVAPORADORES!Y9,IF($B$15=DATOS!$B$8,FILTROS!Y9,IF($B$15=DATOS!$B$9,IC!Y9,IF($B$15=DATOS!$B$10,MIXERS!Y9,IF($B$15=DATOS!$B$11,MOLINOS!Y9,IF($B$15=DATOS!$B$12,'ÓSMOSIS INV'!Y9,IF($B$15=DATOS!$B$13,REACTORES!Y9,IF($B$15=DATOS!$B$14,RESINAS!Y13,IF($B$15=DATOS!$B$15,SECADORES!Y9,IF($B$15=DATOS!$B$16,SILOS!Y9,IF($B$15=DATOS!$B$17,TANQUES!Y9,IF($B$15=DATOS!$B$18,'TK AGITADOS'!Y9,IF($B$15=DATOS!$B$19,'TORRES ENF'!Y9," ")))))))))))))))))</f>
        <v>0</v>
      </c>
      <c r="X25" s="46">
        <f>IF($B$15=DATOS!$B$3,CALDERAS!Z9,IF($B$15=DATOS!$B$4,CENTRÍFUGAS!Z9,IF($B$15=DATOS!$B$5,CHILLERS!Z9, IF($B$15=DATOS!$B$6,COMPRESORES!Z9,IF($B$15=DATOS!$B$7,EVAPORADORES!Z9,IF($B$15=DATOS!$B$8,FILTROS!Z9,IF($B$15=DATOS!$B$9,IC!Z9,IF($B$15=DATOS!$B$10,MIXERS!Z9,IF($B$15=DATOS!$B$11,MOLINOS!Z9,IF($B$15=DATOS!$B$12,'ÓSMOSIS INV'!Z9,IF($B$15=DATOS!$B$13,REACTORES!Z9,IF($B$15=DATOS!$B$14,RESINAS!Z13,IF($B$15=DATOS!$B$15,SECADORES!Z9,IF($B$15=DATOS!$B$16,SILOS!Z9,IF($B$15=DATOS!$B$17,TANQUES!Z9,IF($B$15=DATOS!$B$18,'TK AGITADOS'!Z9,IF($B$15=DATOS!$B$19,'TORRES ENF'!Z9," ")))))))))))))))))</f>
        <v>0</v>
      </c>
      <c r="Y25" s="46">
        <f>IF($B$15=DATOS!$B$3,CALDERAS!AA9,IF($B$15=DATOS!$B$4,CENTRÍFUGAS!AA9,IF($B$15=DATOS!$B$5,CHILLERS!AA9, IF($B$15=DATOS!$B$6,COMPRESORES!AA9,IF($B$15=DATOS!$B$7,EVAPORADORES!AA9,IF($B$15=DATOS!$B$8,FILTROS!AA9,IF($B$15=DATOS!$B$9,IC!AA9,IF($B$15=DATOS!$B$10,MIXERS!AA9,IF($B$15=DATOS!$B$11,MOLINOS!AA9,IF($B$15=DATOS!$B$12,'ÓSMOSIS INV'!AA9,IF($B$15=DATOS!$B$13,REACTORES!AA9,IF($B$15=DATOS!$B$14,RESINAS!AA13,IF($B$15=DATOS!$B$15,SECADORES!AA9,IF($B$15=DATOS!$B$16,SILOS!AA9,IF($B$15=DATOS!$B$17,TANQUES!AA9,IF($B$15=DATOS!$B$18,'TK AGITADOS'!AA9,IF($B$15=DATOS!$B$19,'TORRES ENF'!AA9," ")))))))))))))))))</f>
        <v>0</v>
      </c>
      <c r="Z25" s="46">
        <f>IF($B$15=DATOS!$B$3,CALDERAS!AB9,IF($B$15=DATOS!$B$4,CENTRÍFUGAS!AB9,IF($B$15=DATOS!$B$5,CHILLERS!AB9, IF($B$15=DATOS!$B$6,COMPRESORES!AB9,IF($B$15=DATOS!$B$7,EVAPORADORES!AB9,IF($B$15=DATOS!$B$8,FILTROS!AB9,IF($B$15=DATOS!$B$9,IC!AB9,IF($B$15=DATOS!$B$10,MIXERS!AB9,IF($B$15=DATOS!$B$11,MOLINOS!AB9,IF($B$15=DATOS!$B$12,'ÓSMOSIS INV'!AB9,IF($B$15=DATOS!$B$13,REACTORES!AB9,IF($B$15=DATOS!$B$14,RESINAS!AB13,IF($B$15=DATOS!$B$15,SECADORES!AB9,IF($B$15=DATOS!$B$16,SILOS!AB9,IF($B$15=DATOS!$B$17,TANQUES!AB9,IF($B$15=DATOS!$B$18,'TK AGITADOS'!AB9,IF($B$15=DATOS!$B$19,'TORRES ENF'!AB9," ")))))))))))))))))</f>
        <v>0</v>
      </c>
      <c r="AA25" s="46">
        <f>IF($B$15=DATOS!$B$3,CALDERAS!AC9,IF($B$15=DATOS!$B$4,CENTRÍFUGAS!AC9,IF($B$15=DATOS!$B$5,CHILLERS!AC9, IF($B$15=DATOS!$B$6,COMPRESORES!AC9,IF($B$15=DATOS!$B$7,EVAPORADORES!AC9,IF($B$15=DATOS!$B$8,FILTROS!AC9,IF($B$15=DATOS!$B$9,IC!AC9,IF($B$15=DATOS!$B$10,MIXERS!AC9,IF($B$15=DATOS!$B$11,MOLINOS!AC9,IF($B$15=DATOS!$B$12,'ÓSMOSIS INV'!AC9,IF($B$15=DATOS!$B$13,REACTORES!AC9,IF($B$15=DATOS!$B$14,RESINAS!AC13,IF($B$15=DATOS!$B$15,SECADORES!AC9,IF($B$15=DATOS!$B$16,SILOS!AC9,IF($B$15=DATOS!$B$17,TANQUES!AC9,IF($B$15=DATOS!$B$18,'TK AGITADOS'!AC9,IF($B$15=DATOS!$B$19,'TORRES ENF'!AC9," ")))))))))))))))))</f>
        <v>0</v>
      </c>
      <c r="AB25" s="46">
        <f>IF($B$15=DATOS!$B$3,CALDERAS!AD9,IF($B$15=DATOS!$B$4,CENTRÍFUGAS!AD9,IF($B$15=DATOS!$B$5,CHILLERS!AD9, IF($B$15=DATOS!$B$6,COMPRESORES!AD9,IF($B$15=DATOS!$B$7,EVAPORADORES!AD9,IF($B$15=DATOS!$B$8,FILTROS!AD9,IF($B$15=DATOS!$B$9,IC!AD9,IF($B$15=DATOS!$B$10,MIXERS!AD9,IF($B$15=DATOS!$B$11,MOLINOS!AD9,IF($B$15=DATOS!$B$12,'ÓSMOSIS INV'!AD9,IF($B$15=DATOS!$B$13,REACTORES!AD9,IF($B$15=DATOS!$B$14,RESINAS!AD13,IF($B$15=DATOS!$B$15,SECADORES!AD9,IF($B$15=DATOS!$B$16,SILOS!AD9,IF($B$15=DATOS!$B$17,TANQUES!AD9,IF($B$15=DATOS!$B$18,'TK AGITADOS'!AD9,IF($B$15=DATOS!$B$19,'TORRES ENF'!AD9," ")))))))))))))))))</f>
        <v>0</v>
      </c>
      <c r="AC25" s="46">
        <f>IF($B$15=DATOS!$B$3,CALDERAS!AE9,IF($B$15=DATOS!$B$4,CENTRÍFUGAS!AE9,IF($B$15=DATOS!$B$5,CHILLERS!AE9, IF($B$15=DATOS!$B$6,COMPRESORES!AE9,IF($B$15=DATOS!$B$7,EVAPORADORES!AE9,IF($B$15=DATOS!$B$8,FILTROS!AE9,IF($B$15=DATOS!$B$9,IC!AE9,IF($B$15=DATOS!$B$10,MIXERS!AE9,IF($B$15=DATOS!$B$11,MOLINOS!AE9,IF($B$15=DATOS!$B$12,'ÓSMOSIS INV'!AE9,IF($B$15=DATOS!$B$13,REACTORES!AE9,IF($B$15=DATOS!$B$14,RESINAS!AE13,IF($B$15=DATOS!$B$15,SECADORES!AE9,IF($B$15=DATOS!$B$16,SILOS!AE9,IF($B$15=DATOS!$B$17,TANQUES!AE9,IF($B$15=DATOS!$B$18,'TK AGITADOS'!AE9,IF($B$15=DATOS!$B$19,'TORRES ENF'!AE9," ")))))))))))))))))</f>
        <v>0</v>
      </c>
      <c r="AD25" s="46">
        <f>IF($B$15=DATOS!$B$3,CALDERAS!AF9,IF($B$15=DATOS!$B$4,CENTRÍFUGAS!AF9,IF($B$15=DATOS!$B$5,CHILLERS!AF9, IF($B$15=DATOS!$B$6,COMPRESORES!AF9,IF($B$15=DATOS!$B$7,EVAPORADORES!AF9,IF($B$15=DATOS!$B$8,FILTROS!AF9,IF($B$15=DATOS!$B$9,IC!AF9,IF($B$15=DATOS!$B$10,MIXERS!AF9,IF($B$15=DATOS!$B$11,MOLINOS!AF9,IF($B$15=DATOS!$B$12,'ÓSMOSIS INV'!AF9,IF($B$15=DATOS!$B$13,REACTORES!AF9,IF($B$15=DATOS!$B$14,RESINAS!AF13,IF($B$15=DATOS!$B$15,SECADORES!AF9,IF($B$15=DATOS!$B$16,SILOS!AF9,IF($B$15=DATOS!$B$17,TANQUES!AF9,IF($B$15=DATOS!$B$18,'TK AGITADOS'!AF9,IF($B$15=DATOS!$B$19,'TORRES ENF'!AF9," ")))))))))))))))))</f>
        <v>0</v>
      </c>
      <c r="AE25" s="46">
        <f>IF($B$15=DATOS!$B$3,CALDERAS!AG9,IF($B$15=DATOS!$B$4,CENTRÍFUGAS!AG9,IF($B$15=DATOS!$B$5,CHILLERS!AG9, IF($B$15=DATOS!$B$6,COMPRESORES!AG9,IF($B$15=DATOS!$B$7,EVAPORADORES!AG9,IF($B$15=DATOS!$B$8,FILTROS!AG9,IF($B$15=DATOS!$B$9,IC!AG9,IF($B$15=DATOS!$B$10,MIXERS!AG9,IF($B$15=DATOS!$B$11,MOLINOS!AG9,IF($B$15=DATOS!$B$12,'ÓSMOSIS INV'!AG9,IF($B$15=DATOS!$B$13,REACTORES!AG9,IF($B$15=DATOS!$B$14,RESINAS!AG13,IF($B$15=DATOS!$B$15,SECADORES!AG9,IF($B$15=DATOS!$B$16,SILOS!AG9,IF($B$15=DATOS!$B$17,TANQUES!AG9,IF($B$15=DATOS!$B$18,'TK AGITADOS'!AG9,IF($B$15=DATOS!$B$19,'TORRES ENF'!AG9," ")))))))))))))))))</f>
        <v>0</v>
      </c>
      <c r="AF25" s="46">
        <f>IF($B$15=DATOS!$B$3,CALDERAS!AH9,IF($B$15=DATOS!$B$4,CENTRÍFUGAS!AH9,IF($B$15=DATOS!$B$5,CHILLERS!AH9, IF($B$15=DATOS!$B$6,COMPRESORES!AH9,IF($B$15=DATOS!$B$7,EVAPORADORES!AH9,IF($B$15=DATOS!$B$8,FILTROS!AH9,IF($B$15=DATOS!$B$9,IC!AH9,IF($B$15=DATOS!$B$10,MIXERS!AH9,IF($B$15=DATOS!$B$11,MOLINOS!AH9,IF($B$15=DATOS!$B$12,'ÓSMOSIS INV'!AH9,IF($B$15=DATOS!$B$13,REACTORES!AH9,IF($B$15=DATOS!$B$14,RESINAS!AH13,IF($B$15=DATOS!$B$15,SECADORES!AH9,IF($B$15=DATOS!$B$16,SILOS!AH9,IF($B$15=DATOS!$B$17,TANQUES!AH9,IF($B$15=DATOS!$B$18,'TK AGITADOS'!AH9,IF($B$15=DATOS!$B$19,'TORRES ENF'!AH9," ")))))))))))))))))</f>
        <v>0</v>
      </c>
    </row>
    <row r="26" spans="1:32" s="47" customFormat="1" ht="45" customHeight="1" x14ac:dyDescent="0.4">
      <c r="A26" s="46">
        <f>IF($B$15=DATOS!$B$3,CALDERAS!C10,IF($B$15=DATOS!$B$4,CENTRÍFUGAS!C10,IF($B$15=DATOS!$B$5,CHILLERS!C10, IF($B$15=DATOS!$B$6,COMPRESORES!C10,IF($B$15=DATOS!$B$7,EVAPORADORES!C10,IF($B$15=DATOS!$B$8,FILTROS!C10,IF($B$15=DATOS!$B$9,IC!C10,IF($B$15=DATOS!$B$10,MIXERS!C10,IF($B$15=DATOS!$B$11,MOLINOS!C10,IF($B$15=DATOS!$B$12,'ÓSMOSIS INV'!C10,IF($B$15=DATOS!$B$13,REACTORES!C10,IF($B$15=DATOS!$B$14,RESINAS!C14,IF($B$15=DATOS!$B$15,SECADORES!C10,IF($B$15=DATOS!$B$16,SILOS!C10,IF($B$15=DATOS!$B$17,TANQUES!C10,IF($B$15=DATOS!$B$18,'TK AGITADOS'!C10,IF($B$15=DATOS!$B$19,'TORRES ENF'!C10," ")))))))))))))))))</f>
        <v>2021</v>
      </c>
      <c r="B26" s="46" t="str">
        <f>IF($B$15=DATOS!$B$3,CALDERAS!D10,IF($B$15=DATOS!$B$4,CENTRÍFUGAS!D10,IF($B$15=DATOS!$B$5,CHILLERS!D10, IF($B$15=DATOS!$B$6,COMPRESORES!D10,IF($B$15=DATOS!$B$7,EVAPORADORES!D10,IF($B$15=DATOS!$B$8,FILTROS!D10,IF($B$15=DATOS!$B$9,IC!D10,IF($B$15=DATOS!$B$10,MIXERS!D10,IF($B$15=DATOS!$B$11,MOLINOS!D10,IF($B$15=DATOS!$B$12,'ÓSMOSIS INV'!D10,IF($B$15=DATOS!$B$13,REACTORES!D10,IF($B$15=DATOS!$B$14,RESINAS!D14,IF($B$15=DATOS!$B$15,SECADORES!D10,IF($B$15=DATOS!$B$16,SILOS!D10,IF($B$15=DATOS!$B$17,TANQUES!D10,IF($B$15=DATOS!$B$18,'TK AGITADOS'!D10,IF($B$15=DATOS!$B$19,'TORRES ENF'!D10," ")))))))))))))))))</f>
        <v>Productos químicos</v>
      </c>
      <c r="C26" s="46" t="str">
        <f>IF($B$15=DATOS!$B$3,CALDERAS!E10,IF($B$15=DATOS!$B$4,CENTRÍFUGAS!E10,IF($B$15=DATOS!$B$5,CHILLERS!E10, IF($B$15=DATOS!$B$6,COMPRESORES!E10,IF($B$15=DATOS!$B$7,EVAPORADORES!E10,IF($B$15=DATOS!$B$8,FILTROS!E10,IF($B$15=DATOS!$B$9,IC!E10,IF($B$15=DATOS!$B$10,MIXERS!E10,IF($B$15=DATOS!$B$11,MOLINOS!E10,IF($B$15=DATOS!$B$12,'ÓSMOSIS INV'!E10,IF($B$15=DATOS!$B$13,REACTORES!E10,IF($B$15=DATOS!$B$14,RESINAS!E14,IF($B$15=DATOS!$B$15,SECADORES!E10,IF($B$15=DATOS!$B$16,SILOS!E10,IF($B$15=DATOS!$B$17,TANQUES!E10,IF($B$15=DATOS!$B$18,'TK AGITADOS'!E10,IF($B$15=DATOS!$B$19,'TORRES ENF'!E10," ")))))))))))))))))</f>
        <v>Tiro inducido, flujo cruzado y ciclo abierto</v>
      </c>
      <c r="D26" s="46" t="str">
        <f>IF($B$15=DATOS!$B$3,CALDERAS!F10,IF($B$15=DATOS!$B$4,CENTRÍFUGAS!F10,IF($B$15=DATOS!$B$5,CHILLERS!F10, IF($B$15=DATOS!$B$6,COMPRESORES!F10,IF($B$15=DATOS!$B$7,EVAPORADORES!F10,IF($B$15=DATOS!$B$8,FILTROS!F10,IF($B$15=DATOS!$B$9,IC!F10,IF($B$15=DATOS!$B$10,MIXERS!F10,IF($B$15=DATOS!$B$11,MOLINOS!F10,IF($B$15=DATOS!$B$12,'ÓSMOSIS INV'!F10,IF($B$15=DATOS!$B$13,REACTORES!F10,IF($B$15=DATOS!$B$14,RESINAS!F14,IF($B$15=DATOS!$B$15,SECADORES!F10,IF($B$15=DATOS!$B$16,SILOS!F10,IF($B$15=DATOS!$B$17,TANQUES!F10,IF($B$15=DATOS!$B$18,'TK AGITADOS'!F10,IF($B$15=DATOS!$B$19,'TORRES ENF'!F10," ")))))))))))))))))</f>
        <v>AH-1000L/D</v>
      </c>
      <c r="E26" s="46">
        <f>IF($B$15=DATOS!$B$3,CALDERAS!G10,IF($B$15=DATOS!$B$4,CENTRÍFUGAS!G10,IF($B$15=DATOS!$B$5,CHILLERS!G10, IF($B$15=DATOS!$B$6,COMPRESORES!G10,IF($B$15=DATOS!$B$7,EVAPORADORES!G10,IF($B$15=DATOS!$B$8,FILTROS!G10,IF($B$15=DATOS!$B$9,IC!G10,IF($B$15=DATOS!$B$10,MIXERS!G10,IF($B$15=DATOS!$B$11,MOLINOS!G10,IF($B$15=DATOS!$B$12,'ÓSMOSIS INV'!G10,IF($B$15=DATOS!$B$13,REACTORES!G10,IF($B$15=DATOS!$B$14,RESINAS!G14,IF($B$15=DATOS!$B$15,SECADORES!G10,IF($B$15=DATOS!$B$16,SILOS!G10,IF($B$15=DATOS!$B$17,TANQUES!G10,IF($B$15=DATOS!$B$18,'TK AGITADOS'!G10,IF($B$15=DATOS!$B$19,'TORRES ENF'!G10," ")))))))))))))))))</f>
        <v>915</v>
      </c>
      <c r="F26" s="46" t="str">
        <f>IF($B$15=DATOS!$B$3,CALDERAS!H10,IF($B$15=DATOS!$B$4,CENTRÍFUGAS!H10,IF($B$15=DATOS!$B$5,CHILLERS!H10, IF($B$15=DATOS!$B$6,COMPRESORES!H10,IF($B$15=DATOS!$B$7,EVAPORADORES!H10,IF($B$15=DATOS!$B$8,FILTROS!H10,IF($B$15=DATOS!$B$9,IC!H10,IF($B$15=DATOS!$B$10,MIXERS!H10,IF($B$15=DATOS!$B$11,MOLINOS!H10,IF($B$15=DATOS!$B$12,'ÓSMOSIS INV'!H10,IF($B$15=DATOS!$B$13,REACTORES!H10,IF($B$15=DATOS!$B$14,RESINAS!H14,IF($B$15=DATOS!$B$15,SECADORES!H10,IF($B$15=DATOS!$B$16,SILOS!H10,IF($B$15=DATOS!$B$17,TANQUES!H10,IF($B$15=DATOS!$B$18,'TK AGITADOS'!H10,IF($B$15=DATOS!$B$19,'TORRES ENF'!H10," ")))))))))))))))))</f>
        <v>-</v>
      </c>
      <c r="G26" s="46" t="str">
        <f>IF($B$15=DATOS!$B$3,CALDERAS!I10,IF($B$15=DATOS!$B$4,CENTRÍFUGAS!I10,IF($B$15=DATOS!$B$5,CHILLERS!I10, IF($B$15=DATOS!$B$6,COMPRESORES!I10,IF($B$15=DATOS!$B$7,EVAPORADORES!I10,IF($B$15=DATOS!$B$8,FILTROS!I10,IF($B$15=DATOS!$B$9,IC!I10,IF($B$15=DATOS!$B$10,MIXERS!I10,IF($B$15=DATOS!$B$11,MOLINOS!I10,IF($B$15=DATOS!$B$12,'ÓSMOSIS INV'!I10,IF($B$15=DATOS!$B$13,REACTORES!I10,IF($B$15=DATOS!$B$14,RESINAS!I14,IF($B$15=DATOS!$B$15,SECADORES!I10,IF($B$15=DATOS!$B$16,SILOS!I10,IF($B$15=DATOS!$B$17,TANQUES!I10,IF($B$15=DATOS!$B$18,'TK AGITADOS'!I10,IF($B$15=DATOS!$B$19,'TORRES ENF'!I10," ")))))))))))))))))</f>
        <v>-</v>
      </c>
      <c r="H26" s="46">
        <f>IF($B$15=DATOS!$B$3,CALDERAS!J10,IF($B$15=DATOS!$B$4,CENTRÍFUGAS!J10,IF($B$15=DATOS!$B$5,CHILLERS!J10, IF($B$15=DATOS!$B$6,COMPRESORES!J10,IF($B$15=DATOS!$B$7,EVAPORADORES!J10,IF($B$15=DATOS!$B$8,FILTROS!J10,IF($B$15=DATOS!$B$9,IC!J10,IF($B$15=DATOS!$B$10,MIXERS!J10,IF($B$15=DATOS!$B$11,MOLINOS!J10,IF($B$15=DATOS!$B$12,'ÓSMOSIS INV'!J10,IF($B$15=DATOS!$B$13,REACTORES!J10,IF($B$15=DATOS!$B$14,RESINAS!J14,IF($B$15=DATOS!$B$15,SECADORES!J10,IF($B$15=DATOS!$B$16,SILOS!J10,IF($B$15=DATOS!$B$17,TANQUES!J10,IF($B$15=DATOS!$B$18,'TK AGITADOS'!J10,IF($B$15=DATOS!$B$19,'TORRES ENF'!J10," ")))))))))))))))))</f>
        <v>23</v>
      </c>
      <c r="I26" s="46">
        <f>IF($B$15=DATOS!$B$3,CALDERAS!K10,IF($B$15=DATOS!$B$4,CENTRÍFUGAS!K10,IF($B$15=DATOS!$B$5,CHILLERS!K10, IF($B$15=DATOS!$B$6,COMPRESORES!K10,IF($B$15=DATOS!$B$7,EVAPORADORES!K10,IF($B$15=DATOS!$B$8,FILTROS!K10,IF($B$15=DATOS!$B$9,IC!K10,IF($B$15=DATOS!$B$10,MIXERS!K10,IF($B$15=DATOS!$B$11,MOLINOS!K10,IF($B$15=DATOS!$B$12,'ÓSMOSIS INV'!K10,IF($B$15=DATOS!$B$13,REACTORES!K10,IF($B$15=DATOS!$B$14,RESINAS!K14,IF($B$15=DATOS!$B$15,SECADORES!K10,IF($B$15=DATOS!$B$16,SILOS!K10,IF($B$15=DATOS!$B$17,TANQUES!K10,IF($B$15=DATOS!$B$18,'TK AGITADOS'!K10,IF($B$15=DATOS!$B$19,'TORRES ENF'!K10," ")))))))))))))))))</f>
        <v>6.05</v>
      </c>
      <c r="J26" s="46">
        <f>IF($B$15=DATOS!$B$3,CALDERAS!L10,IF($B$15=DATOS!$B$4,CENTRÍFUGAS!L10,IF($B$15=DATOS!$B$5,CHILLERS!L10, IF($B$15=DATOS!$B$6,COMPRESORES!L10,IF($B$15=DATOS!$B$7,EVAPORADORES!L10,IF($B$15=DATOS!$B$8,FILTROS!L10,IF($B$15=DATOS!$B$9,IC!L10,IF($B$15=DATOS!$B$10,MIXERS!L10,IF($B$15=DATOS!$B$11,MOLINOS!L10,IF($B$15=DATOS!$B$12,'ÓSMOSIS INV'!L10,IF($B$15=DATOS!$B$13,REACTORES!L10,IF($B$15=DATOS!$B$14,RESINAS!L14,IF($B$15=DATOS!$B$15,SECADORES!L10,IF($B$15=DATOS!$B$16,SILOS!L10,IF($B$15=DATOS!$B$17,TANQUES!L10,IF($B$15=DATOS!$B$18,'TK AGITADOS'!L10,IF($B$15=DATOS!$B$19,'TORRES ENF'!L10," ")))))))))))))))))</f>
        <v>8.5</v>
      </c>
      <c r="K26" s="46">
        <f>IF($B$15=DATOS!$B$3,CALDERAS!M10,IF($B$15=DATOS!$B$4,CENTRÍFUGAS!M10,IF($B$15=DATOS!$B$5,CHILLERS!M10, IF($B$15=DATOS!$B$6,COMPRESORES!M10,IF($B$15=DATOS!$B$7,EVAPORADORES!M10,IF($B$15=DATOS!$B$8,FILTROS!M10,IF($B$15=DATOS!$B$9,IC!M10,IF($B$15=DATOS!$B$10,MIXERS!M10,IF($B$15=DATOS!$B$11,MOLINOS!M10,IF($B$15=DATOS!$B$12,'ÓSMOSIS INV'!M10,IF($B$15=DATOS!$B$13,REACTORES!M10,IF($B$15=DATOS!$B$14,RESINAS!M14,IF($B$15=DATOS!$B$15,SECADORES!M10,IF($B$15=DATOS!$B$16,SILOS!M10,IF($B$15=DATOS!$B$17,TANQUES!M10,IF($B$15=DATOS!$B$18,'TK AGITADOS'!M10,IF($B$15=DATOS!$B$19,'TORRES ENF'!M10," ")))))))))))))))))</f>
        <v>5.41</v>
      </c>
      <c r="L26" s="46">
        <f>IF($B$15=DATOS!$B$3,CALDERAS!N10,IF($B$15=DATOS!$B$4,CENTRÍFUGAS!N10,IF($B$15=DATOS!$B$5,CHILLERS!N10, IF($B$15=DATOS!$B$6,COMPRESORES!N10,IF($B$15=DATOS!$B$7,EVAPORADORES!N10,IF($B$15=DATOS!$B$8,FILTROS!N10,IF($B$15=DATOS!$B$9,IC!N10,IF($B$15=DATOS!$B$10,MIXERS!N10,IF($B$15=DATOS!$B$11,MOLINOS!N10,IF($B$15=DATOS!$B$12,'ÓSMOSIS INV'!N10,IF($B$15=DATOS!$B$13,REACTORES!N10,IF($B$15=DATOS!$B$14,RESINAS!N14,IF($B$15=DATOS!$B$15,SECADORES!N10,IF($B$15=DATOS!$B$16,SILOS!N10,IF($B$15=DATOS!$B$17,TANQUES!N10,IF($B$15=DATOS!$B$18,'TK AGITADOS'!N10,IF($B$15=DATOS!$B$19,'TORRES ENF'!N10," ")))))))))))))))))</f>
        <v>30</v>
      </c>
      <c r="M26" s="46" t="str">
        <f>IF($B$15=DATOS!$B$3,CALDERAS!O10,IF($B$15=DATOS!$B$4,CENTRÍFUGAS!O10,IF($B$15=DATOS!$B$5,CHILLERS!O10, IF($B$15=DATOS!$B$6,COMPRESORES!O10,IF($B$15=DATOS!$B$7,EVAPORADORES!O10,IF($B$15=DATOS!$B$8,FILTROS!O10,IF($B$15=DATOS!$B$9,IC!O10,IF($B$15=DATOS!$B$10,MIXERS!O10,IF($B$15=DATOS!$B$11,MOLINOS!O10,IF($B$15=DATOS!$B$12,'ÓSMOSIS INV'!O10,IF($B$15=DATOS!$B$13,REACTORES!O10,IF($B$15=DATOS!$B$14,RESINAS!O14,IF($B$15=DATOS!$B$15,SECADORES!O10,IF($B$15=DATOS!$B$16,SILOS!O10,IF($B$15=DATOS!$B$17,TANQUES!O10,IF($B$15=DATOS!$B$18,'TK AGITADOS'!O10,IF($B$15=DATOS!$B$19,'TORRES ENF'!O10," ")))))))))))))))))</f>
        <v>FRP (materiales Poliméricos Reforzados con Fibras)</v>
      </c>
      <c r="N26" s="46" t="str">
        <f>IF($B$15=DATOS!$B$3,CALDERAS!P10,IF($B$15=DATOS!$B$4,CENTRÍFUGAS!P10,IF($B$15=DATOS!$B$5,CHILLERS!P10, IF($B$15=DATOS!$B$6,COMPRESORES!P10,IF($B$15=DATOS!$B$7,EVAPORADORES!P10,IF($B$15=DATOS!$B$8,FILTROS!P10,IF($B$15=DATOS!$B$9,IC!P10,IF($B$15=DATOS!$B$10,MIXERS!P10,IF($B$15=DATOS!$B$11,MOLINOS!P10,IF($B$15=DATOS!$B$12,'ÓSMOSIS INV'!P10,IF($B$15=DATOS!$B$13,REACTORES!P10,IF($B$15=DATOS!$B$14,RESINAS!P14,IF($B$15=DATOS!$B$15,SECADORES!P10,IF($B$15=DATOS!$B$16,SILOS!P10,IF($B$15=DATOS!$B$17,TANQUES!P10,IF($B$15=DATOS!$B$18,'TK AGITADOS'!P10,IF($B$15=DATOS!$B$19,'TORRES ENF'!P10," ")))))))))))))))))</f>
        <v>PVC</v>
      </c>
      <c r="O26" s="46" t="str">
        <f>IF($B$15=DATOS!$B$3,CALDERAS!Q10,IF($B$15=DATOS!$B$4,CENTRÍFUGAS!Q10,IF($B$15=DATOS!$B$5,CHILLERS!Q10, IF($B$15=DATOS!$B$6,COMPRESORES!Q10,IF($B$15=DATOS!$B$7,EVAPORADORES!Q10,IF($B$15=DATOS!$B$8,FILTROS!Q10,IF($B$15=DATOS!$B$9,IC!Q10,IF($B$15=DATOS!$B$10,MIXERS!Q10,IF($B$15=DATOS!$B$11,MOLINOS!Q10,IF($B$15=DATOS!$B$12,'ÓSMOSIS INV'!Q10,IF($B$15=DATOS!$B$13,REACTORES!Q10,IF($B$15=DATOS!$B$14,RESINAS!Q14,IF($B$15=DATOS!$B$15,SECADORES!Q10,IF($B$15=DATOS!$B$16,SILOS!Q10,IF($B$15=DATOS!$B$17,TANQUES!Q10,IF($B$15=DATOS!$B$18,'TK AGITADOS'!Q10,IF($B$15=DATOS!$B$19,'TORRES ENF'!Q10," ")))))))))))))))))</f>
        <v>Zhejiang Aoshuai Refrigeration Co., LTD</v>
      </c>
      <c r="P26" s="46" t="str">
        <f>IF($B$15=DATOS!$B$3,CALDERAS!R10,IF($B$15=DATOS!$B$4,CENTRÍFUGAS!R10,IF($B$15=DATOS!$B$5,CHILLERS!R10, IF($B$15=DATOS!$B$6,COMPRESORES!R10,IF($B$15=DATOS!$B$7,EVAPORADORES!R10,IF($B$15=DATOS!$B$8,FILTROS!R10,IF($B$15=DATOS!$B$9,IC!R10,IF($B$15=DATOS!$B$10,MIXERS!R10,IF($B$15=DATOS!$B$11,MOLINOS!R10,IF($B$15=DATOS!$B$12,'ÓSMOSIS INV'!R10,IF($B$15=DATOS!$B$13,REACTORES!R10,IF($B$15=DATOS!$B$14,RESINAS!R14,IF($B$15=DATOS!$B$15,SECADORES!R10,IF($B$15=DATOS!$B$16,SILOS!R10,IF($B$15=DATOS!$B$17,TANQUES!R10,IF($B$15=DATOS!$B$18,'TK AGITADOS'!R10,IF($B$15=DATOS!$B$19,'TORRES ENF'!R10," ")))))))))))))))))</f>
        <v>China</v>
      </c>
      <c r="Q26" s="46" t="str">
        <f>IF($B$15=DATOS!$B$3,CALDERAS!S10,IF($B$15=DATOS!$B$4,CENTRÍFUGAS!S10,IF($B$15=DATOS!$B$5,CHILLERS!S10, IF($B$15=DATOS!$B$6,COMPRESORES!S10,IF($B$15=DATOS!$B$7,EVAPORADORES!S10,IF($B$15=DATOS!$B$8,FILTROS!S10,IF($B$15=DATOS!$B$9,IC!S10,IF($B$15=DATOS!$B$10,MIXERS!S10,IF($B$15=DATOS!$B$11,MOLINOS!S10,IF($B$15=DATOS!$B$12,'ÓSMOSIS INV'!S10,IF($B$15=DATOS!$B$13,REACTORES!S10,IF($B$15=DATOS!$B$14,RESINAS!S14,IF($B$15=DATOS!$B$15,SECADORES!S10,IF($B$15=DATOS!$B$16,SILOS!S10,IF($B$15=DATOS!$B$17,TANQUES!S10,IF($B$15=DATOS!$B$18,'TK AGITADOS'!S10,IF($B$15=DATOS!$B$19,'TORRES ENF'!S10," ")))))))))))))))))</f>
        <v>-</v>
      </c>
      <c r="R26" s="46">
        <f>IF($B$15=DATOS!$B$3,CALDERAS!T10,IF($B$15=DATOS!$B$4,CENTRÍFUGAS!T10,IF($B$15=DATOS!$B$5,CHILLERS!T10, IF($B$15=DATOS!$B$6,COMPRESORES!T10,IF($B$15=DATOS!$B$7,EVAPORADORES!T10,IF($B$15=DATOS!$B$8,FILTROS!T10,IF($B$15=DATOS!$B$9,IC!T10,IF($B$15=DATOS!$B$10,MIXERS!T10,IF($B$15=DATOS!$B$11,MOLINOS!T10,IF($B$15=DATOS!$B$12,'ÓSMOSIS INV'!T10,IF($B$15=DATOS!$B$13,REACTORES!T10,IF($B$15=DATOS!$B$14,RESINAS!T14,IF($B$15=DATOS!$B$15,SECADORES!T10,IF($B$15=DATOS!$B$16,SILOS!T10,IF($B$15=DATOS!$B$17,TANQUES!T10,IF($B$15=DATOS!$B$18,'TK AGITADOS'!T10,IF($B$15=DATOS!$B$19,'TORRES ENF'!T10," ")))))))))))))))))</f>
        <v>29874</v>
      </c>
      <c r="S26" s="46" t="str">
        <f>IF($B$15=DATOS!$B$3,CALDERAS!U10,IF($B$15=DATOS!$B$4,CENTRÍFUGAS!U10,IF($B$15=DATOS!$B$5,CHILLERS!U10, IF($B$15=DATOS!$B$6,COMPRESORES!U10,IF($B$15=DATOS!$B$7,EVAPORADORES!U10,IF($B$15=DATOS!$B$8,FILTROS!U10,IF($B$15=DATOS!$B$9,IC!U10,IF($B$15=DATOS!$B$10,MIXERS!U10,IF($B$15=DATOS!$B$11,MOLINOS!U10,IF($B$15=DATOS!$B$12,'ÓSMOSIS INV'!U10,IF($B$15=DATOS!$B$13,REACTORES!U10,IF($B$15=DATOS!$B$14,RESINAS!U14,IF($B$15=DATOS!$B$15,SECADORES!U10,IF($B$15=DATOS!$B$16,SILOS!U10,IF($B$15=DATOS!$B$17,TANQUES!U10,IF($B$15=DATOS!$B$18,'TK AGITADOS'!U10,IF($B$15=DATOS!$B$19,'TORRES ENF'!U10," ")))))))))))))))))</f>
        <v>EXW</v>
      </c>
      <c r="T26" s="46" t="str">
        <f>IF($B$15=DATOS!$B$3,CALDERAS!V10,IF($B$15=DATOS!$B$4,CENTRÍFUGAS!V10,IF($B$15=DATOS!$B$5,CHILLERS!V10, IF($B$15=DATOS!$B$6,COMPRESORES!V10,IF($B$15=DATOS!$B$7,EVAPORADORES!V10,IF($B$15=DATOS!$B$8,FILTROS!V10,IF($B$15=DATOS!$B$9,IC!V10,IF($B$15=DATOS!$B$10,MIXERS!V10,IF($B$15=DATOS!$B$11,MOLINOS!V10,IF($B$15=DATOS!$B$12,'ÓSMOSIS INV'!V10,IF($B$15=DATOS!$B$13,REACTORES!V10,IF($B$15=DATOS!$B$14,RESINAS!V14,IF($B$15=DATOS!$B$15,SECADORES!V10,IF($B$15=DATOS!$B$16,SILOS!V10,IF($B$15=DATOS!$B$17,TANQUES!V10,IF($B$15=DATOS!$B$18,'TK AGITADOS'!V10,IF($B$15=DATOS!$B$19,'TORRES ENF'!V10," ")))))))))))))))))</f>
        <v>Fabricante</v>
      </c>
      <c r="U26" s="46" t="str">
        <f>IF($B$15=DATOS!$B$3,CALDERAS!W10,IF($B$15=DATOS!$B$4,CENTRÍFUGAS!W10,IF($B$15=DATOS!$B$5,CHILLERS!W10, IF($B$15=DATOS!$B$6,COMPRESORES!W10,IF($B$15=DATOS!$B$7,EVAPORADORES!W10,IF($B$15=DATOS!$B$8,FILTROS!W10,IF($B$15=DATOS!$B$9,IC!W10,IF($B$15=DATOS!$B$10,MIXERS!W10,IF($B$15=DATOS!$B$11,MOLINOS!W10,IF($B$15=DATOS!$B$12,'ÓSMOSIS INV'!W10,IF($B$15=DATOS!$B$13,REACTORES!W10,IF($B$15=DATOS!$B$14,RESINAS!W14,IF($B$15=DATOS!$B$15,SECADORES!W10,IF($B$15=DATOS!$B$16,SILOS!W10,IF($B$15=DATOS!$B$17,TANQUES!W10,IF($B$15=DATOS!$B$18,'TK AGITADOS'!W10,IF($B$15=DATOS!$B$19,'TORRES ENF'!W10," ")))))))))))))))))</f>
        <v>-</v>
      </c>
      <c r="V26" s="46">
        <f>IF($B$15=DATOS!$B$3,CALDERAS!X10,IF($B$15=DATOS!$B$4,CENTRÍFUGAS!X10,IF($B$15=DATOS!$B$5,CHILLERS!X10, IF($B$15=DATOS!$B$6,COMPRESORES!X10,IF($B$15=DATOS!$B$7,EVAPORADORES!X10,IF($B$15=DATOS!$B$8,FILTROS!X10,IF($B$15=DATOS!$B$9,IC!X10,IF($B$15=DATOS!$B$10,MIXERS!X10,IF($B$15=DATOS!$B$11,MOLINOS!X10,IF($B$15=DATOS!$B$12,'ÓSMOSIS INV'!X10,IF($B$15=DATOS!$B$13,REACTORES!X10,IF($B$15=DATOS!$B$14,RESINAS!X14,IF($B$15=DATOS!$B$15,SECADORES!X10,IF($B$15=DATOS!$B$16,SILOS!X10,IF($B$15=DATOS!$B$17,TANQUES!X10,IF($B$15=DATOS!$B$18,'TK AGITADOS'!X10,IF($B$15=DATOS!$B$19,'TORRES ENF'!X10," ")))))))))))))))))</f>
        <v>0</v>
      </c>
      <c r="W26" s="46">
        <f>IF($B$15=DATOS!$B$3,CALDERAS!Y10,IF($B$15=DATOS!$B$4,CENTRÍFUGAS!Y10,IF($B$15=DATOS!$B$5,CHILLERS!Y10, IF($B$15=DATOS!$B$6,COMPRESORES!Y10,IF($B$15=DATOS!$B$7,EVAPORADORES!Y10,IF($B$15=DATOS!$B$8,FILTROS!Y10,IF($B$15=DATOS!$B$9,IC!Y10,IF($B$15=DATOS!$B$10,MIXERS!Y10,IF($B$15=DATOS!$B$11,MOLINOS!Y10,IF($B$15=DATOS!$B$12,'ÓSMOSIS INV'!Y10,IF($B$15=DATOS!$B$13,REACTORES!Y10,IF($B$15=DATOS!$B$14,RESINAS!Y14,IF($B$15=DATOS!$B$15,SECADORES!Y10,IF($B$15=DATOS!$B$16,SILOS!Y10,IF($B$15=DATOS!$B$17,TANQUES!Y10,IF($B$15=DATOS!$B$18,'TK AGITADOS'!Y10,IF($B$15=DATOS!$B$19,'TORRES ENF'!Y10," ")))))))))))))))))</f>
        <v>0</v>
      </c>
      <c r="X26" s="46">
        <f>IF($B$15=DATOS!$B$3,CALDERAS!Z10,IF($B$15=DATOS!$B$4,CENTRÍFUGAS!Z10,IF($B$15=DATOS!$B$5,CHILLERS!Z10, IF($B$15=DATOS!$B$6,COMPRESORES!Z10,IF($B$15=DATOS!$B$7,EVAPORADORES!Z10,IF($B$15=DATOS!$B$8,FILTROS!Z10,IF($B$15=DATOS!$B$9,IC!Z10,IF($B$15=DATOS!$B$10,MIXERS!Z10,IF($B$15=DATOS!$B$11,MOLINOS!Z10,IF($B$15=DATOS!$B$12,'ÓSMOSIS INV'!Z10,IF($B$15=DATOS!$B$13,REACTORES!Z10,IF($B$15=DATOS!$B$14,RESINAS!Z14,IF($B$15=DATOS!$B$15,SECADORES!Z10,IF($B$15=DATOS!$B$16,SILOS!Z10,IF($B$15=DATOS!$B$17,TANQUES!Z10,IF($B$15=DATOS!$B$18,'TK AGITADOS'!Z10,IF($B$15=DATOS!$B$19,'TORRES ENF'!Z10," ")))))))))))))))))</f>
        <v>0</v>
      </c>
      <c r="Y26" s="46">
        <f>IF($B$15=DATOS!$B$3,CALDERAS!AA10,IF($B$15=DATOS!$B$4,CENTRÍFUGAS!AA10,IF($B$15=DATOS!$B$5,CHILLERS!AA10, IF($B$15=DATOS!$B$6,COMPRESORES!AA10,IF($B$15=DATOS!$B$7,EVAPORADORES!AA10,IF($B$15=DATOS!$B$8,FILTROS!AA10,IF($B$15=DATOS!$B$9,IC!AA10,IF($B$15=DATOS!$B$10,MIXERS!AA10,IF($B$15=DATOS!$B$11,MOLINOS!AA10,IF($B$15=DATOS!$B$12,'ÓSMOSIS INV'!AA10,IF($B$15=DATOS!$B$13,REACTORES!AA10,IF($B$15=DATOS!$B$14,RESINAS!AA14,IF($B$15=DATOS!$B$15,SECADORES!AA10,IF($B$15=DATOS!$B$16,SILOS!AA10,IF($B$15=DATOS!$B$17,TANQUES!AA10,IF($B$15=DATOS!$B$18,'TK AGITADOS'!AA10,IF($B$15=DATOS!$B$19,'TORRES ENF'!AA10," ")))))))))))))))))</f>
        <v>0</v>
      </c>
      <c r="Z26" s="46">
        <f>IF($B$15=DATOS!$B$3,CALDERAS!AB10,IF($B$15=DATOS!$B$4,CENTRÍFUGAS!AB10,IF($B$15=DATOS!$B$5,CHILLERS!AB10, IF($B$15=DATOS!$B$6,COMPRESORES!AB10,IF($B$15=DATOS!$B$7,EVAPORADORES!AB10,IF($B$15=DATOS!$B$8,FILTROS!AB10,IF($B$15=DATOS!$B$9,IC!AB10,IF($B$15=DATOS!$B$10,MIXERS!AB10,IF($B$15=DATOS!$B$11,MOLINOS!AB10,IF($B$15=DATOS!$B$12,'ÓSMOSIS INV'!AB10,IF($B$15=DATOS!$B$13,REACTORES!AB10,IF($B$15=DATOS!$B$14,RESINAS!AB14,IF($B$15=DATOS!$B$15,SECADORES!AB10,IF($B$15=DATOS!$B$16,SILOS!AB10,IF($B$15=DATOS!$B$17,TANQUES!AB10,IF($B$15=DATOS!$B$18,'TK AGITADOS'!AB10,IF($B$15=DATOS!$B$19,'TORRES ENF'!AB10," ")))))))))))))))))</f>
        <v>0</v>
      </c>
      <c r="AA26" s="46">
        <f>IF($B$15=DATOS!$B$3,CALDERAS!AC10,IF($B$15=DATOS!$B$4,CENTRÍFUGAS!AC10,IF($B$15=DATOS!$B$5,CHILLERS!AC10, IF($B$15=DATOS!$B$6,COMPRESORES!AC10,IF($B$15=DATOS!$B$7,EVAPORADORES!AC10,IF($B$15=DATOS!$B$8,FILTROS!AC10,IF($B$15=DATOS!$B$9,IC!AC10,IF($B$15=DATOS!$B$10,MIXERS!AC10,IF($B$15=DATOS!$B$11,MOLINOS!AC10,IF($B$15=DATOS!$B$12,'ÓSMOSIS INV'!AC10,IF($B$15=DATOS!$B$13,REACTORES!AC10,IF($B$15=DATOS!$B$14,RESINAS!AC14,IF($B$15=DATOS!$B$15,SECADORES!AC10,IF($B$15=DATOS!$B$16,SILOS!AC10,IF($B$15=DATOS!$B$17,TANQUES!AC10,IF($B$15=DATOS!$B$18,'TK AGITADOS'!AC10,IF($B$15=DATOS!$B$19,'TORRES ENF'!AC10," ")))))))))))))))))</f>
        <v>0</v>
      </c>
      <c r="AB26" s="46">
        <f>IF($B$15=DATOS!$B$3,CALDERAS!AD10,IF($B$15=DATOS!$B$4,CENTRÍFUGAS!AD10,IF($B$15=DATOS!$B$5,CHILLERS!AD10, IF($B$15=DATOS!$B$6,COMPRESORES!AD10,IF($B$15=DATOS!$B$7,EVAPORADORES!AD10,IF($B$15=DATOS!$B$8,FILTROS!AD10,IF($B$15=DATOS!$B$9,IC!AD10,IF($B$15=DATOS!$B$10,MIXERS!AD10,IF($B$15=DATOS!$B$11,MOLINOS!AD10,IF($B$15=DATOS!$B$12,'ÓSMOSIS INV'!AD10,IF($B$15=DATOS!$B$13,REACTORES!AD10,IF($B$15=DATOS!$B$14,RESINAS!AD14,IF($B$15=DATOS!$B$15,SECADORES!AD10,IF($B$15=DATOS!$B$16,SILOS!AD10,IF($B$15=DATOS!$B$17,TANQUES!AD10,IF($B$15=DATOS!$B$18,'TK AGITADOS'!AD10,IF($B$15=DATOS!$B$19,'TORRES ENF'!AD10," ")))))))))))))))))</f>
        <v>0</v>
      </c>
      <c r="AC26" s="46">
        <f>IF($B$15=DATOS!$B$3,CALDERAS!AE10,IF($B$15=DATOS!$B$4,CENTRÍFUGAS!AE10,IF($B$15=DATOS!$B$5,CHILLERS!AE10, IF($B$15=DATOS!$B$6,COMPRESORES!AE10,IF($B$15=DATOS!$B$7,EVAPORADORES!AE10,IF($B$15=DATOS!$B$8,FILTROS!AE10,IF($B$15=DATOS!$B$9,IC!AE10,IF($B$15=DATOS!$B$10,MIXERS!AE10,IF($B$15=DATOS!$B$11,MOLINOS!AE10,IF($B$15=DATOS!$B$12,'ÓSMOSIS INV'!AE10,IF($B$15=DATOS!$B$13,REACTORES!AE10,IF($B$15=DATOS!$B$14,RESINAS!AE14,IF($B$15=DATOS!$B$15,SECADORES!AE10,IF($B$15=DATOS!$B$16,SILOS!AE10,IF($B$15=DATOS!$B$17,TANQUES!AE10,IF($B$15=DATOS!$B$18,'TK AGITADOS'!AE10,IF($B$15=DATOS!$B$19,'TORRES ENF'!AE10," ")))))))))))))))))</f>
        <v>0</v>
      </c>
      <c r="AD26" s="46">
        <f>IF($B$15=DATOS!$B$3,CALDERAS!AF10,IF($B$15=DATOS!$B$4,CENTRÍFUGAS!AF10,IF($B$15=DATOS!$B$5,CHILLERS!AF10, IF($B$15=DATOS!$B$6,COMPRESORES!AF10,IF($B$15=DATOS!$B$7,EVAPORADORES!AF10,IF($B$15=DATOS!$B$8,FILTROS!AF10,IF($B$15=DATOS!$B$9,IC!AF10,IF($B$15=DATOS!$B$10,MIXERS!AF10,IF($B$15=DATOS!$B$11,MOLINOS!AF10,IF($B$15=DATOS!$B$12,'ÓSMOSIS INV'!AF10,IF($B$15=DATOS!$B$13,REACTORES!AF10,IF($B$15=DATOS!$B$14,RESINAS!AF14,IF($B$15=DATOS!$B$15,SECADORES!AF10,IF($B$15=DATOS!$B$16,SILOS!AF10,IF($B$15=DATOS!$B$17,TANQUES!AF10,IF($B$15=DATOS!$B$18,'TK AGITADOS'!AF10,IF($B$15=DATOS!$B$19,'TORRES ENF'!AF10," ")))))))))))))))))</f>
        <v>0</v>
      </c>
      <c r="AE26" s="46">
        <f>IF($B$15=DATOS!$B$3,CALDERAS!AG10,IF($B$15=DATOS!$B$4,CENTRÍFUGAS!AG10,IF($B$15=DATOS!$B$5,CHILLERS!AG10, IF($B$15=DATOS!$B$6,COMPRESORES!AG10,IF($B$15=DATOS!$B$7,EVAPORADORES!AG10,IF($B$15=DATOS!$B$8,FILTROS!AG10,IF($B$15=DATOS!$B$9,IC!AG10,IF($B$15=DATOS!$B$10,MIXERS!AG10,IF($B$15=DATOS!$B$11,MOLINOS!AG10,IF($B$15=DATOS!$B$12,'ÓSMOSIS INV'!AG10,IF($B$15=DATOS!$B$13,REACTORES!AG10,IF($B$15=DATOS!$B$14,RESINAS!AG14,IF($B$15=DATOS!$B$15,SECADORES!AG10,IF($B$15=DATOS!$B$16,SILOS!AG10,IF($B$15=DATOS!$B$17,TANQUES!AG10,IF($B$15=DATOS!$B$18,'TK AGITADOS'!AG10,IF($B$15=DATOS!$B$19,'TORRES ENF'!AG10," ")))))))))))))))))</f>
        <v>0</v>
      </c>
      <c r="AF26" s="46">
        <f>IF($B$15=DATOS!$B$3,CALDERAS!AH10,IF($B$15=DATOS!$B$4,CENTRÍFUGAS!AH10,IF($B$15=DATOS!$B$5,CHILLERS!AH10, IF($B$15=DATOS!$B$6,COMPRESORES!AH10,IF($B$15=DATOS!$B$7,EVAPORADORES!AH10,IF($B$15=DATOS!$B$8,FILTROS!AH10,IF($B$15=DATOS!$B$9,IC!AH10,IF($B$15=DATOS!$B$10,MIXERS!AH10,IF($B$15=DATOS!$B$11,MOLINOS!AH10,IF($B$15=DATOS!$B$12,'ÓSMOSIS INV'!AH10,IF($B$15=DATOS!$B$13,REACTORES!AH10,IF($B$15=DATOS!$B$14,RESINAS!AH14,IF($B$15=DATOS!$B$15,SECADORES!AH10,IF($B$15=DATOS!$B$16,SILOS!AH10,IF($B$15=DATOS!$B$17,TANQUES!AH10,IF($B$15=DATOS!$B$18,'TK AGITADOS'!AH10,IF($B$15=DATOS!$B$19,'TORRES ENF'!AH10," ")))))))))))))))))</f>
        <v>0</v>
      </c>
    </row>
    <row r="27" spans="1:32" s="47" customFormat="1" ht="45" customHeight="1" x14ac:dyDescent="0.4">
      <c r="A27" s="46">
        <f>IF($B$15=DATOS!$B$3,CALDERAS!C11,IF($B$15=DATOS!$B$4,CENTRÍFUGAS!C11,IF($B$15=DATOS!$B$5,CHILLERS!C11, IF($B$15=DATOS!$B$6,COMPRESORES!C11,IF($B$15=DATOS!$B$7,EVAPORADORES!C11,IF($B$15=DATOS!$B$8,FILTROS!C11,IF($B$15=DATOS!$B$9,IC!C11,IF($B$15=DATOS!$B$10,MIXERS!C11,IF($B$15=DATOS!$B$11,MOLINOS!C11,IF($B$15=DATOS!$B$12,'ÓSMOSIS INV'!C11,IF($B$15=DATOS!$B$13,REACTORES!C11,IF($B$15=DATOS!$B$14,RESINAS!C15,IF($B$15=DATOS!$B$15,SECADORES!C11,IF($B$15=DATOS!$B$16,SILOS!C11,IF($B$15=DATOS!$B$17,TANQUES!C11,IF($B$15=DATOS!$B$18,'TK AGITADOS'!C11,IF($B$15=DATOS!$B$19,'TORRES ENF'!C11," ")))))))))))))))))</f>
        <v>2022</v>
      </c>
      <c r="B27" s="46" t="str">
        <f>IF($B$15=DATOS!$B$3,CALDERAS!D11,IF($B$15=DATOS!$B$4,CENTRÍFUGAS!D11,IF($B$15=DATOS!$B$5,CHILLERS!D11, IF($B$15=DATOS!$B$6,COMPRESORES!D11,IF($B$15=DATOS!$B$7,EVAPORADORES!D11,IF($B$15=DATOS!$B$8,FILTROS!D11,IF($B$15=DATOS!$B$9,IC!D11,IF($B$15=DATOS!$B$10,MIXERS!D11,IF($B$15=DATOS!$B$11,MOLINOS!D11,IF($B$15=DATOS!$B$12,'ÓSMOSIS INV'!D11,IF($B$15=DATOS!$B$13,REACTORES!D11,IF($B$15=DATOS!$B$14,RESINAS!D15,IF($B$15=DATOS!$B$15,SECADORES!D11,IF($B$15=DATOS!$B$16,SILOS!D11,IF($B$15=DATOS!$B$17,TANQUES!D11,IF($B$15=DATOS!$B$18,'TK AGITADOS'!D11,IF($B$15=DATOS!$B$19,'TORRES ENF'!D11," ")))))))))))))))))</f>
        <v>Madera</v>
      </c>
      <c r="C27" s="46" t="str">
        <f>IF($B$15=DATOS!$B$3,CALDERAS!E11,IF($B$15=DATOS!$B$4,CENTRÍFUGAS!E11,IF($B$15=DATOS!$B$5,CHILLERS!E11, IF($B$15=DATOS!$B$6,COMPRESORES!E11,IF($B$15=DATOS!$B$7,EVAPORADORES!E11,IF($B$15=DATOS!$B$8,FILTROS!E11,IF($B$15=DATOS!$B$9,IC!E11,IF($B$15=DATOS!$B$10,MIXERS!E11,IF($B$15=DATOS!$B$11,MOLINOS!E11,IF($B$15=DATOS!$B$12,'ÓSMOSIS INV'!E11,IF($B$15=DATOS!$B$13,REACTORES!E11,IF($B$15=DATOS!$B$14,RESINAS!E15,IF($B$15=DATOS!$B$15,SECADORES!E11,IF($B$15=DATOS!$B$16,SILOS!E11,IF($B$15=DATOS!$B$17,TANQUES!E11,IF($B$15=DATOS!$B$18,'TK AGITADOS'!E11,IF($B$15=DATOS!$B$19,'TORRES ENF'!E11," ")))))))))))))))))</f>
        <v>Tiro inducido, flujo cruzado y ciclo abierto</v>
      </c>
      <c r="D27" s="46" t="str">
        <f>IF($B$15=DATOS!$B$3,CALDERAS!F11,IF($B$15=DATOS!$B$4,CENTRÍFUGAS!F11,IF($B$15=DATOS!$B$5,CHILLERS!F11, IF($B$15=DATOS!$B$6,COMPRESORES!F11,IF($B$15=DATOS!$B$7,EVAPORADORES!F11,IF($B$15=DATOS!$B$8,FILTROS!F11,IF($B$15=DATOS!$B$9,IC!F11,IF($B$15=DATOS!$B$10,MIXERS!F11,IF($B$15=DATOS!$B$11,MOLINOS!F11,IF($B$15=DATOS!$B$12,'ÓSMOSIS INV'!F11,IF($B$15=DATOS!$B$13,REACTORES!F11,IF($B$15=DATOS!$B$14,RESINAS!F15,IF($B$15=DATOS!$B$15,SECADORES!F11,IF($B$15=DATOS!$B$16,SILOS!F11,IF($B$15=DATOS!$B$17,TANQUES!F11,IF($B$15=DATOS!$B$18,'TK AGITADOS'!F11,IF($B$15=DATOS!$B$19,'TORRES ENF'!F11," ")))))))))))))))))</f>
        <v>GOM(F)-420C1</v>
      </c>
      <c r="E27" s="46">
        <f>IF($B$15=DATOS!$B$3,CALDERAS!G11,IF($B$15=DATOS!$B$4,CENTRÍFUGAS!G11,IF($B$15=DATOS!$B$5,CHILLERS!G11, IF($B$15=DATOS!$B$6,COMPRESORES!G11,IF($B$15=DATOS!$B$7,EVAPORADORES!G11,IF($B$15=DATOS!$B$8,FILTROS!G11,IF($B$15=DATOS!$B$9,IC!G11,IF($B$15=DATOS!$B$10,MIXERS!G11,IF($B$15=DATOS!$B$11,MOLINOS!G11,IF($B$15=DATOS!$B$12,'ÓSMOSIS INV'!G11,IF($B$15=DATOS!$B$13,REACTORES!G11,IF($B$15=DATOS!$B$14,RESINAS!G15,IF($B$15=DATOS!$B$15,SECADORES!G11,IF($B$15=DATOS!$B$16,SILOS!G11,IF($B$15=DATOS!$B$17,TANQUES!G11,IF($B$15=DATOS!$B$18,'TK AGITADOS'!G11,IF($B$15=DATOS!$B$19,'TORRES ENF'!G11," ")))))))))))))))))</f>
        <v>150</v>
      </c>
      <c r="F27" s="46">
        <f>IF($B$15=DATOS!$B$3,CALDERAS!H11,IF($B$15=DATOS!$B$4,CENTRÍFUGAS!H11,IF($B$15=DATOS!$B$5,CHILLERS!H11, IF($B$15=DATOS!$B$6,COMPRESORES!H11,IF($B$15=DATOS!$B$7,EVAPORADORES!H11,IF($B$15=DATOS!$B$8,FILTROS!H11,IF($B$15=DATOS!$B$9,IC!H11,IF($B$15=DATOS!$B$10,MIXERS!H11,IF($B$15=DATOS!$B$11,MOLINOS!H11,IF($B$15=DATOS!$B$12,'ÓSMOSIS INV'!H11,IF($B$15=DATOS!$B$13,REACTORES!H11,IF($B$15=DATOS!$B$14,RESINAS!H15,IF($B$15=DATOS!$B$15,SECADORES!H11,IF($B$15=DATOS!$B$16,SILOS!H11,IF($B$15=DATOS!$B$17,TANQUES!H11,IF($B$15=DATOS!$B$18,'TK AGITADOS'!H11,IF($B$15=DATOS!$B$19,'TORRES ENF'!H11," ")))))))))))))))))</f>
        <v>2964</v>
      </c>
      <c r="G27" s="46" t="str">
        <f>IF($B$15=DATOS!$B$3,CALDERAS!I11,IF($B$15=DATOS!$B$4,CENTRÍFUGAS!I11,IF($B$15=DATOS!$B$5,CHILLERS!I11, IF($B$15=DATOS!$B$6,COMPRESORES!I11,IF($B$15=DATOS!$B$7,EVAPORADORES!I11,IF($B$15=DATOS!$B$8,FILTROS!I11,IF($B$15=DATOS!$B$9,IC!I11,IF($B$15=DATOS!$B$10,MIXERS!I11,IF($B$15=DATOS!$B$11,MOLINOS!I11,IF($B$15=DATOS!$B$12,'ÓSMOSIS INV'!I11,IF($B$15=DATOS!$B$13,REACTORES!I11,IF($B$15=DATOS!$B$14,RESINAS!I15,IF($B$15=DATOS!$B$15,SECADORES!I11,IF($B$15=DATOS!$B$16,SILOS!I11,IF($B$15=DATOS!$B$17,TANQUES!I11,IF($B$15=DATOS!$B$18,'TK AGITADOS'!I11,IF($B$15=DATOS!$B$19,'TORRES ENF'!I11," ")))))))))))))))))</f>
        <v>-</v>
      </c>
      <c r="H27" s="46">
        <f>IF($B$15=DATOS!$B$3,CALDERAS!J11,IF($B$15=DATOS!$B$4,CENTRÍFUGAS!J11,IF($B$15=DATOS!$B$5,CHILLERS!J11, IF($B$15=DATOS!$B$6,COMPRESORES!J11,IF($B$15=DATOS!$B$7,EVAPORADORES!J11,IF($B$15=DATOS!$B$8,FILTROS!J11,IF($B$15=DATOS!$B$9,IC!J11,IF($B$15=DATOS!$B$10,MIXERS!J11,IF($B$15=DATOS!$B$11,MOLINOS!J11,IF($B$15=DATOS!$B$12,'ÓSMOSIS INV'!J11,IF($B$15=DATOS!$B$13,REACTORES!J11,IF($B$15=DATOS!$B$14,RESINAS!J15,IF($B$15=DATOS!$B$15,SECADORES!J11,IF($B$15=DATOS!$B$16,SILOS!J11,IF($B$15=DATOS!$B$17,TANQUES!J11,IF($B$15=DATOS!$B$18,'TK AGITADOS'!J11,IF($B$15=DATOS!$B$19,'TORRES ENF'!J11," ")))))))))))))))))</f>
        <v>31</v>
      </c>
      <c r="I27" s="46">
        <f>IF($B$15=DATOS!$B$3,CALDERAS!K11,IF($B$15=DATOS!$B$4,CENTRÍFUGAS!K11,IF($B$15=DATOS!$B$5,CHILLERS!K11, IF($B$15=DATOS!$B$6,COMPRESORES!K11,IF($B$15=DATOS!$B$7,EVAPORADORES!K11,IF($B$15=DATOS!$B$8,FILTROS!K11,IF($B$15=DATOS!$B$9,IC!K11,IF($B$15=DATOS!$B$10,MIXERS!K11,IF($B$15=DATOS!$B$11,MOLINOS!K11,IF($B$15=DATOS!$B$12,'ÓSMOSIS INV'!K11,IF($B$15=DATOS!$B$13,REACTORES!K11,IF($B$15=DATOS!$B$14,RESINAS!K15,IF($B$15=DATOS!$B$15,SECADORES!K11,IF($B$15=DATOS!$B$16,SILOS!K11,IF($B$15=DATOS!$B$17,TANQUES!K11,IF($B$15=DATOS!$B$18,'TK AGITADOS'!K11,IF($B$15=DATOS!$B$19,'TORRES ENF'!K11," ")))))))))))))))))</f>
        <v>3.22</v>
      </c>
      <c r="J27" s="46">
        <f>IF($B$15=DATOS!$B$3,CALDERAS!L11,IF($B$15=DATOS!$B$4,CENTRÍFUGAS!L11,IF($B$15=DATOS!$B$5,CHILLERS!L11, IF($B$15=DATOS!$B$6,COMPRESORES!L11,IF($B$15=DATOS!$B$7,EVAPORADORES!L11,IF($B$15=DATOS!$B$8,FILTROS!L11,IF($B$15=DATOS!$B$9,IC!L11,IF($B$15=DATOS!$B$10,MIXERS!L11,IF($B$15=DATOS!$B$11,MOLINOS!L11,IF($B$15=DATOS!$B$12,'ÓSMOSIS INV'!L11,IF($B$15=DATOS!$B$13,REACTORES!L11,IF($B$15=DATOS!$B$14,RESINAS!L15,IF($B$15=DATOS!$B$15,SECADORES!L11,IF($B$15=DATOS!$B$16,SILOS!L11,IF($B$15=DATOS!$B$17,TANQUES!L11,IF($B$15=DATOS!$B$18,'TK AGITADOS'!L11,IF($B$15=DATOS!$B$19,'TORRES ENF'!L11," ")))))))))))))))))</f>
        <v>4.665</v>
      </c>
      <c r="K27" s="46">
        <f>IF($B$15=DATOS!$B$3,CALDERAS!M11,IF($B$15=DATOS!$B$4,CENTRÍFUGAS!M11,IF($B$15=DATOS!$B$5,CHILLERS!M11, IF($B$15=DATOS!$B$6,COMPRESORES!M11,IF($B$15=DATOS!$B$7,EVAPORADORES!M11,IF($B$15=DATOS!$B$8,FILTROS!M11,IF($B$15=DATOS!$B$9,IC!M11,IF($B$15=DATOS!$B$10,MIXERS!M11,IF($B$15=DATOS!$B$11,MOLINOS!M11,IF($B$15=DATOS!$B$12,'ÓSMOSIS INV'!M11,IF($B$15=DATOS!$B$13,REACTORES!M11,IF($B$15=DATOS!$B$14,RESINAS!M15,IF($B$15=DATOS!$B$15,SECADORES!M11,IF($B$15=DATOS!$B$16,SILOS!M11,IF($B$15=DATOS!$B$17,TANQUES!M11,IF($B$15=DATOS!$B$18,'TK AGITADOS'!M11,IF($B$15=DATOS!$B$19,'TORRES ENF'!M11," ")))))))))))))))))</f>
        <v>3.48</v>
      </c>
      <c r="L27" s="46">
        <f>IF($B$15=DATOS!$B$3,CALDERAS!N11,IF($B$15=DATOS!$B$4,CENTRÍFUGAS!N11,IF($B$15=DATOS!$B$5,CHILLERS!N11, IF($B$15=DATOS!$B$6,COMPRESORES!N11,IF($B$15=DATOS!$B$7,EVAPORADORES!N11,IF($B$15=DATOS!$B$8,FILTROS!N11,IF($B$15=DATOS!$B$9,IC!N11,IF($B$15=DATOS!$B$10,MIXERS!N11,IF($B$15=DATOS!$B$11,MOLINOS!N11,IF($B$15=DATOS!$B$12,'ÓSMOSIS INV'!N11,IF($B$15=DATOS!$B$13,REACTORES!N11,IF($B$15=DATOS!$B$14,RESINAS!N15,IF($B$15=DATOS!$B$15,SECADORES!N11,IF($B$15=DATOS!$B$16,SILOS!N11,IF($B$15=DATOS!$B$17,TANQUES!N11,IF($B$15=DATOS!$B$18,'TK AGITADOS'!N11,IF($B$15=DATOS!$B$19,'TORRES ENF'!N11," ")))))))))))))))))</f>
        <v>11</v>
      </c>
      <c r="M27" s="46" t="str">
        <f>IF($B$15=DATOS!$B$3,CALDERAS!O11,IF($B$15=DATOS!$B$4,CENTRÍFUGAS!O11,IF($B$15=DATOS!$B$5,CHILLERS!O11, IF($B$15=DATOS!$B$6,COMPRESORES!O11,IF($B$15=DATOS!$B$7,EVAPORADORES!O11,IF($B$15=DATOS!$B$8,FILTROS!O11,IF($B$15=DATOS!$B$9,IC!O11,IF($B$15=DATOS!$B$10,MIXERS!O11,IF($B$15=DATOS!$B$11,MOLINOS!O11,IF($B$15=DATOS!$B$12,'ÓSMOSIS INV'!O11,IF($B$15=DATOS!$B$13,REACTORES!O11,IF($B$15=DATOS!$B$14,RESINAS!O15,IF($B$15=DATOS!$B$15,SECADORES!O11,IF($B$15=DATOS!$B$16,SILOS!O11,IF($B$15=DATOS!$B$17,TANQUES!O11,IF($B$15=DATOS!$B$18,'TK AGITADOS'!O11,IF($B$15=DATOS!$B$19,'TORRES ENF'!O11," ")))))))))))))))))</f>
        <v>Acero galvanizado</v>
      </c>
      <c r="N27" s="46" t="str">
        <f>IF($B$15=DATOS!$B$3,CALDERAS!P11,IF($B$15=DATOS!$B$4,CENTRÍFUGAS!P11,IF($B$15=DATOS!$B$5,CHILLERS!P11, IF($B$15=DATOS!$B$6,COMPRESORES!P11,IF($B$15=DATOS!$B$7,EVAPORADORES!P11,IF($B$15=DATOS!$B$8,FILTROS!P11,IF($B$15=DATOS!$B$9,IC!P11,IF($B$15=DATOS!$B$10,MIXERS!P11,IF($B$15=DATOS!$B$11,MOLINOS!P11,IF($B$15=DATOS!$B$12,'ÓSMOSIS INV'!P11,IF($B$15=DATOS!$B$13,REACTORES!P11,IF($B$15=DATOS!$B$14,RESINAS!P15,IF($B$15=DATOS!$B$15,SECADORES!P11,IF($B$15=DATOS!$B$16,SILOS!P11,IF($B$15=DATOS!$B$17,TANQUES!P11,IF($B$15=DATOS!$B$18,'TK AGITADOS'!P11,IF($B$15=DATOS!$B$19,'TORRES ENF'!P11," ")))))))))))))))))</f>
        <v>-</v>
      </c>
      <c r="O27" s="46" t="str">
        <f>IF($B$15=DATOS!$B$3,CALDERAS!Q11,IF($B$15=DATOS!$B$4,CENTRÍFUGAS!Q11,IF($B$15=DATOS!$B$5,CHILLERS!Q11, IF($B$15=DATOS!$B$6,COMPRESORES!Q11,IF($B$15=DATOS!$B$7,EVAPORADORES!Q11,IF($B$15=DATOS!$B$8,FILTROS!Q11,IF($B$15=DATOS!$B$9,IC!Q11,IF($B$15=DATOS!$B$10,MIXERS!Q11,IF($B$15=DATOS!$B$11,MOLINOS!Q11,IF($B$15=DATOS!$B$12,'ÓSMOSIS INV'!Q11,IF($B$15=DATOS!$B$13,REACTORES!Q11,IF($B$15=DATOS!$B$14,RESINAS!Q15,IF($B$15=DATOS!$B$15,SECADORES!Q11,IF($B$15=DATOS!$B$16,SILOS!Q11,IF($B$15=DATOS!$B$17,TANQUES!Q11,IF($B$15=DATOS!$B$18,'TK AGITADOS'!Q11,IF($B$15=DATOS!$B$19,'TORRES ENF'!Q11," ")))))))))))))))))</f>
        <v>WUXI SANJIU COOLING EQUIPMENT CO., LTD.</v>
      </c>
      <c r="P27" s="46" t="str">
        <f>IF($B$15=DATOS!$B$3,CALDERAS!R11,IF($B$15=DATOS!$B$4,CENTRÍFUGAS!R11,IF($B$15=DATOS!$B$5,CHILLERS!R11, IF($B$15=DATOS!$B$6,COMPRESORES!R11,IF($B$15=DATOS!$B$7,EVAPORADORES!R11,IF($B$15=DATOS!$B$8,FILTROS!R11,IF($B$15=DATOS!$B$9,IC!R11,IF($B$15=DATOS!$B$10,MIXERS!R11,IF($B$15=DATOS!$B$11,MOLINOS!R11,IF($B$15=DATOS!$B$12,'ÓSMOSIS INV'!R11,IF($B$15=DATOS!$B$13,REACTORES!R11,IF($B$15=DATOS!$B$14,RESINAS!R15,IF($B$15=DATOS!$B$15,SECADORES!R11,IF($B$15=DATOS!$B$16,SILOS!R11,IF($B$15=DATOS!$B$17,TANQUES!R11,IF($B$15=DATOS!$B$18,'TK AGITADOS'!R11,IF($B$15=DATOS!$B$19,'TORRES ENF'!R11," ")))))))))))))))))</f>
        <v>China</v>
      </c>
      <c r="Q27" s="46" t="str">
        <f>IF($B$15=DATOS!$B$3,CALDERAS!S11,IF($B$15=DATOS!$B$4,CENTRÍFUGAS!S11,IF($B$15=DATOS!$B$5,CHILLERS!S11, IF($B$15=DATOS!$B$6,COMPRESORES!S11,IF($B$15=DATOS!$B$7,EVAPORADORES!S11,IF($B$15=DATOS!$B$8,FILTROS!S11,IF($B$15=DATOS!$B$9,IC!S11,IF($B$15=DATOS!$B$10,MIXERS!S11,IF($B$15=DATOS!$B$11,MOLINOS!S11,IF($B$15=DATOS!$B$12,'ÓSMOSIS INV'!S11,IF($B$15=DATOS!$B$13,REACTORES!S11,IF($B$15=DATOS!$B$14,RESINAS!S15,IF($B$15=DATOS!$B$15,SECADORES!S11,IF($B$15=DATOS!$B$16,SILOS!S11,IF($B$15=DATOS!$B$17,TANQUES!S11,IF($B$15=DATOS!$B$18,'TK AGITADOS'!S11,IF($B$15=DATOS!$B$19,'TORRES ENF'!S11," ")))))))))))))))))</f>
        <v>-</v>
      </c>
      <c r="R27" s="46">
        <f>IF($B$15=DATOS!$B$3,CALDERAS!T11,IF($B$15=DATOS!$B$4,CENTRÍFUGAS!T11,IF($B$15=DATOS!$B$5,CHILLERS!T11, IF($B$15=DATOS!$B$6,COMPRESORES!T11,IF($B$15=DATOS!$B$7,EVAPORADORES!T11,IF($B$15=DATOS!$B$8,FILTROS!T11,IF($B$15=DATOS!$B$9,IC!T11,IF($B$15=DATOS!$B$10,MIXERS!T11,IF($B$15=DATOS!$B$11,MOLINOS!T11,IF($B$15=DATOS!$B$12,'ÓSMOSIS INV'!T11,IF($B$15=DATOS!$B$13,REACTORES!T11,IF($B$15=DATOS!$B$14,RESINAS!T15,IF($B$15=DATOS!$B$15,SECADORES!T11,IF($B$15=DATOS!$B$16,SILOS!T11,IF($B$15=DATOS!$B$17,TANQUES!T11,IF($B$15=DATOS!$B$18,'TK AGITADOS'!T11,IF($B$15=DATOS!$B$19,'TORRES ENF'!T11," ")))))))))))))))))</f>
        <v>14500</v>
      </c>
      <c r="S27" s="46" t="str">
        <f>IF($B$15=DATOS!$B$3,CALDERAS!U11,IF($B$15=DATOS!$B$4,CENTRÍFUGAS!U11,IF($B$15=DATOS!$B$5,CHILLERS!U11, IF($B$15=DATOS!$B$6,COMPRESORES!U11,IF($B$15=DATOS!$B$7,EVAPORADORES!U11,IF($B$15=DATOS!$B$8,FILTROS!U11,IF($B$15=DATOS!$B$9,IC!U11,IF($B$15=DATOS!$B$10,MIXERS!U11,IF($B$15=DATOS!$B$11,MOLINOS!U11,IF($B$15=DATOS!$B$12,'ÓSMOSIS INV'!U11,IF($B$15=DATOS!$B$13,REACTORES!U11,IF($B$15=DATOS!$B$14,RESINAS!U15,IF($B$15=DATOS!$B$15,SECADORES!U11,IF($B$15=DATOS!$B$16,SILOS!U11,IF($B$15=DATOS!$B$17,TANQUES!U11,IF($B$15=DATOS!$B$18,'TK AGITADOS'!U11,IF($B$15=DATOS!$B$19,'TORRES ENF'!U11," ")))))))))))))))))</f>
        <v>FOB CHINA</v>
      </c>
      <c r="T27" s="46" t="str">
        <f>IF($B$15=DATOS!$B$3,CALDERAS!V11,IF($B$15=DATOS!$B$4,CENTRÍFUGAS!V11,IF($B$15=DATOS!$B$5,CHILLERS!V11, IF($B$15=DATOS!$B$6,COMPRESORES!V11,IF($B$15=DATOS!$B$7,EVAPORADORES!V11,IF($B$15=DATOS!$B$8,FILTROS!V11,IF($B$15=DATOS!$B$9,IC!V11,IF($B$15=DATOS!$B$10,MIXERS!V11,IF($B$15=DATOS!$B$11,MOLINOS!V11,IF($B$15=DATOS!$B$12,'ÓSMOSIS INV'!V11,IF($B$15=DATOS!$B$13,REACTORES!V11,IF($B$15=DATOS!$B$14,RESINAS!V15,IF($B$15=DATOS!$B$15,SECADORES!V11,IF($B$15=DATOS!$B$16,SILOS!V11,IF($B$15=DATOS!$B$17,TANQUES!V11,IF($B$15=DATOS!$B$18,'TK AGITADOS'!V11,IF($B$15=DATOS!$B$19,'TORRES ENF'!V11," ")))))))))))))))))</f>
        <v>Fabricante</v>
      </c>
      <c r="U27" s="46" t="str">
        <f>IF($B$15=DATOS!$B$3,CALDERAS!W11,IF($B$15=DATOS!$B$4,CENTRÍFUGAS!W11,IF($B$15=DATOS!$B$5,CHILLERS!W11, IF($B$15=DATOS!$B$6,COMPRESORES!W11,IF($B$15=DATOS!$B$7,EVAPORADORES!W11,IF($B$15=DATOS!$B$8,FILTROS!W11,IF($B$15=DATOS!$B$9,IC!W11,IF($B$15=DATOS!$B$10,MIXERS!W11,IF($B$15=DATOS!$B$11,MOLINOS!W11,IF($B$15=DATOS!$B$12,'ÓSMOSIS INV'!W11,IF($B$15=DATOS!$B$13,REACTORES!W11,IF($B$15=DATOS!$B$14,RESINAS!W15,IF($B$15=DATOS!$B$15,SECADORES!W11,IF($B$15=DATOS!$B$16,SILOS!W11,IF($B$15=DATOS!$B$17,TANQUES!W11,IF($B$15=DATOS!$B$18,'TK AGITADOS'!W11,IF($B$15=DATOS!$B$19,'TORRES ENF'!W11," ")))))))))))))))))</f>
        <v>La capacidad nominal está dada para una temperatura de entrada de 48ºC, una temperatura de salida de 31ºC y una temperatura de bulbo húmedo de 26ºC.</v>
      </c>
      <c r="V27" s="46">
        <f>IF($B$15=DATOS!$B$3,CALDERAS!X11,IF($B$15=DATOS!$B$4,CENTRÍFUGAS!X11,IF($B$15=DATOS!$B$5,CHILLERS!X11, IF($B$15=DATOS!$B$6,COMPRESORES!X11,IF($B$15=DATOS!$B$7,EVAPORADORES!X11,IF($B$15=DATOS!$B$8,FILTROS!X11,IF($B$15=DATOS!$B$9,IC!X11,IF($B$15=DATOS!$B$10,MIXERS!X11,IF($B$15=DATOS!$B$11,MOLINOS!X11,IF($B$15=DATOS!$B$12,'ÓSMOSIS INV'!X11,IF($B$15=DATOS!$B$13,REACTORES!X11,IF($B$15=DATOS!$B$14,RESINAS!X15,IF($B$15=DATOS!$B$15,SECADORES!X11,IF($B$15=DATOS!$B$16,SILOS!X11,IF($B$15=DATOS!$B$17,TANQUES!X11,IF($B$15=DATOS!$B$18,'TK AGITADOS'!X11,IF($B$15=DATOS!$B$19,'TORRES ENF'!X11," ")))))))))))))))))</f>
        <v>0</v>
      </c>
      <c r="W27" s="46">
        <f>IF($B$15=DATOS!$B$3,CALDERAS!Y11,IF($B$15=DATOS!$B$4,CENTRÍFUGAS!Y11,IF($B$15=DATOS!$B$5,CHILLERS!Y11, IF($B$15=DATOS!$B$6,COMPRESORES!Y11,IF($B$15=DATOS!$B$7,EVAPORADORES!Y11,IF($B$15=DATOS!$B$8,FILTROS!Y11,IF($B$15=DATOS!$B$9,IC!Y11,IF($B$15=DATOS!$B$10,MIXERS!Y11,IF($B$15=DATOS!$B$11,MOLINOS!Y11,IF($B$15=DATOS!$B$12,'ÓSMOSIS INV'!Y11,IF($B$15=DATOS!$B$13,REACTORES!Y11,IF($B$15=DATOS!$B$14,RESINAS!Y15,IF($B$15=DATOS!$B$15,SECADORES!Y11,IF($B$15=DATOS!$B$16,SILOS!Y11,IF($B$15=DATOS!$B$17,TANQUES!Y11,IF($B$15=DATOS!$B$18,'TK AGITADOS'!Y11,IF($B$15=DATOS!$B$19,'TORRES ENF'!Y11," ")))))))))))))))))</f>
        <v>0</v>
      </c>
      <c r="X27" s="46">
        <f>IF($B$15=DATOS!$B$3,CALDERAS!Z11,IF($B$15=DATOS!$B$4,CENTRÍFUGAS!Z11,IF($B$15=DATOS!$B$5,CHILLERS!Z11, IF($B$15=DATOS!$B$6,COMPRESORES!Z11,IF($B$15=DATOS!$B$7,EVAPORADORES!Z11,IF($B$15=DATOS!$B$8,FILTROS!Z11,IF($B$15=DATOS!$B$9,IC!Z11,IF($B$15=DATOS!$B$10,MIXERS!Z11,IF($B$15=DATOS!$B$11,MOLINOS!Z11,IF($B$15=DATOS!$B$12,'ÓSMOSIS INV'!Z11,IF($B$15=DATOS!$B$13,REACTORES!Z11,IF($B$15=DATOS!$B$14,RESINAS!Z15,IF($B$15=DATOS!$B$15,SECADORES!Z11,IF($B$15=DATOS!$B$16,SILOS!Z11,IF($B$15=DATOS!$B$17,TANQUES!Z11,IF($B$15=DATOS!$B$18,'TK AGITADOS'!Z11,IF($B$15=DATOS!$B$19,'TORRES ENF'!Z11," ")))))))))))))))))</f>
        <v>0</v>
      </c>
      <c r="Y27" s="46">
        <f>IF($B$15=DATOS!$B$3,CALDERAS!AA11,IF($B$15=DATOS!$B$4,CENTRÍFUGAS!AA11,IF($B$15=DATOS!$B$5,CHILLERS!AA11, IF($B$15=DATOS!$B$6,COMPRESORES!AA11,IF($B$15=DATOS!$B$7,EVAPORADORES!AA11,IF($B$15=DATOS!$B$8,FILTROS!AA11,IF($B$15=DATOS!$B$9,IC!AA11,IF($B$15=DATOS!$B$10,MIXERS!AA11,IF($B$15=DATOS!$B$11,MOLINOS!AA11,IF($B$15=DATOS!$B$12,'ÓSMOSIS INV'!AA11,IF($B$15=DATOS!$B$13,REACTORES!AA11,IF($B$15=DATOS!$B$14,RESINAS!AA15,IF($B$15=DATOS!$B$15,SECADORES!AA11,IF($B$15=DATOS!$B$16,SILOS!AA11,IF($B$15=DATOS!$B$17,TANQUES!AA11,IF($B$15=DATOS!$B$18,'TK AGITADOS'!AA11,IF($B$15=DATOS!$B$19,'TORRES ENF'!AA11," ")))))))))))))))))</f>
        <v>0</v>
      </c>
      <c r="Z27" s="46">
        <f>IF($B$15=DATOS!$B$3,CALDERAS!AB11,IF($B$15=DATOS!$B$4,CENTRÍFUGAS!AB11,IF($B$15=DATOS!$B$5,CHILLERS!AB11, IF($B$15=DATOS!$B$6,COMPRESORES!AB11,IF($B$15=DATOS!$B$7,EVAPORADORES!AB11,IF($B$15=DATOS!$B$8,FILTROS!AB11,IF($B$15=DATOS!$B$9,IC!AB11,IF($B$15=DATOS!$B$10,MIXERS!AB11,IF($B$15=DATOS!$B$11,MOLINOS!AB11,IF($B$15=DATOS!$B$12,'ÓSMOSIS INV'!AB11,IF($B$15=DATOS!$B$13,REACTORES!AB11,IF($B$15=DATOS!$B$14,RESINAS!AB15,IF($B$15=DATOS!$B$15,SECADORES!AB11,IF($B$15=DATOS!$B$16,SILOS!AB11,IF($B$15=DATOS!$B$17,TANQUES!AB11,IF($B$15=DATOS!$B$18,'TK AGITADOS'!AB11,IF($B$15=DATOS!$B$19,'TORRES ENF'!AB11," ")))))))))))))))))</f>
        <v>0</v>
      </c>
      <c r="AA27" s="46">
        <f>IF($B$15=DATOS!$B$3,CALDERAS!AC11,IF($B$15=DATOS!$B$4,CENTRÍFUGAS!AC11,IF($B$15=DATOS!$B$5,CHILLERS!AC11, IF($B$15=DATOS!$B$6,COMPRESORES!AC11,IF($B$15=DATOS!$B$7,EVAPORADORES!AC11,IF($B$15=DATOS!$B$8,FILTROS!AC11,IF($B$15=DATOS!$B$9,IC!AC11,IF($B$15=DATOS!$B$10,MIXERS!AC11,IF($B$15=DATOS!$B$11,MOLINOS!AC11,IF($B$15=DATOS!$B$12,'ÓSMOSIS INV'!AC11,IF($B$15=DATOS!$B$13,REACTORES!AC11,IF($B$15=DATOS!$B$14,RESINAS!AC15,IF($B$15=DATOS!$B$15,SECADORES!AC11,IF($B$15=DATOS!$B$16,SILOS!AC11,IF($B$15=DATOS!$B$17,TANQUES!AC11,IF($B$15=DATOS!$B$18,'TK AGITADOS'!AC11,IF($B$15=DATOS!$B$19,'TORRES ENF'!AC11," ")))))))))))))))))</f>
        <v>0</v>
      </c>
      <c r="AB27" s="46">
        <f>IF($B$15=DATOS!$B$3,CALDERAS!AD11,IF($B$15=DATOS!$B$4,CENTRÍFUGAS!AD11,IF($B$15=DATOS!$B$5,CHILLERS!AD11, IF($B$15=DATOS!$B$6,COMPRESORES!AD11,IF($B$15=DATOS!$B$7,EVAPORADORES!AD11,IF($B$15=DATOS!$B$8,FILTROS!AD11,IF($B$15=DATOS!$B$9,IC!AD11,IF($B$15=DATOS!$B$10,MIXERS!AD11,IF($B$15=DATOS!$B$11,MOLINOS!AD11,IF($B$15=DATOS!$B$12,'ÓSMOSIS INV'!AD11,IF($B$15=DATOS!$B$13,REACTORES!AD11,IF($B$15=DATOS!$B$14,RESINAS!AD15,IF($B$15=DATOS!$B$15,SECADORES!AD11,IF($B$15=DATOS!$B$16,SILOS!AD11,IF($B$15=DATOS!$B$17,TANQUES!AD11,IF($B$15=DATOS!$B$18,'TK AGITADOS'!AD11,IF($B$15=DATOS!$B$19,'TORRES ENF'!AD11," ")))))))))))))))))</f>
        <v>0</v>
      </c>
      <c r="AC27" s="46">
        <f>IF($B$15=DATOS!$B$3,CALDERAS!AE11,IF($B$15=DATOS!$B$4,CENTRÍFUGAS!AE11,IF($B$15=DATOS!$B$5,CHILLERS!AE11, IF($B$15=DATOS!$B$6,COMPRESORES!AE11,IF($B$15=DATOS!$B$7,EVAPORADORES!AE11,IF($B$15=DATOS!$B$8,FILTROS!AE11,IF($B$15=DATOS!$B$9,IC!AE11,IF($B$15=DATOS!$B$10,MIXERS!AE11,IF($B$15=DATOS!$B$11,MOLINOS!AE11,IF($B$15=DATOS!$B$12,'ÓSMOSIS INV'!AE11,IF($B$15=DATOS!$B$13,REACTORES!AE11,IF($B$15=DATOS!$B$14,RESINAS!AE15,IF($B$15=DATOS!$B$15,SECADORES!AE11,IF($B$15=DATOS!$B$16,SILOS!AE11,IF($B$15=DATOS!$B$17,TANQUES!AE11,IF($B$15=DATOS!$B$18,'TK AGITADOS'!AE11,IF($B$15=DATOS!$B$19,'TORRES ENF'!AE11," ")))))))))))))))))</f>
        <v>0</v>
      </c>
      <c r="AD27" s="46">
        <f>IF($B$15=DATOS!$B$3,CALDERAS!AF11,IF($B$15=DATOS!$B$4,CENTRÍFUGAS!AF11,IF($B$15=DATOS!$B$5,CHILLERS!AF11, IF($B$15=DATOS!$B$6,COMPRESORES!AF11,IF($B$15=DATOS!$B$7,EVAPORADORES!AF11,IF($B$15=DATOS!$B$8,FILTROS!AF11,IF($B$15=DATOS!$B$9,IC!AF11,IF($B$15=DATOS!$B$10,MIXERS!AF11,IF($B$15=DATOS!$B$11,MOLINOS!AF11,IF($B$15=DATOS!$B$12,'ÓSMOSIS INV'!AF11,IF($B$15=DATOS!$B$13,REACTORES!AF11,IF($B$15=DATOS!$B$14,RESINAS!AF15,IF($B$15=DATOS!$B$15,SECADORES!AF11,IF($B$15=DATOS!$B$16,SILOS!AF11,IF($B$15=DATOS!$B$17,TANQUES!AF11,IF($B$15=DATOS!$B$18,'TK AGITADOS'!AF11,IF($B$15=DATOS!$B$19,'TORRES ENF'!AF11," ")))))))))))))))))</f>
        <v>0</v>
      </c>
      <c r="AE27" s="46">
        <f>IF($B$15=DATOS!$B$3,CALDERAS!AG11,IF($B$15=DATOS!$B$4,CENTRÍFUGAS!AG11,IF($B$15=DATOS!$B$5,CHILLERS!AG11, IF($B$15=DATOS!$B$6,COMPRESORES!AG11,IF($B$15=DATOS!$B$7,EVAPORADORES!AG11,IF($B$15=DATOS!$B$8,FILTROS!AG11,IF($B$15=DATOS!$B$9,IC!AG11,IF($B$15=DATOS!$B$10,MIXERS!AG11,IF($B$15=DATOS!$B$11,MOLINOS!AG11,IF($B$15=DATOS!$B$12,'ÓSMOSIS INV'!AG11,IF($B$15=DATOS!$B$13,REACTORES!AG11,IF($B$15=DATOS!$B$14,RESINAS!AG15,IF($B$15=DATOS!$B$15,SECADORES!AG11,IF($B$15=DATOS!$B$16,SILOS!AG11,IF($B$15=DATOS!$B$17,TANQUES!AG11,IF($B$15=DATOS!$B$18,'TK AGITADOS'!AG11,IF($B$15=DATOS!$B$19,'TORRES ENF'!AG11," ")))))))))))))))))</f>
        <v>0</v>
      </c>
      <c r="AF27" s="46">
        <f>IF($B$15=DATOS!$B$3,CALDERAS!AH11,IF($B$15=DATOS!$B$4,CENTRÍFUGAS!AH11,IF($B$15=DATOS!$B$5,CHILLERS!AH11, IF($B$15=DATOS!$B$6,COMPRESORES!AH11,IF($B$15=DATOS!$B$7,EVAPORADORES!AH11,IF($B$15=DATOS!$B$8,FILTROS!AH11,IF($B$15=DATOS!$B$9,IC!AH11,IF($B$15=DATOS!$B$10,MIXERS!AH11,IF($B$15=DATOS!$B$11,MOLINOS!AH11,IF($B$15=DATOS!$B$12,'ÓSMOSIS INV'!AH11,IF($B$15=DATOS!$B$13,REACTORES!AH11,IF($B$15=DATOS!$B$14,RESINAS!AH15,IF($B$15=DATOS!$B$15,SECADORES!AH11,IF($B$15=DATOS!$B$16,SILOS!AH11,IF($B$15=DATOS!$B$17,TANQUES!AH11,IF($B$15=DATOS!$B$18,'TK AGITADOS'!AH11,IF($B$15=DATOS!$B$19,'TORRES ENF'!AH11," ")))))))))))))))))</f>
        <v>0</v>
      </c>
    </row>
    <row r="28" spans="1:32" s="47" customFormat="1" ht="45" customHeight="1" x14ac:dyDescent="0.4">
      <c r="A28" s="46">
        <f>IF($B$15=DATOS!$B$3,CALDERAS!C12,IF($B$15=DATOS!$B$4,CENTRÍFUGAS!C12,IF($B$15=DATOS!$B$5,CHILLERS!C12, IF($B$15=DATOS!$B$6,COMPRESORES!C12,IF($B$15=DATOS!$B$7,EVAPORADORES!C12,IF($B$15=DATOS!$B$8,FILTROS!C12,IF($B$15=DATOS!$B$9,IC!C12,IF($B$15=DATOS!$B$10,MIXERS!C12,IF($B$15=DATOS!$B$11,MOLINOS!C12,IF($B$15=DATOS!$B$12,'ÓSMOSIS INV'!C12,IF($B$15=DATOS!$B$13,REACTORES!C12,IF($B$15=DATOS!$B$14,RESINAS!C16,IF($B$15=DATOS!$B$15,SECADORES!C12,IF($B$15=DATOS!$B$16,SILOS!C12,IF($B$15=DATOS!$B$17,TANQUES!C12,IF($B$15=DATOS!$B$18,'TK AGITADOS'!C12,IF($B$15=DATOS!$B$19,'TORRES ENF'!C12," ")))))))))))))))))</f>
        <v>0</v>
      </c>
      <c r="B28" s="46">
        <f>IF($B$15=DATOS!$B$3,CALDERAS!D12,IF($B$15=DATOS!$B$4,CENTRÍFUGAS!D12,IF($B$15=DATOS!$B$5,CHILLERS!D12, IF($B$15=DATOS!$B$6,COMPRESORES!D12,IF($B$15=DATOS!$B$7,EVAPORADORES!D12,IF($B$15=DATOS!$B$8,FILTROS!D12,IF($B$15=DATOS!$B$9,IC!D12,IF($B$15=DATOS!$B$10,MIXERS!D12,IF($B$15=DATOS!$B$11,MOLINOS!D12,IF($B$15=DATOS!$B$12,'ÓSMOSIS INV'!D12,IF($B$15=DATOS!$B$13,REACTORES!D12,IF($B$15=DATOS!$B$14,RESINAS!D16,IF($B$15=DATOS!$B$15,SECADORES!D12,IF($B$15=DATOS!$B$16,SILOS!D12,IF($B$15=DATOS!$B$17,TANQUES!D12,IF($B$15=DATOS!$B$18,'TK AGITADOS'!D12,IF($B$15=DATOS!$B$19,'TORRES ENF'!D12," ")))))))))))))))))</f>
        <v>0</v>
      </c>
      <c r="C28" s="46">
        <f>IF($B$15=DATOS!$B$3,CALDERAS!E12,IF($B$15=DATOS!$B$4,CENTRÍFUGAS!E12,IF($B$15=DATOS!$B$5,CHILLERS!E12, IF($B$15=DATOS!$B$6,COMPRESORES!E12,IF($B$15=DATOS!$B$7,EVAPORADORES!E12,IF($B$15=DATOS!$B$8,FILTROS!E12,IF($B$15=DATOS!$B$9,IC!E12,IF($B$15=DATOS!$B$10,MIXERS!E12,IF($B$15=DATOS!$B$11,MOLINOS!E12,IF($B$15=DATOS!$B$12,'ÓSMOSIS INV'!E12,IF($B$15=DATOS!$B$13,REACTORES!E12,IF($B$15=DATOS!$B$14,RESINAS!E16,IF($B$15=DATOS!$B$15,SECADORES!E12,IF($B$15=DATOS!$B$16,SILOS!E12,IF($B$15=DATOS!$B$17,TANQUES!E12,IF($B$15=DATOS!$B$18,'TK AGITADOS'!E12,IF($B$15=DATOS!$B$19,'TORRES ENF'!E12," ")))))))))))))))))</f>
        <v>0</v>
      </c>
      <c r="D28" s="46">
        <f>IF($B$15=DATOS!$B$3,CALDERAS!F12,IF($B$15=DATOS!$B$4,CENTRÍFUGAS!F12,IF($B$15=DATOS!$B$5,CHILLERS!F12, IF($B$15=DATOS!$B$6,COMPRESORES!F12,IF($B$15=DATOS!$B$7,EVAPORADORES!F12,IF($B$15=DATOS!$B$8,FILTROS!F12,IF($B$15=DATOS!$B$9,IC!F12,IF($B$15=DATOS!$B$10,MIXERS!F12,IF($B$15=DATOS!$B$11,MOLINOS!F12,IF($B$15=DATOS!$B$12,'ÓSMOSIS INV'!F12,IF($B$15=DATOS!$B$13,REACTORES!F12,IF($B$15=DATOS!$B$14,RESINAS!F16,IF($B$15=DATOS!$B$15,SECADORES!F12,IF($B$15=DATOS!$B$16,SILOS!F12,IF($B$15=DATOS!$B$17,TANQUES!F12,IF($B$15=DATOS!$B$18,'TK AGITADOS'!F12,IF($B$15=DATOS!$B$19,'TORRES ENF'!F12," ")))))))))))))))))</f>
        <v>0</v>
      </c>
      <c r="E28" s="46">
        <f>IF($B$15=DATOS!$B$3,CALDERAS!G12,IF($B$15=DATOS!$B$4,CENTRÍFUGAS!G12,IF($B$15=DATOS!$B$5,CHILLERS!G12, IF($B$15=DATOS!$B$6,COMPRESORES!G12,IF($B$15=DATOS!$B$7,EVAPORADORES!G12,IF($B$15=DATOS!$B$8,FILTROS!G12,IF($B$15=DATOS!$B$9,IC!G12,IF($B$15=DATOS!$B$10,MIXERS!G12,IF($B$15=DATOS!$B$11,MOLINOS!G12,IF($B$15=DATOS!$B$12,'ÓSMOSIS INV'!G12,IF($B$15=DATOS!$B$13,REACTORES!G12,IF($B$15=DATOS!$B$14,RESINAS!G16,IF($B$15=DATOS!$B$15,SECADORES!G12,IF($B$15=DATOS!$B$16,SILOS!G12,IF($B$15=DATOS!$B$17,TANQUES!G12,IF($B$15=DATOS!$B$18,'TK AGITADOS'!G12,IF($B$15=DATOS!$B$19,'TORRES ENF'!G12," ")))))))))))))))))</f>
        <v>0</v>
      </c>
      <c r="F28" s="46">
        <f>IF($B$15=DATOS!$B$3,CALDERAS!H12,IF($B$15=DATOS!$B$4,CENTRÍFUGAS!H12,IF($B$15=DATOS!$B$5,CHILLERS!H12, IF($B$15=DATOS!$B$6,COMPRESORES!H12,IF($B$15=DATOS!$B$7,EVAPORADORES!H12,IF($B$15=DATOS!$B$8,FILTROS!H12,IF($B$15=DATOS!$B$9,IC!H12,IF($B$15=DATOS!$B$10,MIXERS!H12,IF($B$15=DATOS!$B$11,MOLINOS!H12,IF($B$15=DATOS!$B$12,'ÓSMOSIS INV'!H12,IF($B$15=DATOS!$B$13,REACTORES!H12,IF($B$15=DATOS!$B$14,RESINAS!H16,IF($B$15=DATOS!$B$15,SECADORES!H12,IF($B$15=DATOS!$B$16,SILOS!H12,IF($B$15=DATOS!$B$17,TANQUES!H12,IF($B$15=DATOS!$B$18,'TK AGITADOS'!H12,IF($B$15=DATOS!$B$19,'TORRES ENF'!H12," ")))))))))))))))))</f>
        <v>0</v>
      </c>
      <c r="G28" s="46">
        <f>IF($B$15=DATOS!$B$3,CALDERAS!I12,IF($B$15=DATOS!$B$4,CENTRÍFUGAS!I12,IF($B$15=DATOS!$B$5,CHILLERS!I12, IF($B$15=DATOS!$B$6,COMPRESORES!I12,IF($B$15=DATOS!$B$7,EVAPORADORES!I12,IF($B$15=DATOS!$B$8,FILTROS!I12,IF($B$15=DATOS!$B$9,IC!I12,IF($B$15=DATOS!$B$10,MIXERS!I12,IF($B$15=DATOS!$B$11,MOLINOS!I12,IF($B$15=DATOS!$B$12,'ÓSMOSIS INV'!I12,IF($B$15=DATOS!$B$13,REACTORES!I12,IF($B$15=DATOS!$B$14,RESINAS!I16,IF($B$15=DATOS!$B$15,SECADORES!I12,IF($B$15=DATOS!$B$16,SILOS!I12,IF($B$15=DATOS!$B$17,TANQUES!I12,IF($B$15=DATOS!$B$18,'TK AGITADOS'!I12,IF($B$15=DATOS!$B$19,'TORRES ENF'!I12," ")))))))))))))))))</f>
        <v>0</v>
      </c>
      <c r="H28" s="46">
        <f>IF($B$15=DATOS!$B$3,CALDERAS!J12,IF($B$15=DATOS!$B$4,CENTRÍFUGAS!J12,IF($B$15=DATOS!$B$5,CHILLERS!J12, IF($B$15=DATOS!$B$6,COMPRESORES!J12,IF($B$15=DATOS!$B$7,EVAPORADORES!J12,IF($B$15=DATOS!$B$8,FILTROS!J12,IF($B$15=DATOS!$B$9,IC!J12,IF($B$15=DATOS!$B$10,MIXERS!J12,IF($B$15=DATOS!$B$11,MOLINOS!J12,IF($B$15=DATOS!$B$12,'ÓSMOSIS INV'!J12,IF($B$15=DATOS!$B$13,REACTORES!J12,IF($B$15=DATOS!$B$14,RESINAS!J16,IF($B$15=DATOS!$B$15,SECADORES!J12,IF($B$15=DATOS!$B$16,SILOS!J12,IF($B$15=DATOS!$B$17,TANQUES!J12,IF($B$15=DATOS!$B$18,'TK AGITADOS'!J12,IF($B$15=DATOS!$B$19,'TORRES ENF'!J12," ")))))))))))))))))</f>
        <v>0</v>
      </c>
      <c r="I28" s="46">
        <f>IF($B$15=DATOS!$B$3,CALDERAS!K12,IF($B$15=DATOS!$B$4,CENTRÍFUGAS!K12,IF($B$15=DATOS!$B$5,CHILLERS!K12, IF($B$15=DATOS!$B$6,COMPRESORES!K12,IF($B$15=DATOS!$B$7,EVAPORADORES!K12,IF($B$15=DATOS!$B$8,FILTROS!K12,IF($B$15=DATOS!$B$9,IC!K12,IF($B$15=DATOS!$B$10,MIXERS!K12,IF($B$15=DATOS!$B$11,MOLINOS!K12,IF($B$15=DATOS!$B$12,'ÓSMOSIS INV'!K12,IF($B$15=DATOS!$B$13,REACTORES!K12,IF($B$15=DATOS!$B$14,RESINAS!K16,IF($B$15=DATOS!$B$15,SECADORES!K12,IF($B$15=DATOS!$B$16,SILOS!K12,IF($B$15=DATOS!$B$17,TANQUES!K12,IF($B$15=DATOS!$B$18,'TK AGITADOS'!K12,IF($B$15=DATOS!$B$19,'TORRES ENF'!K12," ")))))))))))))))))</f>
        <v>0</v>
      </c>
      <c r="J28" s="46">
        <f>IF($B$15=DATOS!$B$3,CALDERAS!L12,IF($B$15=DATOS!$B$4,CENTRÍFUGAS!L12,IF($B$15=DATOS!$B$5,CHILLERS!L12, IF($B$15=DATOS!$B$6,COMPRESORES!L12,IF($B$15=DATOS!$B$7,EVAPORADORES!L12,IF($B$15=DATOS!$B$8,FILTROS!L12,IF($B$15=DATOS!$B$9,IC!L12,IF($B$15=DATOS!$B$10,MIXERS!L12,IF($B$15=DATOS!$B$11,MOLINOS!L12,IF($B$15=DATOS!$B$12,'ÓSMOSIS INV'!L12,IF($B$15=DATOS!$B$13,REACTORES!L12,IF($B$15=DATOS!$B$14,RESINAS!L16,IF($B$15=DATOS!$B$15,SECADORES!L12,IF($B$15=DATOS!$B$16,SILOS!L12,IF($B$15=DATOS!$B$17,TANQUES!L12,IF($B$15=DATOS!$B$18,'TK AGITADOS'!L12,IF($B$15=DATOS!$B$19,'TORRES ENF'!L12," ")))))))))))))))))</f>
        <v>0</v>
      </c>
      <c r="K28" s="46">
        <f>IF($B$15=DATOS!$B$3,CALDERAS!M12,IF($B$15=DATOS!$B$4,CENTRÍFUGAS!M12,IF($B$15=DATOS!$B$5,CHILLERS!M12, IF($B$15=DATOS!$B$6,COMPRESORES!M12,IF($B$15=DATOS!$B$7,EVAPORADORES!M12,IF($B$15=DATOS!$B$8,FILTROS!M12,IF($B$15=DATOS!$B$9,IC!M12,IF($B$15=DATOS!$B$10,MIXERS!M12,IF($B$15=DATOS!$B$11,MOLINOS!M12,IF($B$15=DATOS!$B$12,'ÓSMOSIS INV'!M12,IF($B$15=DATOS!$B$13,REACTORES!M12,IF($B$15=DATOS!$B$14,RESINAS!M16,IF($B$15=DATOS!$B$15,SECADORES!M12,IF($B$15=DATOS!$B$16,SILOS!M12,IF($B$15=DATOS!$B$17,TANQUES!M12,IF($B$15=DATOS!$B$18,'TK AGITADOS'!M12,IF($B$15=DATOS!$B$19,'TORRES ENF'!M12," ")))))))))))))))))</f>
        <v>0</v>
      </c>
      <c r="L28" s="46">
        <f>IF($B$15=DATOS!$B$3,CALDERAS!N12,IF($B$15=DATOS!$B$4,CENTRÍFUGAS!N12,IF($B$15=DATOS!$B$5,CHILLERS!N12, IF($B$15=DATOS!$B$6,COMPRESORES!N12,IF($B$15=DATOS!$B$7,EVAPORADORES!N12,IF($B$15=DATOS!$B$8,FILTROS!N12,IF($B$15=DATOS!$B$9,IC!N12,IF($B$15=DATOS!$B$10,MIXERS!N12,IF($B$15=DATOS!$B$11,MOLINOS!N12,IF($B$15=DATOS!$B$12,'ÓSMOSIS INV'!N12,IF($B$15=DATOS!$B$13,REACTORES!N12,IF($B$15=DATOS!$B$14,RESINAS!N16,IF($B$15=DATOS!$B$15,SECADORES!N12,IF($B$15=DATOS!$B$16,SILOS!N12,IF($B$15=DATOS!$B$17,TANQUES!N12,IF($B$15=DATOS!$B$18,'TK AGITADOS'!N12,IF($B$15=DATOS!$B$19,'TORRES ENF'!N12," ")))))))))))))))))</f>
        <v>0</v>
      </c>
      <c r="M28" s="46">
        <f>IF($B$15=DATOS!$B$3,CALDERAS!O12,IF($B$15=DATOS!$B$4,CENTRÍFUGAS!O12,IF($B$15=DATOS!$B$5,CHILLERS!O12, IF($B$15=DATOS!$B$6,COMPRESORES!O12,IF($B$15=DATOS!$B$7,EVAPORADORES!O12,IF($B$15=DATOS!$B$8,FILTROS!O12,IF($B$15=DATOS!$B$9,IC!O12,IF($B$15=DATOS!$B$10,MIXERS!O12,IF($B$15=DATOS!$B$11,MOLINOS!O12,IF($B$15=DATOS!$B$12,'ÓSMOSIS INV'!O12,IF($B$15=DATOS!$B$13,REACTORES!O12,IF($B$15=DATOS!$B$14,RESINAS!O16,IF($B$15=DATOS!$B$15,SECADORES!O12,IF($B$15=DATOS!$B$16,SILOS!O12,IF($B$15=DATOS!$B$17,TANQUES!O12,IF($B$15=DATOS!$B$18,'TK AGITADOS'!O12,IF($B$15=DATOS!$B$19,'TORRES ENF'!O12," ")))))))))))))))))</f>
        <v>0</v>
      </c>
      <c r="N28" s="46">
        <f>IF($B$15=DATOS!$B$3,CALDERAS!P12,IF($B$15=DATOS!$B$4,CENTRÍFUGAS!P12,IF($B$15=DATOS!$B$5,CHILLERS!P12, IF($B$15=DATOS!$B$6,COMPRESORES!P12,IF($B$15=DATOS!$B$7,EVAPORADORES!P12,IF($B$15=DATOS!$B$8,FILTROS!P12,IF($B$15=DATOS!$B$9,IC!P12,IF($B$15=DATOS!$B$10,MIXERS!P12,IF($B$15=DATOS!$B$11,MOLINOS!P12,IF($B$15=DATOS!$B$12,'ÓSMOSIS INV'!P12,IF($B$15=DATOS!$B$13,REACTORES!P12,IF($B$15=DATOS!$B$14,RESINAS!P16,IF($B$15=DATOS!$B$15,SECADORES!P12,IF($B$15=DATOS!$B$16,SILOS!P12,IF($B$15=DATOS!$B$17,TANQUES!P12,IF($B$15=DATOS!$B$18,'TK AGITADOS'!P12,IF($B$15=DATOS!$B$19,'TORRES ENF'!P12," ")))))))))))))))))</f>
        <v>0</v>
      </c>
      <c r="O28" s="46">
        <f>IF($B$15=DATOS!$B$3,CALDERAS!Q12,IF($B$15=DATOS!$B$4,CENTRÍFUGAS!Q12,IF($B$15=DATOS!$B$5,CHILLERS!Q12, IF($B$15=DATOS!$B$6,COMPRESORES!Q12,IF($B$15=DATOS!$B$7,EVAPORADORES!Q12,IF($B$15=DATOS!$B$8,FILTROS!Q12,IF($B$15=DATOS!$B$9,IC!Q12,IF($B$15=DATOS!$B$10,MIXERS!Q12,IF($B$15=DATOS!$B$11,MOLINOS!Q12,IF($B$15=DATOS!$B$12,'ÓSMOSIS INV'!Q12,IF($B$15=DATOS!$B$13,REACTORES!Q12,IF($B$15=DATOS!$B$14,RESINAS!Q16,IF($B$15=DATOS!$B$15,SECADORES!Q12,IF($B$15=DATOS!$B$16,SILOS!Q12,IF($B$15=DATOS!$B$17,TANQUES!Q12,IF($B$15=DATOS!$B$18,'TK AGITADOS'!Q12,IF($B$15=DATOS!$B$19,'TORRES ENF'!Q12," ")))))))))))))))))</f>
        <v>0</v>
      </c>
      <c r="P28" s="46">
        <f>IF($B$15=DATOS!$B$3,CALDERAS!R12,IF($B$15=DATOS!$B$4,CENTRÍFUGAS!R12,IF($B$15=DATOS!$B$5,CHILLERS!R12, IF($B$15=DATOS!$B$6,COMPRESORES!R12,IF($B$15=DATOS!$B$7,EVAPORADORES!R12,IF($B$15=DATOS!$B$8,FILTROS!R12,IF($B$15=DATOS!$B$9,IC!R12,IF($B$15=DATOS!$B$10,MIXERS!R12,IF($B$15=DATOS!$B$11,MOLINOS!R12,IF($B$15=DATOS!$B$12,'ÓSMOSIS INV'!R12,IF($B$15=DATOS!$B$13,REACTORES!R12,IF($B$15=DATOS!$B$14,RESINAS!R16,IF($B$15=DATOS!$B$15,SECADORES!R12,IF($B$15=DATOS!$B$16,SILOS!R12,IF($B$15=DATOS!$B$17,TANQUES!R12,IF($B$15=DATOS!$B$18,'TK AGITADOS'!R12,IF($B$15=DATOS!$B$19,'TORRES ENF'!R12," ")))))))))))))))))</f>
        <v>0</v>
      </c>
      <c r="Q28" s="46">
        <f>IF($B$15=DATOS!$B$3,CALDERAS!S12,IF($B$15=DATOS!$B$4,CENTRÍFUGAS!S12,IF($B$15=DATOS!$B$5,CHILLERS!S12, IF($B$15=DATOS!$B$6,COMPRESORES!S12,IF($B$15=DATOS!$B$7,EVAPORADORES!S12,IF($B$15=DATOS!$B$8,FILTROS!S12,IF($B$15=DATOS!$B$9,IC!S12,IF($B$15=DATOS!$B$10,MIXERS!S12,IF($B$15=DATOS!$B$11,MOLINOS!S12,IF($B$15=DATOS!$B$12,'ÓSMOSIS INV'!S12,IF($B$15=DATOS!$B$13,REACTORES!S12,IF($B$15=DATOS!$B$14,RESINAS!S16,IF($B$15=DATOS!$B$15,SECADORES!S12,IF($B$15=DATOS!$B$16,SILOS!S12,IF($B$15=DATOS!$B$17,TANQUES!S12,IF($B$15=DATOS!$B$18,'TK AGITADOS'!S12,IF($B$15=DATOS!$B$19,'TORRES ENF'!S12," ")))))))))))))))))</f>
        <v>0</v>
      </c>
      <c r="R28" s="46">
        <f>IF($B$15=DATOS!$B$3,CALDERAS!T12,IF($B$15=DATOS!$B$4,CENTRÍFUGAS!T12,IF($B$15=DATOS!$B$5,CHILLERS!T12, IF($B$15=DATOS!$B$6,COMPRESORES!T12,IF($B$15=DATOS!$B$7,EVAPORADORES!T12,IF($B$15=DATOS!$B$8,FILTROS!T12,IF($B$15=DATOS!$B$9,IC!T12,IF($B$15=DATOS!$B$10,MIXERS!T12,IF($B$15=DATOS!$B$11,MOLINOS!T12,IF($B$15=DATOS!$B$12,'ÓSMOSIS INV'!T12,IF($B$15=DATOS!$B$13,REACTORES!T12,IF($B$15=DATOS!$B$14,RESINAS!T16,IF($B$15=DATOS!$B$15,SECADORES!T12,IF($B$15=DATOS!$B$16,SILOS!T12,IF($B$15=DATOS!$B$17,TANQUES!T12,IF($B$15=DATOS!$B$18,'TK AGITADOS'!T12,IF($B$15=DATOS!$B$19,'TORRES ENF'!T12," ")))))))))))))))))</f>
        <v>0</v>
      </c>
      <c r="S28" s="46">
        <f>IF($B$15=DATOS!$B$3,CALDERAS!U12,IF($B$15=DATOS!$B$4,CENTRÍFUGAS!U12,IF($B$15=DATOS!$B$5,CHILLERS!U12, IF($B$15=DATOS!$B$6,COMPRESORES!U12,IF($B$15=DATOS!$B$7,EVAPORADORES!U12,IF($B$15=DATOS!$B$8,FILTROS!U12,IF($B$15=DATOS!$B$9,IC!U12,IF($B$15=DATOS!$B$10,MIXERS!U12,IF($B$15=DATOS!$B$11,MOLINOS!U12,IF($B$15=DATOS!$B$12,'ÓSMOSIS INV'!U12,IF($B$15=DATOS!$B$13,REACTORES!U12,IF($B$15=DATOS!$B$14,RESINAS!U16,IF($B$15=DATOS!$B$15,SECADORES!U12,IF($B$15=DATOS!$B$16,SILOS!U12,IF($B$15=DATOS!$B$17,TANQUES!U12,IF($B$15=DATOS!$B$18,'TK AGITADOS'!U12,IF($B$15=DATOS!$B$19,'TORRES ENF'!U12," ")))))))))))))))))</f>
        <v>0</v>
      </c>
      <c r="T28" s="46">
        <f>IF($B$15=DATOS!$B$3,CALDERAS!V12,IF($B$15=DATOS!$B$4,CENTRÍFUGAS!V12,IF($B$15=DATOS!$B$5,CHILLERS!V12, IF($B$15=DATOS!$B$6,COMPRESORES!V12,IF($B$15=DATOS!$B$7,EVAPORADORES!V12,IF($B$15=DATOS!$B$8,FILTROS!V12,IF($B$15=DATOS!$B$9,IC!V12,IF($B$15=DATOS!$B$10,MIXERS!V12,IF($B$15=DATOS!$B$11,MOLINOS!V12,IF($B$15=DATOS!$B$12,'ÓSMOSIS INV'!V12,IF($B$15=DATOS!$B$13,REACTORES!V12,IF($B$15=DATOS!$B$14,RESINAS!V16,IF($B$15=DATOS!$B$15,SECADORES!V12,IF($B$15=DATOS!$B$16,SILOS!V12,IF($B$15=DATOS!$B$17,TANQUES!V12,IF($B$15=DATOS!$B$18,'TK AGITADOS'!V12,IF($B$15=DATOS!$B$19,'TORRES ENF'!V12," ")))))))))))))))))</f>
        <v>0</v>
      </c>
      <c r="U28" s="46">
        <f>IF($B$15=DATOS!$B$3,CALDERAS!W12,IF($B$15=DATOS!$B$4,CENTRÍFUGAS!W12,IF($B$15=DATOS!$B$5,CHILLERS!W12, IF($B$15=DATOS!$B$6,COMPRESORES!W12,IF($B$15=DATOS!$B$7,EVAPORADORES!W12,IF($B$15=DATOS!$B$8,FILTROS!W12,IF($B$15=DATOS!$B$9,IC!W12,IF($B$15=DATOS!$B$10,MIXERS!W12,IF($B$15=DATOS!$B$11,MOLINOS!W12,IF($B$15=DATOS!$B$12,'ÓSMOSIS INV'!W12,IF($B$15=DATOS!$B$13,REACTORES!W12,IF($B$15=DATOS!$B$14,RESINAS!W16,IF($B$15=DATOS!$B$15,SECADORES!W12,IF($B$15=DATOS!$B$16,SILOS!W12,IF($B$15=DATOS!$B$17,TANQUES!W12,IF($B$15=DATOS!$B$18,'TK AGITADOS'!W12,IF($B$15=DATOS!$B$19,'TORRES ENF'!W12," ")))))))))))))))))</f>
        <v>0</v>
      </c>
      <c r="V28" s="46">
        <f>IF($B$15=DATOS!$B$3,CALDERAS!X12,IF($B$15=DATOS!$B$4,CENTRÍFUGAS!X12,IF($B$15=DATOS!$B$5,CHILLERS!X12, IF($B$15=DATOS!$B$6,COMPRESORES!X12,IF($B$15=DATOS!$B$7,EVAPORADORES!X12,IF($B$15=DATOS!$B$8,FILTROS!X12,IF($B$15=DATOS!$B$9,IC!X12,IF($B$15=DATOS!$B$10,MIXERS!X12,IF($B$15=DATOS!$B$11,MOLINOS!X12,IF($B$15=DATOS!$B$12,'ÓSMOSIS INV'!X12,IF($B$15=DATOS!$B$13,REACTORES!X12,IF($B$15=DATOS!$B$14,RESINAS!X16,IF($B$15=DATOS!$B$15,SECADORES!X12,IF($B$15=DATOS!$B$16,SILOS!X12,IF($B$15=DATOS!$B$17,TANQUES!X12,IF($B$15=DATOS!$B$18,'TK AGITADOS'!X12,IF($B$15=DATOS!$B$19,'TORRES ENF'!X12," ")))))))))))))))))</f>
        <v>0</v>
      </c>
      <c r="W28" s="46">
        <f>IF($B$15=DATOS!$B$3,CALDERAS!Y12,IF($B$15=DATOS!$B$4,CENTRÍFUGAS!Y12,IF($B$15=DATOS!$B$5,CHILLERS!Y12, IF($B$15=DATOS!$B$6,COMPRESORES!Y12,IF($B$15=DATOS!$B$7,EVAPORADORES!Y12,IF($B$15=DATOS!$B$8,FILTROS!Y12,IF($B$15=DATOS!$B$9,IC!Y12,IF($B$15=DATOS!$B$10,MIXERS!Y12,IF($B$15=DATOS!$B$11,MOLINOS!Y12,IF($B$15=DATOS!$B$12,'ÓSMOSIS INV'!Y12,IF($B$15=DATOS!$B$13,REACTORES!Y12,IF($B$15=DATOS!$B$14,RESINAS!Y16,IF($B$15=DATOS!$B$15,SECADORES!Y12,IF($B$15=DATOS!$B$16,SILOS!Y12,IF($B$15=DATOS!$B$17,TANQUES!Y12,IF($B$15=DATOS!$B$18,'TK AGITADOS'!Y12,IF($B$15=DATOS!$B$19,'TORRES ENF'!Y12," ")))))))))))))))))</f>
        <v>0</v>
      </c>
      <c r="X28" s="46">
        <f>IF($B$15=DATOS!$B$3,CALDERAS!Z12,IF($B$15=DATOS!$B$4,CENTRÍFUGAS!Z12,IF($B$15=DATOS!$B$5,CHILLERS!Z12, IF($B$15=DATOS!$B$6,COMPRESORES!Z12,IF($B$15=DATOS!$B$7,EVAPORADORES!Z12,IF($B$15=DATOS!$B$8,FILTROS!Z12,IF($B$15=DATOS!$B$9,IC!Z12,IF($B$15=DATOS!$B$10,MIXERS!Z12,IF($B$15=DATOS!$B$11,MOLINOS!Z12,IF($B$15=DATOS!$B$12,'ÓSMOSIS INV'!Z12,IF($B$15=DATOS!$B$13,REACTORES!Z12,IF($B$15=DATOS!$B$14,RESINAS!Z16,IF($B$15=DATOS!$B$15,SECADORES!Z12,IF($B$15=DATOS!$B$16,SILOS!Z12,IF($B$15=DATOS!$B$17,TANQUES!Z12,IF($B$15=DATOS!$B$18,'TK AGITADOS'!Z12,IF($B$15=DATOS!$B$19,'TORRES ENF'!Z12," ")))))))))))))))))</f>
        <v>0</v>
      </c>
      <c r="Y28" s="46">
        <f>IF($B$15=DATOS!$B$3,CALDERAS!AA12,IF($B$15=DATOS!$B$4,CENTRÍFUGAS!AA12,IF($B$15=DATOS!$B$5,CHILLERS!AA12, IF($B$15=DATOS!$B$6,COMPRESORES!AA12,IF($B$15=DATOS!$B$7,EVAPORADORES!AA12,IF($B$15=DATOS!$B$8,FILTROS!AA12,IF($B$15=DATOS!$B$9,IC!AA12,IF($B$15=DATOS!$B$10,MIXERS!AA12,IF($B$15=DATOS!$B$11,MOLINOS!AA12,IF($B$15=DATOS!$B$12,'ÓSMOSIS INV'!AA12,IF($B$15=DATOS!$B$13,REACTORES!AA12,IF($B$15=DATOS!$B$14,RESINAS!AA16,IF($B$15=DATOS!$B$15,SECADORES!AA12,IF($B$15=DATOS!$B$16,SILOS!AA12,IF($B$15=DATOS!$B$17,TANQUES!AA12,IF($B$15=DATOS!$B$18,'TK AGITADOS'!AA12,IF($B$15=DATOS!$B$19,'TORRES ENF'!AA12," ")))))))))))))))))</f>
        <v>0</v>
      </c>
      <c r="Z28" s="46">
        <f>IF($B$15=DATOS!$B$3,CALDERAS!AB12,IF($B$15=DATOS!$B$4,CENTRÍFUGAS!AB12,IF($B$15=DATOS!$B$5,CHILLERS!AB12, IF($B$15=DATOS!$B$6,COMPRESORES!AB12,IF($B$15=DATOS!$B$7,EVAPORADORES!AB12,IF($B$15=DATOS!$B$8,FILTROS!AB12,IF($B$15=DATOS!$B$9,IC!AB12,IF($B$15=DATOS!$B$10,MIXERS!AB12,IF($B$15=DATOS!$B$11,MOLINOS!AB12,IF($B$15=DATOS!$B$12,'ÓSMOSIS INV'!AB12,IF($B$15=DATOS!$B$13,REACTORES!AB12,IF($B$15=DATOS!$B$14,RESINAS!AB16,IF($B$15=DATOS!$B$15,SECADORES!AB12,IF($B$15=DATOS!$B$16,SILOS!AB12,IF($B$15=DATOS!$B$17,TANQUES!AB12,IF($B$15=DATOS!$B$18,'TK AGITADOS'!AB12,IF($B$15=DATOS!$B$19,'TORRES ENF'!AB12," ")))))))))))))))))</f>
        <v>0</v>
      </c>
      <c r="AA28" s="46">
        <f>IF($B$15=DATOS!$B$3,CALDERAS!AC12,IF($B$15=DATOS!$B$4,CENTRÍFUGAS!AC12,IF($B$15=DATOS!$B$5,CHILLERS!AC12, IF($B$15=DATOS!$B$6,COMPRESORES!AC12,IF($B$15=DATOS!$B$7,EVAPORADORES!AC12,IF($B$15=DATOS!$B$8,FILTROS!AC12,IF($B$15=DATOS!$B$9,IC!AC12,IF($B$15=DATOS!$B$10,MIXERS!AC12,IF($B$15=DATOS!$B$11,MOLINOS!AC12,IF($B$15=DATOS!$B$12,'ÓSMOSIS INV'!AC12,IF($B$15=DATOS!$B$13,REACTORES!AC12,IF($B$15=DATOS!$B$14,RESINAS!AC16,IF($B$15=DATOS!$B$15,SECADORES!AC12,IF($B$15=DATOS!$B$16,SILOS!AC12,IF($B$15=DATOS!$B$17,TANQUES!AC12,IF($B$15=DATOS!$B$18,'TK AGITADOS'!AC12,IF($B$15=DATOS!$B$19,'TORRES ENF'!AC12," ")))))))))))))))))</f>
        <v>0</v>
      </c>
      <c r="AB28" s="46">
        <f>IF($B$15=DATOS!$B$3,CALDERAS!AD12,IF($B$15=DATOS!$B$4,CENTRÍFUGAS!AD12,IF($B$15=DATOS!$B$5,CHILLERS!AD12, IF($B$15=DATOS!$B$6,COMPRESORES!AD12,IF($B$15=DATOS!$B$7,EVAPORADORES!AD12,IF($B$15=DATOS!$B$8,FILTROS!AD12,IF($B$15=DATOS!$B$9,IC!AD12,IF($B$15=DATOS!$B$10,MIXERS!AD12,IF($B$15=DATOS!$B$11,MOLINOS!AD12,IF($B$15=DATOS!$B$12,'ÓSMOSIS INV'!AD12,IF($B$15=DATOS!$B$13,REACTORES!AD12,IF($B$15=DATOS!$B$14,RESINAS!AD16,IF($B$15=DATOS!$B$15,SECADORES!AD12,IF($B$15=DATOS!$B$16,SILOS!AD12,IF($B$15=DATOS!$B$17,TANQUES!AD12,IF($B$15=DATOS!$B$18,'TK AGITADOS'!AD12,IF($B$15=DATOS!$B$19,'TORRES ENF'!AD12," ")))))))))))))))))</f>
        <v>0</v>
      </c>
      <c r="AC28" s="46">
        <f>IF($B$15=DATOS!$B$3,CALDERAS!AE12,IF($B$15=DATOS!$B$4,CENTRÍFUGAS!AE12,IF($B$15=DATOS!$B$5,CHILLERS!AE12, IF($B$15=DATOS!$B$6,COMPRESORES!AE12,IF($B$15=DATOS!$B$7,EVAPORADORES!AE12,IF($B$15=DATOS!$B$8,FILTROS!AE12,IF($B$15=DATOS!$B$9,IC!AE12,IF($B$15=DATOS!$B$10,MIXERS!AE12,IF($B$15=DATOS!$B$11,MOLINOS!AE12,IF($B$15=DATOS!$B$12,'ÓSMOSIS INV'!AE12,IF($B$15=DATOS!$B$13,REACTORES!AE12,IF($B$15=DATOS!$B$14,RESINAS!AE16,IF($B$15=DATOS!$B$15,SECADORES!AE12,IF($B$15=DATOS!$B$16,SILOS!AE12,IF($B$15=DATOS!$B$17,TANQUES!AE12,IF($B$15=DATOS!$B$18,'TK AGITADOS'!AE12,IF($B$15=DATOS!$B$19,'TORRES ENF'!AE12," ")))))))))))))))))</f>
        <v>0</v>
      </c>
      <c r="AD28" s="46">
        <f>IF($B$15=DATOS!$B$3,CALDERAS!AF12,IF($B$15=DATOS!$B$4,CENTRÍFUGAS!AF12,IF($B$15=DATOS!$B$5,CHILLERS!AF12, IF($B$15=DATOS!$B$6,COMPRESORES!AF12,IF($B$15=DATOS!$B$7,EVAPORADORES!AF12,IF($B$15=DATOS!$B$8,FILTROS!AF12,IF($B$15=DATOS!$B$9,IC!AF12,IF($B$15=DATOS!$B$10,MIXERS!AF12,IF($B$15=DATOS!$B$11,MOLINOS!AF12,IF($B$15=DATOS!$B$12,'ÓSMOSIS INV'!AF12,IF($B$15=DATOS!$B$13,REACTORES!AF12,IF($B$15=DATOS!$B$14,RESINAS!AF16,IF($B$15=DATOS!$B$15,SECADORES!AF12,IF($B$15=DATOS!$B$16,SILOS!AF12,IF($B$15=DATOS!$B$17,TANQUES!AF12,IF($B$15=DATOS!$B$18,'TK AGITADOS'!AF12,IF($B$15=DATOS!$B$19,'TORRES ENF'!AF12," ")))))))))))))))))</f>
        <v>0</v>
      </c>
      <c r="AE28" s="46">
        <f>IF($B$15=DATOS!$B$3,CALDERAS!AG12,IF($B$15=DATOS!$B$4,CENTRÍFUGAS!AG12,IF($B$15=DATOS!$B$5,CHILLERS!AG12, IF($B$15=DATOS!$B$6,COMPRESORES!AG12,IF($B$15=DATOS!$B$7,EVAPORADORES!AG12,IF($B$15=DATOS!$B$8,FILTROS!AG12,IF($B$15=DATOS!$B$9,IC!AG12,IF($B$15=DATOS!$B$10,MIXERS!AG12,IF($B$15=DATOS!$B$11,MOLINOS!AG12,IF($B$15=DATOS!$B$12,'ÓSMOSIS INV'!AG12,IF($B$15=DATOS!$B$13,REACTORES!AG12,IF($B$15=DATOS!$B$14,RESINAS!AG16,IF($B$15=DATOS!$B$15,SECADORES!AG12,IF($B$15=DATOS!$B$16,SILOS!AG12,IF($B$15=DATOS!$B$17,TANQUES!AG12,IF($B$15=DATOS!$B$18,'TK AGITADOS'!AG12,IF($B$15=DATOS!$B$19,'TORRES ENF'!AG12," ")))))))))))))))))</f>
        <v>0</v>
      </c>
      <c r="AF28" s="46">
        <f>IF($B$15=DATOS!$B$3,CALDERAS!AH12,IF($B$15=DATOS!$B$4,CENTRÍFUGAS!AH12,IF($B$15=DATOS!$B$5,CHILLERS!AH12, IF($B$15=DATOS!$B$6,COMPRESORES!AH12,IF($B$15=DATOS!$B$7,EVAPORADORES!AH12,IF($B$15=DATOS!$B$8,FILTROS!AH12,IF($B$15=DATOS!$B$9,IC!AH12,IF($B$15=DATOS!$B$10,MIXERS!AH12,IF($B$15=DATOS!$B$11,MOLINOS!AH12,IF($B$15=DATOS!$B$12,'ÓSMOSIS INV'!AH12,IF($B$15=DATOS!$B$13,REACTORES!AH12,IF($B$15=DATOS!$B$14,RESINAS!AH16,IF($B$15=DATOS!$B$15,SECADORES!AH12,IF($B$15=DATOS!$B$16,SILOS!AH12,IF($B$15=DATOS!$B$17,TANQUES!AH12,IF($B$15=DATOS!$B$18,'TK AGITADOS'!AH12,IF($B$15=DATOS!$B$19,'TORRES ENF'!AH12," ")))))))))))))))))</f>
        <v>0</v>
      </c>
    </row>
    <row r="29" spans="1:32" s="47" customFormat="1" ht="45" customHeight="1" x14ac:dyDescent="0.4">
      <c r="A29" s="46">
        <f>IF($B$15=DATOS!$B$3,CALDERAS!C13,IF($B$15=DATOS!$B$4,CENTRÍFUGAS!C13,IF($B$15=DATOS!$B$5,CHILLERS!C13, IF($B$15=DATOS!$B$6,COMPRESORES!C13,IF($B$15=DATOS!$B$7,EVAPORADORES!C13,IF($B$15=DATOS!$B$8,FILTROS!C13,IF($B$15=DATOS!$B$9,IC!C13,IF($B$15=DATOS!$B$10,MIXERS!C13,IF($B$15=DATOS!$B$11,MOLINOS!C13,IF($B$15=DATOS!$B$12,'ÓSMOSIS INV'!C13,IF($B$15=DATOS!$B$13,REACTORES!C13,IF($B$15=DATOS!$B$14,RESINAS!C17,IF($B$15=DATOS!$B$15,SECADORES!C13,IF($B$15=DATOS!$B$16,SILOS!C13,IF($B$15=DATOS!$B$17,TANQUES!C13,IF($B$15=DATOS!$B$18,'TK AGITADOS'!C13,IF($B$15=DATOS!$B$19,'TORRES ENF'!C13," ")))))))))))))))))</f>
        <v>0</v>
      </c>
      <c r="B29" s="46">
        <f>IF($B$15=DATOS!$B$3,CALDERAS!D13,IF($B$15=DATOS!$B$4,CENTRÍFUGAS!D13,IF($B$15=DATOS!$B$5,CHILLERS!D13, IF($B$15=DATOS!$B$6,COMPRESORES!D13,IF($B$15=DATOS!$B$7,EVAPORADORES!D13,IF($B$15=DATOS!$B$8,FILTROS!D13,IF($B$15=DATOS!$B$9,IC!D13,IF($B$15=DATOS!$B$10,MIXERS!D13,IF($B$15=DATOS!$B$11,MOLINOS!D13,IF($B$15=DATOS!$B$12,'ÓSMOSIS INV'!D13,IF($B$15=DATOS!$B$13,REACTORES!D13,IF($B$15=DATOS!$B$14,RESINAS!D17,IF($B$15=DATOS!$B$15,SECADORES!D13,IF($B$15=DATOS!$B$16,SILOS!D13,IF($B$15=DATOS!$B$17,TANQUES!D13,IF($B$15=DATOS!$B$18,'TK AGITADOS'!D13,IF($B$15=DATOS!$B$19,'TORRES ENF'!D13," ")))))))))))))))))</f>
        <v>0</v>
      </c>
      <c r="C29" s="46">
        <f>IF($B$15=DATOS!$B$3,CALDERAS!E13,IF($B$15=DATOS!$B$4,CENTRÍFUGAS!E13,IF($B$15=DATOS!$B$5,CHILLERS!E13, IF($B$15=DATOS!$B$6,COMPRESORES!E13,IF($B$15=DATOS!$B$7,EVAPORADORES!E13,IF($B$15=DATOS!$B$8,FILTROS!E13,IF($B$15=DATOS!$B$9,IC!E13,IF($B$15=DATOS!$B$10,MIXERS!E13,IF($B$15=DATOS!$B$11,MOLINOS!E13,IF($B$15=DATOS!$B$12,'ÓSMOSIS INV'!E13,IF($B$15=DATOS!$B$13,REACTORES!E13,IF($B$15=DATOS!$B$14,RESINAS!E17,IF($B$15=DATOS!$B$15,SECADORES!E13,IF($B$15=DATOS!$B$16,SILOS!E13,IF($B$15=DATOS!$B$17,TANQUES!E13,IF($B$15=DATOS!$B$18,'TK AGITADOS'!E13,IF($B$15=DATOS!$B$19,'TORRES ENF'!E13," ")))))))))))))))))</f>
        <v>0</v>
      </c>
      <c r="D29" s="46">
        <f>IF($B$15=DATOS!$B$3,CALDERAS!F13,IF($B$15=DATOS!$B$4,CENTRÍFUGAS!F13,IF($B$15=DATOS!$B$5,CHILLERS!F13, IF($B$15=DATOS!$B$6,COMPRESORES!F13,IF($B$15=DATOS!$B$7,EVAPORADORES!F13,IF($B$15=DATOS!$B$8,FILTROS!F13,IF($B$15=DATOS!$B$9,IC!F13,IF($B$15=DATOS!$B$10,MIXERS!F13,IF($B$15=DATOS!$B$11,MOLINOS!F13,IF($B$15=DATOS!$B$12,'ÓSMOSIS INV'!F13,IF($B$15=DATOS!$B$13,REACTORES!F13,IF($B$15=DATOS!$B$14,RESINAS!F17,IF($B$15=DATOS!$B$15,SECADORES!F13,IF($B$15=DATOS!$B$16,SILOS!F13,IF($B$15=DATOS!$B$17,TANQUES!F13,IF($B$15=DATOS!$B$18,'TK AGITADOS'!F13,IF($B$15=DATOS!$B$19,'TORRES ENF'!F13," ")))))))))))))))))</f>
        <v>0</v>
      </c>
      <c r="E29" s="46">
        <f>IF($B$15=DATOS!$B$3,CALDERAS!G13,IF($B$15=DATOS!$B$4,CENTRÍFUGAS!G13,IF($B$15=DATOS!$B$5,CHILLERS!G13, IF($B$15=DATOS!$B$6,COMPRESORES!G13,IF($B$15=DATOS!$B$7,EVAPORADORES!G13,IF($B$15=DATOS!$B$8,FILTROS!G13,IF($B$15=DATOS!$B$9,IC!G13,IF($B$15=DATOS!$B$10,MIXERS!G13,IF($B$15=DATOS!$B$11,MOLINOS!G13,IF($B$15=DATOS!$B$12,'ÓSMOSIS INV'!G13,IF($B$15=DATOS!$B$13,REACTORES!G13,IF($B$15=DATOS!$B$14,RESINAS!G17,IF($B$15=DATOS!$B$15,SECADORES!G13,IF($B$15=DATOS!$B$16,SILOS!G13,IF($B$15=DATOS!$B$17,TANQUES!G13,IF($B$15=DATOS!$B$18,'TK AGITADOS'!G13,IF($B$15=DATOS!$B$19,'TORRES ENF'!G13," ")))))))))))))))))</f>
        <v>0</v>
      </c>
      <c r="F29" s="46">
        <f>IF($B$15=DATOS!$B$3,CALDERAS!H13,IF($B$15=DATOS!$B$4,CENTRÍFUGAS!H13,IF($B$15=DATOS!$B$5,CHILLERS!H13, IF($B$15=DATOS!$B$6,COMPRESORES!H13,IF($B$15=DATOS!$B$7,EVAPORADORES!H13,IF($B$15=DATOS!$B$8,FILTROS!H13,IF($B$15=DATOS!$B$9,IC!H13,IF($B$15=DATOS!$B$10,MIXERS!H13,IF($B$15=DATOS!$B$11,MOLINOS!H13,IF($B$15=DATOS!$B$12,'ÓSMOSIS INV'!H13,IF($B$15=DATOS!$B$13,REACTORES!H13,IF($B$15=DATOS!$B$14,RESINAS!H17,IF($B$15=DATOS!$B$15,SECADORES!H13,IF($B$15=DATOS!$B$16,SILOS!H13,IF($B$15=DATOS!$B$17,TANQUES!H13,IF($B$15=DATOS!$B$18,'TK AGITADOS'!H13,IF($B$15=DATOS!$B$19,'TORRES ENF'!H13," ")))))))))))))))))</f>
        <v>0</v>
      </c>
      <c r="G29" s="46">
        <f>IF($B$15=DATOS!$B$3,CALDERAS!I13,IF($B$15=DATOS!$B$4,CENTRÍFUGAS!I13,IF($B$15=DATOS!$B$5,CHILLERS!I13, IF($B$15=DATOS!$B$6,COMPRESORES!I13,IF($B$15=DATOS!$B$7,EVAPORADORES!I13,IF($B$15=DATOS!$B$8,FILTROS!I13,IF($B$15=DATOS!$B$9,IC!I13,IF($B$15=DATOS!$B$10,MIXERS!I13,IF($B$15=DATOS!$B$11,MOLINOS!I13,IF($B$15=DATOS!$B$12,'ÓSMOSIS INV'!I13,IF($B$15=DATOS!$B$13,REACTORES!I13,IF($B$15=DATOS!$B$14,RESINAS!I17,IF($B$15=DATOS!$B$15,SECADORES!I13,IF($B$15=DATOS!$B$16,SILOS!I13,IF($B$15=DATOS!$B$17,TANQUES!I13,IF($B$15=DATOS!$B$18,'TK AGITADOS'!I13,IF($B$15=DATOS!$B$19,'TORRES ENF'!I13," ")))))))))))))))))</f>
        <v>0</v>
      </c>
      <c r="H29" s="46">
        <f>IF($B$15=DATOS!$B$3,CALDERAS!J13,IF($B$15=DATOS!$B$4,CENTRÍFUGAS!J13,IF($B$15=DATOS!$B$5,CHILLERS!J13, IF($B$15=DATOS!$B$6,COMPRESORES!J13,IF($B$15=DATOS!$B$7,EVAPORADORES!J13,IF($B$15=DATOS!$B$8,FILTROS!J13,IF($B$15=DATOS!$B$9,IC!J13,IF($B$15=DATOS!$B$10,MIXERS!J13,IF($B$15=DATOS!$B$11,MOLINOS!J13,IF($B$15=DATOS!$B$12,'ÓSMOSIS INV'!J13,IF($B$15=DATOS!$B$13,REACTORES!J13,IF($B$15=DATOS!$B$14,RESINAS!J17,IF($B$15=DATOS!$B$15,SECADORES!J13,IF($B$15=DATOS!$B$16,SILOS!J13,IF($B$15=DATOS!$B$17,TANQUES!J13,IF($B$15=DATOS!$B$18,'TK AGITADOS'!J13,IF($B$15=DATOS!$B$19,'TORRES ENF'!J13," ")))))))))))))))))</f>
        <v>0</v>
      </c>
      <c r="I29" s="46">
        <f>IF($B$15=DATOS!$B$3,CALDERAS!K13,IF($B$15=DATOS!$B$4,CENTRÍFUGAS!K13,IF($B$15=DATOS!$B$5,CHILLERS!K13, IF($B$15=DATOS!$B$6,COMPRESORES!K13,IF($B$15=DATOS!$B$7,EVAPORADORES!K13,IF($B$15=DATOS!$B$8,FILTROS!K13,IF($B$15=DATOS!$B$9,IC!K13,IF($B$15=DATOS!$B$10,MIXERS!K13,IF($B$15=DATOS!$B$11,MOLINOS!K13,IF($B$15=DATOS!$B$12,'ÓSMOSIS INV'!K13,IF($B$15=DATOS!$B$13,REACTORES!K13,IF($B$15=DATOS!$B$14,RESINAS!K17,IF($B$15=DATOS!$B$15,SECADORES!K13,IF($B$15=DATOS!$B$16,SILOS!K13,IF($B$15=DATOS!$B$17,TANQUES!K13,IF($B$15=DATOS!$B$18,'TK AGITADOS'!K13,IF($B$15=DATOS!$B$19,'TORRES ENF'!K13," ")))))))))))))))))</f>
        <v>0</v>
      </c>
      <c r="J29" s="46">
        <f>IF($B$15=DATOS!$B$3,CALDERAS!L13,IF($B$15=DATOS!$B$4,CENTRÍFUGAS!L13,IF($B$15=DATOS!$B$5,CHILLERS!L13, IF($B$15=DATOS!$B$6,COMPRESORES!L13,IF($B$15=DATOS!$B$7,EVAPORADORES!L13,IF($B$15=DATOS!$B$8,FILTROS!L13,IF($B$15=DATOS!$B$9,IC!L13,IF($B$15=DATOS!$B$10,MIXERS!L13,IF($B$15=DATOS!$B$11,MOLINOS!L13,IF($B$15=DATOS!$B$12,'ÓSMOSIS INV'!L13,IF($B$15=DATOS!$B$13,REACTORES!L13,IF($B$15=DATOS!$B$14,RESINAS!L17,IF($B$15=DATOS!$B$15,SECADORES!L13,IF($B$15=DATOS!$B$16,SILOS!L13,IF($B$15=DATOS!$B$17,TANQUES!L13,IF($B$15=DATOS!$B$18,'TK AGITADOS'!L13,IF($B$15=DATOS!$B$19,'TORRES ENF'!L13," ")))))))))))))))))</f>
        <v>0</v>
      </c>
      <c r="K29" s="46">
        <f>IF($B$15=DATOS!$B$3,CALDERAS!M13,IF($B$15=DATOS!$B$4,CENTRÍFUGAS!M13,IF($B$15=DATOS!$B$5,CHILLERS!M13, IF($B$15=DATOS!$B$6,COMPRESORES!M13,IF($B$15=DATOS!$B$7,EVAPORADORES!M13,IF($B$15=DATOS!$B$8,FILTROS!M13,IF($B$15=DATOS!$B$9,IC!M13,IF($B$15=DATOS!$B$10,MIXERS!M13,IF($B$15=DATOS!$B$11,MOLINOS!M13,IF($B$15=DATOS!$B$12,'ÓSMOSIS INV'!M13,IF($B$15=DATOS!$B$13,REACTORES!M13,IF($B$15=DATOS!$B$14,RESINAS!M17,IF($B$15=DATOS!$B$15,SECADORES!M13,IF($B$15=DATOS!$B$16,SILOS!M13,IF($B$15=DATOS!$B$17,TANQUES!M13,IF($B$15=DATOS!$B$18,'TK AGITADOS'!M13,IF($B$15=DATOS!$B$19,'TORRES ENF'!M13," ")))))))))))))))))</f>
        <v>0</v>
      </c>
      <c r="L29" s="46">
        <f>IF($B$15=DATOS!$B$3,CALDERAS!N13,IF($B$15=DATOS!$B$4,CENTRÍFUGAS!N13,IF($B$15=DATOS!$B$5,CHILLERS!N13, IF($B$15=DATOS!$B$6,COMPRESORES!N13,IF($B$15=DATOS!$B$7,EVAPORADORES!N13,IF($B$15=DATOS!$B$8,FILTROS!N13,IF($B$15=DATOS!$B$9,IC!N13,IF($B$15=DATOS!$B$10,MIXERS!N13,IF($B$15=DATOS!$B$11,MOLINOS!N13,IF($B$15=DATOS!$B$12,'ÓSMOSIS INV'!N13,IF($B$15=DATOS!$B$13,REACTORES!N13,IF($B$15=DATOS!$B$14,RESINAS!N17,IF($B$15=DATOS!$B$15,SECADORES!N13,IF($B$15=DATOS!$B$16,SILOS!N13,IF($B$15=DATOS!$B$17,TANQUES!N13,IF($B$15=DATOS!$B$18,'TK AGITADOS'!N13,IF($B$15=DATOS!$B$19,'TORRES ENF'!N13," ")))))))))))))))))</f>
        <v>0</v>
      </c>
      <c r="M29" s="46">
        <f>IF($B$15=DATOS!$B$3,CALDERAS!O13,IF($B$15=DATOS!$B$4,CENTRÍFUGAS!O13,IF($B$15=DATOS!$B$5,CHILLERS!O13, IF($B$15=DATOS!$B$6,COMPRESORES!O13,IF($B$15=DATOS!$B$7,EVAPORADORES!O13,IF($B$15=DATOS!$B$8,FILTROS!O13,IF($B$15=DATOS!$B$9,IC!O13,IF($B$15=DATOS!$B$10,MIXERS!O13,IF($B$15=DATOS!$B$11,MOLINOS!O13,IF($B$15=DATOS!$B$12,'ÓSMOSIS INV'!O13,IF($B$15=DATOS!$B$13,REACTORES!O13,IF($B$15=DATOS!$B$14,RESINAS!O17,IF($B$15=DATOS!$B$15,SECADORES!O13,IF($B$15=DATOS!$B$16,SILOS!O13,IF($B$15=DATOS!$B$17,TANQUES!O13,IF($B$15=DATOS!$B$18,'TK AGITADOS'!O13,IF($B$15=DATOS!$B$19,'TORRES ENF'!O13," ")))))))))))))))))</f>
        <v>0</v>
      </c>
      <c r="N29" s="46">
        <f>IF($B$15=DATOS!$B$3,CALDERAS!P13,IF($B$15=DATOS!$B$4,CENTRÍFUGAS!P13,IF($B$15=DATOS!$B$5,CHILLERS!P13, IF($B$15=DATOS!$B$6,COMPRESORES!P13,IF($B$15=DATOS!$B$7,EVAPORADORES!P13,IF($B$15=DATOS!$B$8,FILTROS!P13,IF($B$15=DATOS!$B$9,IC!P13,IF($B$15=DATOS!$B$10,MIXERS!P13,IF($B$15=DATOS!$B$11,MOLINOS!P13,IF($B$15=DATOS!$B$12,'ÓSMOSIS INV'!P13,IF($B$15=DATOS!$B$13,REACTORES!P13,IF($B$15=DATOS!$B$14,RESINAS!P17,IF($B$15=DATOS!$B$15,SECADORES!P13,IF($B$15=DATOS!$B$16,SILOS!P13,IF($B$15=DATOS!$B$17,TANQUES!P13,IF($B$15=DATOS!$B$18,'TK AGITADOS'!P13,IF($B$15=DATOS!$B$19,'TORRES ENF'!P13," ")))))))))))))))))</f>
        <v>0</v>
      </c>
      <c r="O29" s="46">
        <f>IF($B$15=DATOS!$B$3,CALDERAS!Q13,IF($B$15=DATOS!$B$4,CENTRÍFUGAS!Q13,IF($B$15=DATOS!$B$5,CHILLERS!Q13, IF($B$15=DATOS!$B$6,COMPRESORES!Q13,IF($B$15=DATOS!$B$7,EVAPORADORES!Q13,IF($B$15=DATOS!$B$8,FILTROS!Q13,IF($B$15=DATOS!$B$9,IC!Q13,IF($B$15=DATOS!$B$10,MIXERS!Q13,IF($B$15=DATOS!$B$11,MOLINOS!Q13,IF($B$15=DATOS!$B$12,'ÓSMOSIS INV'!Q13,IF($B$15=DATOS!$B$13,REACTORES!Q13,IF($B$15=DATOS!$B$14,RESINAS!Q17,IF($B$15=DATOS!$B$15,SECADORES!Q13,IF($B$15=DATOS!$B$16,SILOS!Q13,IF($B$15=DATOS!$B$17,TANQUES!Q13,IF($B$15=DATOS!$B$18,'TK AGITADOS'!Q13,IF($B$15=DATOS!$B$19,'TORRES ENF'!Q13," ")))))))))))))))))</f>
        <v>0</v>
      </c>
      <c r="P29" s="46">
        <f>IF($B$15=DATOS!$B$3,CALDERAS!R13,IF($B$15=DATOS!$B$4,CENTRÍFUGAS!R13,IF($B$15=DATOS!$B$5,CHILLERS!R13, IF($B$15=DATOS!$B$6,COMPRESORES!R13,IF($B$15=DATOS!$B$7,EVAPORADORES!R13,IF($B$15=DATOS!$B$8,FILTROS!R13,IF($B$15=DATOS!$B$9,IC!R13,IF($B$15=DATOS!$B$10,MIXERS!R13,IF($B$15=DATOS!$B$11,MOLINOS!R13,IF($B$15=DATOS!$B$12,'ÓSMOSIS INV'!R13,IF($B$15=DATOS!$B$13,REACTORES!R13,IF($B$15=DATOS!$B$14,RESINAS!R17,IF($B$15=DATOS!$B$15,SECADORES!R13,IF($B$15=DATOS!$B$16,SILOS!R13,IF($B$15=DATOS!$B$17,TANQUES!R13,IF($B$15=DATOS!$B$18,'TK AGITADOS'!R13,IF($B$15=DATOS!$B$19,'TORRES ENF'!R13," ")))))))))))))))))</f>
        <v>0</v>
      </c>
      <c r="Q29" s="46">
        <f>IF($B$15=DATOS!$B$3,CALDERAS!S13,IF($B$15=DATOS!$B$4,CENTRÍFUGAS!S13,IF($B$15=DATOS!$B$5,CHILLERS!S13, IF($B$15=DATOS!$B$6,COMPRESORES!S13,IF($B$15=DATOS!$B$7,EVAPORADORES!S13,IF($B$15=DATOS!$B$8,FILTROS!S13,IF($B$15=DATOS!$B$9,IC!S13,IF($B$15=DATOS!$B$10,MIXERS!S13,IF($B$15=DATOS!$B$11,MOLINOS!S13,IF($B$15=DATOS!$B$12,'ÓSMOSIS INV'!S13,IF($B$15=DATOS!$B$13,REACTORES!S13,IF($B$15=DATOS!$B$14,RESINAS!S17,IF($B$15=DATOS!$B$15,SECADORES!S13,IF($B$15=DATOS!$B$16,SILOS!S13,IF($B$15=DATOS!$B$17,TANQUES!S13,IF($B$15=DATOS!$B$18,'TK AGITADOS'!S13,IF($B$15=DATOS!$B$19,'TORRES ENF'!S13," ")))))))))))))))))</f>
        <v>0</v>
      </c>
      <c r="R29" s="46">
        <f>IF($B$15=DATOS!$B$3,CALDERAS!T13,IF($B$15=DATOS!$B$4,CENTRÍFUGAS!T13,IF($B$15=DATOS!$B$5,CHILLERS!T13, IF($B$15=DATOS!$B$6,COMPRESORES!T13,IF($B$15=DATOS!$B$7,EVAPORADORES!T13,IF($B$15=DATOS!$B$8,FILTROS!T13,IF($B$15=DATOS!$B$9,IC!T13,IF($B$15=DATOS!$B$10,MIXERS!T13,IF($B$15=DATOS!$B$11,MOLINOS!T13,IF($B$15=DATOS!$B$12,'ÓSMOSIS INV'!T13,IF($B$15=DATOS!$B$13,REACTORES!T13,IF($B$15=DATOS!$B$14,RESINAS!T17,IF($B$15=DATOS!$B$15,SECADORES!T13,IF($B$15=DATOS!$B$16,SILOS!T13,IF($B$15=DATOS!$B$17,TANQUES!T13,IF($B$15=DATOS!$B$18,'TK AGITADOS'!T13,IF($B$15=DATOS!$B$19,'TORRES ENF'!T13," ")))))))))))))))))</f>
        <v>0</v>
      </c>
      <c r="S29" s="46">
        <f>IF($B$15=DATOS!$B$3,CALDERAS!U13,IF($B$15=DATOS!$B$4,CENTRÍFUGAS!U13,IF($B$15=DATOS!$B$5,CHILLERS!U13, IF($B$15=DATOS!$B$6,COMPRESORES!U13,IF($B$15=DATOS!$B$7,EVAPORADORES!U13,IF($B$15=DATOS!$B$8,FILTROS!U13,IF($B$15=DATOS!$B$9,IC!U13,IF($B$15=DATOS!$B$10,MIXERS!U13,IF($B$15=DATOS!$B$11,MOLINOS!U13,IF($B$15=DATOS!$B$12,'ÓSMOSIS INV'!U13,IF($B$15=DATOS!$B$13,REACTORES!U13,IF($B$15=DATOS!$B$14,RESINAS!U17,IF($B$15=DATOS!$B$15,SECADORES!U13,IF($B$15=DATOS!$B$16,SILOS!U13,IF($B$15=DATOS!$B$17,TANQUES!U13,IF($B$15=DATOS!$B$18,'TK AGITADOS'!U13,IF($B$15=DATOS!$B$19,'TORRES ENF'!U13," ")))))))))))))))))</f>
        <v>0</v>
      </c>
      <c r="T29" s="46">
        <f>IF($B$15=DATOS!$B$3,CALDERAS!V13,IF($B$15=DATOS!$B$4,CENTRÍFUGAS!V13,IF($B$15=DATOS!$B$5,CHILLERS!V13, IF($B$15=DATOS!$B$6,COMPRESORES!V13,IF($B$15=DATOS!$B$7,EVAPORADORES!V13,IF($B$15=DATOS!$B$8,FILTROS!V13,IF($B$15=DATOS!$B$9,IC!V13,IF($B$15=DATOS!$B$10,MIXERS!V13,IF($B$15=DATOS!$B$11,MOLINOS!V13,IF($B$15=DATOS!$B$12,'ÓSMOSIS INV'!V13,IF($B$15=DATOS!$B$13,REACTORES!V13,IF($B$15=DATOS!$B$14,RESINAS!V17,IF($B$15=DATOS!$B$15,SECADORES!V13,IF($B$15=DATOS!$B$16,SILOS!V13,IF($B$15=DATOS!$B$17,TANQUES!V13,IF($B$15=DATOS!$B$18,'TK AGITADOS'!V13,IF($B$15=DATOS!$B$19,'TORRES ENF'!V13," ")))))))))))))))))</f>
        <v>0</v>
      </c>
      <c r="U29" s="46">
        <f>IF($B$15=DATOS!$B$3,CALDERAS!W13,IF($B$15=DATOS!$B$4,CENTRÍFUGAS!W13,IF($B$15=DATOS!$B$5,CHILLERS!W13, IF($B$15=DATOS!$B$6,COMPRESORES!W13,IF($B$15=DATOS!$B$7,EVAPORADORES!W13,IF($B$15=DATOS!$B$8,FILTROS!W13,IF($B$15=DATOS!$B$9,IC!W13,IF($B$15=DATOS!$B$10,MIXERS!W13,IF($B$15=DATOS!$B$11,MOLINOS!W13,IF($B$15=DATOS!$B$12,'ÓSMOSIS INV'!W13,IF($B$15=DATOS!$B$13,REACTORES!W13,IF($B$15=DATOS!$B$14,RESINAS!W17,IF($B$15=DATOS!$B$15,SECADORES!W13,IF($B$15=DATOS!$B$16,SILOS!W13,IF($B$15=DATOS!$B$17,TANQUES!W13,IF($B$15=DATOS!$B$18,'TK AGITADOS'!W13,IF($B$15=DATOS!$B$19,'TORRES ENF'!W13," ")))))))))))))))))</f>
        <v>0</v>
      </c>
      <c r="V29" s="46">
        <f>IF($B$15=DATOS!$B$3,CALDERAS!X13,IF($B$15=DATOS!$B$4,CENTRÍFUGAS!X13,IF($B$15=DATOS!$B$5,CHILLERS!X13, IF($B$15=DATOS!$B$6,COMPRESORES!X13,IF($B$15=DATOS!$B$7,EVAPORADORES!X13,IF($B$15=DATOS!$B$8,FILTROS!X13,IF($B$15=DATOS!$B$9,IC!X13,IF($B$15=DATOS!$B$10,MIXERS!X13,IF($B$15=DATOS!$B$11,MOLINOS!X13,IF($B$15=DATOS!$B$12,'ÓSMOSIS INV'!X13,IF($B$15=DATOS!$B$13,REACTORES!X13,IF($B$15=DATOS!$B$14,RESINAS!X17,IF($B$15=DATOS!$B$15,SECADORES!X13,IF($B$15=DATOS!$B$16,SILOS!X13,IF($B$15=DATOS!$B$17,TANQUES!X13,IF($B$15=DATOS!$B$18,'TK AGITADOS'!X13,IF($B$15=DATOS!$B$19,'TORRES ENF'!X13," ")))))))))))))))))</f>
        <v>0</v>
      </c>
      <c r="W29" s="46">
        <f>IF($B$15=DATOS!$B$3,CALDERAS!Y13,IF($B$15=DATOS!$B$4,CENTRÍFUGAS!Y13,IF($B$15=DATOS!$B$5,CHILLERS!Y13, IF($B$15=DATOS!$B$6,COMPRESORES!Y13,IF($B$15=DATOS!$B$7,EVAPORADORES!Y13,IF($B$15=DATOS!$B$8,FILTROS!Y13,IF($B$15=DATOS!$B$9,IC!Y13,IF($B$15=DATOS!$B$10,MIXERS!Y13,IF($B$15=DATOS!$B$11,MOLINOS!Y13,IF($B$15=DATOS!$B$12,'ÓSMOSIS INV'!Y13,IF($B$15=DATOS!$B$13,REACTORES!Y13,IF($B$15=DATOS!$B$14,RESINAS!Y17,IF($B$15=DATOS!$B$15,SECADORES!Y13,IF($B$15=DATOS!$B$16,SILOS!Y13,IF($B$15=DATOS!$B$17,TANQUES!Y13,IF($B$15=DATOS!$B$18,'TK AGITADOS'!Y13,IF($B$15=DATOS!$B$19,'TORRES ENF'!Y13," ")))))))))))))))))</f>
        <v>0</v>
      </c>
      <c r="X29" s="46">
        <f>IF($B$15=DATOS!$B$3,CALDERAS!Z13,IF($B$15=DATOS!$B$4,CENTRÍFUGAS!Z13,IF($B$15=DATOS!$B$5,CHILLERS!Z13, IF($B$15=DATOS!$B$6,COMPRESORES!Z13,IF($B$15=DATOS!$B$7,EVAPORADORES!Z13,IF($B$15=DATOS!$B$8,FILTROS!Z13,IF($B$15=DATOS!$B$9,IC!Z13,IF($B$15=DATOS!$B$10,MIXERS!Z13,IF($B$15=DATOS!$B$11,MOLINOS!Z13,IF($B$15=DATOS!$B$12,'ÓSMOSIS INV'!Z13,IF($B$15=DATOS!$B$13,REACTORES!Z13,IF($B$15=DATOS!$B$14,RESINAS!Z17,IF($B$15=DATOS!$B$15,SECADORES!Z13,IF($B$15=DATOS!$B$16,SILOS!Z13,IF($B$15=DATOS!$B$17,TANQUES!Z13,IF($B$15=DATOS!$B$18,'TK AGITADOS'!Z13,IF($B$15=DATOS!$B$19,'TORRES ENF'!Z13," ")))))))))))))))))</f>
        <v>0</v>
      </c>
      <c r="Y29" s="46">
        <f>IF($B$15=DATOS!$B$3,CALDERAS!AA13,IF($B$15=DATOS!$B$4,CENTRÍFUGAS!AA13,IF($B$15=DATOS!$B$5,CHILLERS!AA13, IF($B$15=DATOS!$B$6,COMPRESORES!AA13,IF($B$15=DATOS!$B$7,EVAPORADORES!AA13,IF($B$15=DATOS!$B$8,FILTROS!AA13,IF($B$15=DATOS!$B$9,IC!AA13,IF($B$15=DATOS!$B$10,MIXERS!AA13,IF($B$15=DATOS!$B$11,MOLINOS!AA13,IF($B$15=DATOS!$B$12,'ÓSMOSIS INV'!AA13,IF($B$15=DATOS!$B$13,REACTORES!AA13,IF($B$15=DATOS!$B$14,RESINAS!AA17,IF($B$15=DATOS!$B$15,SECADORES!AA13,IF($B$15=DATOS!$B$16,SILOS!AA13,IF($B$15=DATOS!$B$17,TANQUES!AA13,IF($B$15=DATOS!$B$18,'TK AGITADOS'!AA13,IF($B$15=DATOS!$B$19,'TORRES ENF'!AA13," ")))))))))))))))))</f>
        <v>0</v>
      </c>
      <c r="Z29" s="46">
        <f>IF($B$15=DATOS!$B$3,CALDERAS!AB13,IF($B$15=DATOS!$B$4,CENTRÍFUGAS!AB13,IF($B$15=DATOS!$B$5,CHILLERS!AB13, IF($B$15=DATOS!$B$6,COMPRESORES!AB13,IF($B$15=DATOS!$B$7,EVAPORADORES!AB13,IF($B$15=DATOS!$B$8,FILTROS!AB13,IF($B$15=DATOS!$B$9,IC!AB13,IF($B$15=DATOS!$B$10,MIXERS!AB13,IF($B$15=DATOS!$B$11,MOLINOS!AB13,IF($B$15=DATOS!$B$12,'ÓSMOSIS INV'!AB13,IF($B$15=DATOS!$B$13,REACTORES!AB13,IF($B$15=DATOS!$B$14,RESINAS!AB17,IF($B$15=DATOS!$B$15,SECADORES!AB13,IF($B$15=DATOS!$B$16,SILOS!AB13,IF($B$15=DATOS!$B$17,TANQUES!AB13,IF($B$15=DATOS!$B$18,'TK AGITADOS'!AB13,IF($B$15=DATOS!$B$19,'TORRES ENF'!AB13," ")))))))))))))))))</f>
        <v>0</v>
      </c>
      <c r="AA29" s="46">
        <f>IF($B$15=DATOS!$B$3,CALDERAS!AC13,IF($B$15=DATOS!$B$4,CENTRÍFUGAS!AC13,IF($B$15=DATOS!$B$5,CHILLERS!AC13, IF($B$15=DATOS!$B$6,COMPRESORES!AC13,IF($B$15=DATOS!$B$7,EVAPORADORES!AC13,IF($B$15=DATOS!$B$8,FILTROS!AC13,IF($B$15=DATOS!$B$9,IC!AC13,IF($B$15=DATOS!$B$10,MIXERS!AC13,IF($B$15=DATOS!$B$11,MOLINOS!AC13,IF($B$15=DATOS!$B$12,'ÓSMOSIS INV'!AC13,IF($B$15=DATOS!$B$13,REACTORES!AC13,IF($B$15=DATOS!$B$14,RESINAS!AC17,IF($B$15=DATOS!$B$15,SECADORES!AC13,IF($B$15=DATOS!$B$16,SILOS!AC13,IF($B$15=DATOS!$B$17,TANQUES!AC13,IF($B$15=DATOS!$B$18,'TK AGITADOS'!AC13,IF($B$15=DATOS!$B$19,'TORRES ENF'!AC13," ")))))))))))))))))</f>
        <v>0</v>
      </c>
      <c r="AB29" s="46">
        <f>IF($B$15=DATOS!$B$3,CALDERAS!AD13,IF($B$15=DATOS!$B$4,CENTRÍFUGAS!AD13,IF($B$15=DATOS!$B$5,CHILLERS!AD13, IF($B$15=DATOS!$B$6,COMPRESORES!AD13,IF($B$15=DATOS!$B$7,EVAPORADORES!AD13,IF($B$15=DATOS!$B$8,FILTROS!AD13,IF($B$15=DATOS!$B$9,IC!AD13,IF($B$15=DATOS!$B$10,MIXERS!AD13,IF($B$15=DATOS!$B$11,MOLINOS!AD13,IF($B$15=DATOS!$B$12,'ÓSMOSIS INV'!AD13,IF($B$15=DATOS!$B$13,REACTORES!AD13,IF($B$15=DATOS!$B$14,RESINAS!AD17,IF($B$15=DATOS!$B$15,SECADORES!AD13,IF($B$15=DATOS!$B$16,SILOS!AD13,IF($B$15=DATOS!$B$17,TANQUES!AD13,IF($B$15=DATOS!$B$18,'TK AGITADOS'!AD13,IF($B$15=DATOS!$B$19,'TORRES ENF'!AD13," ")))))))))))))))))</f>
        <v>0</v>
      </c>
      <c r="AC29" s="46">
        <f>IF($B$15=DATOS!$B$3,CALDERAS!AE13,IF($B$15=DATOS!$B$4,CENTRÍFUGAS!AE13,IF($B$15=DATOS!$B$5,CHILLERS!AE13, IF($B$15=DATOS!$B$6,COMPRESORES!AE13,IF($B$15=DATOS!$B$7,EVAPORADORES!AE13,IF($B$15=DATOS!$B$8,FILTROS!AE13,IF($B$15=DATOS!$B$9,IC!AE13,IF($B$15=DATOS!$B$10,MIXERS!AE13,IF($B$15=DATOS!$B$11,MOLINOS!AE13,IF($B$15=DATOS!$B$12,'ÓSMOSIS INV'!AE13,IF($B$15=DATOS!$B$13,REACTORES!AE13,IF($B$15=DATOS!$B$14,RESINAS!AE17,IF($B$15=DATOS!$B$15,SECADORES!AE13,IF($B$15=DATOS!$B$16,SILOS!AE13,IF($B$15=DATOS!$B$17,TANQUES!AE13,IF($B$15=DATOS!$B$18,'TK AGITADOS'!AE13,IF($B$15=DATOS!$B$19,'TORRES ENF'!AE13," ")))))))))))))))))</f>
        <v>0</v>
      </c>
      <c r="AD29" s="46">
        <f>IF($B$15=DATOS!$B$3,CALDERAS!AF13,IF($B$15=DATOS!$B$4,CENTRÍFUGAS!AF13,IF($B$15=DATOS!$B$5,CHILLERS!AF13, IF($B$15=DATOS!$B$6,COMPRESORES!AF13,IF($B$15=DATOS!$B$7,EVAPORADORES!AF13,IF($B$15=DATOS!$B$8,FILTROS!AF13,IF($B$15=DATOS!$B$9,IC!AF13,IF($B$15=DATOS!$B$10,MIXERS!AF13,IF($B$15=DATOS!$B$11,MOLINOS!AF13,IF($B$15=DATOS!$B$12,'ÓSMOSIS INV'!AF13,IF($B$15=DATOS!$B$13,REACTORES!AF13,IF($B$15=DATOS!$B$14,RESINAS!AF17,IF($B$15=DATOS!$B$15,SECADORES!AF13,IF($B$15=DATOS!$B$16,SILOS!AF13,IF($B$15=DATOS!$B$17,TANQUES!AF13,IF($B$15=DATOS!$B$18,'TK AGITADOS'!AF13,IF($B$15=DATOS!$B$19,'TORRES ENF'!AF13," ")))))))))))))))))</f>
        <v>0</v>
      </c>
      <c r="AE29" s="46">
        <f>IF($B$15=DATOS!$B$3,CALDERAS!AG13,IF($B$15=DATOS!$B$4,CENTRÍFUGAS!AG13,IF($B$15=DATOS!$B$5,CHILLERS!AG13, IF($B$15=DATOS!$B$6,COMPRESORES!AG13,IF($B$15=DATOS!$B$7,EVAPORADORES!AG13,IF($B$15=DATOS!$B$8,FILTROS!AG13,IF($B$15=DATOS!$B$9,IC!AG13,IF($B$15=DATOS!$B$10,MIXERS!AG13,IF($B$15=DATOS!$B$11,MOLINOS!AG13,IF($B$15=DATOS!$B$12,'ÓSMOSIS INV'!AG13,IF($B$15=DATOS!$B$13,REACTORES!AG13,IF($B$15=DATOS!$B$14,RESINAS!AG17,IF($B$15=DATOS!$B$15,SECADORES!AG13,IF($B$15=DATOS!$B$16,SILOS!AG13,IF($B$15=DATOS!$B$17,TANQUES!AG13,IF($B$15=DATOS!$B$18,'TK AGITADOS'!AG13,IF($B$15=DATOS!$B$19,'TORRES ENF'!AG13," ")))))))))))))))))</f>
        <v>0</v>
      </c>
      <c r="AF29" s="46">
        <f>IF($B$15=DATOS!$B$3,CALDERAS!AH13,IF($B$15=DATOS!$B$4,CENTRÍFUGAS!AH13,IF($B$15=DATOS!$B$5,CHILLERS!AH13, IF($B$15=DATOS!$B$6,COMPRESORES!AH13,IF($B$15=DATOS!$B$7,EVAPORADORES!AH13,IF($B$15=DATOS!$B$8,FILTROS!AH13,IF($B$15=DATOS!$B$9,IC!AH13,IF($B$15=DATOS!$B$10,MIXERS!AH13,IF($B$15=DATOS!$B$11,MOLINOS!AH13,IF($B$15=DATOS!$B$12,'ÓSMOSIS INV'!AH13,IF($B$15=DATOS!$B$13,REACTORES!AH13,IF($B$15=DATOS!$B$14,RESINAS!AH17,IF($B$15=DATOS!$B$15,SECADORES!AH13,IF($B$15=DATOS!$B$16,SILOS!AH13,IF($B$15=DATOS!$B$17,TANQUES!AH13,IF($B$15=DATOS!$B$18,'TK AGITADOS'!AH13,IF($B$15=DATOS!$B$19,'TORRES ENF'!AH13," ")))))))))))))))))</f>
        <v>0</v>
      </c>
    </row>
    <row r="30" spans="1:32" s="47" customFormat="1" ht="45" customHeight="1" x14ac:dyDescent="0.4">
      <c r="A30" s="46">
        <f>IF($B$15=DATOS!$B$3,CALDERAS!C14,IF($B$15=DATOS!$B$4,CENTRÍFUGAS!C14,IF($B$15=DATOS!$B$5,CHILLERS!C14, IF($B$15=DATOS!$B$6,COMPRESORES!C14,IF($B$15=DATOS!$B$7,EVAPORADORES!C14,IF($B$15=DATOS!$B$8,FILTROS!C14,IF($B$15=DATOS!$B$9,IC!C14,IF($B$15=DATOS!$B$10,MIXERS!C14,IF($B$15=DATOS!$B$11,MOLINOS!C14,IF($B$15=DATOS!$B$12,'ÓSMOSIS INV'!C14,IF($B$15=DATOS!$B$13,REACTORES!C14,IF($B$15=DATOS!$B$14,RESINAS!C18,IF($B$15=DATOS!$B$15,SECADORES!C14,IF($B$15=DATOS!$B$16,SILOS!C14,IF($B$15=DATOS!$B$17,TANQUES!C14,IF($B$15=DATOS!$B$18,'TK AGITADOS'!C14,IF($B$15=DATOS!$B$19,'TORRES ENF'!C14," ")))))))))))))))))</f>
        <v>0</v>
      </c>
      <c r="B30" s="46">
        <f>IF($B$15=DATOS!$B$3,CALDERAS!D14,IF($B$15=DATOS!$B$4,CENTRÍFUGAS!D14,IF($B$15=DATOS!$B$5,CHILLERS!D14, IF($B$15=DATOS!$B$6,COMPRESORES!D14,IF($B$15=DATOS!$B$7,EVAPORADORES!D14,IF($B$15=DATOS!$B$8,FILTROS!D14,IF($B$15=DATOS!$B$9,IC!D14,IF($B$15=DATOS!$B$10,MIXERS!D14,IF($B$15=DATOS!$B$11,MOLINOS!D14,IF($B$15=DATOS!$B$12,'ÓSMOSIS INV'!D14,IF($B$15=DATOS!$B$13,REACTORES!D14,IF($B$15=DATOS!$B$14,RESINAS!D18,IF($B$15=DATOS!$B$15,SECADORES!D14,IF($B$15=DATOS!$B$16,SILOS!D14,IF($B$15=DATOS!$B$17,TANQUES!D14,IF($B$15=DATOS!$B$18,'TK AGITADOS'!D14,IF($B$15=DATOS!$B$19,'TORRES ENF'!D14," ")))))))))))))))))</f>
        <v>0</v>
      </c>
      <c r="C30" s="46">
        <f>IF($B$15=DATOS!$B$3,CALDERAS!E14,IF($B$15=DATOS!$B$4,CENTRÍFUGAS!E14,IF($B$15=DATOS!$B$5,CHILLERS!E14, IF($B$15=DATOS!$B$6,COMPRESORES!E14,IF($B$15=DATOS!$B$7,EVAPORADORES!E14,IF($B$15=DATOS!$B$8,FILTROS!E14,IF($B$15=DATOS!$B$9,IC!E14,IF($B$15=DATOS!$B$10,MIXERS!E14,IF($B$15=DATOS!$B$11,MOLINOS!E14,IF($B$15=DATOS!$B$12,'ÓSMOSIS INV'!E14,IF($B$15=DATOS!$B$13,REACTORES!E14,IF($B$15=DATOS!$B$14,RESINAS!E18,IF($B$15=DATOS!$B$15,SECADORES!E14,IF($B$15=DATOS!$B$16,SILOS!E14,IF($B$15=DATOS!$B$17,TANQUES!E14,IF($B$15=DATOS!$B$18,'TK AGITADOS'!E14,IF($B$15=DATOS!$B$19,'TORRES ENF'!E14," ")))))))))))))))))</f>
        <v>0</v>
      </c>
      <c r="D30" s="46">
        <f>IF($B$15=DATOS!$B$3,CALDERAS!F14,IF($B$15=DATOS!$B$4,CENTRÍFUGAS!F14,IF($B$15=DATOS!$B$5,CHILLERS!F14, IF($B$15=DATOS!$B$6,COMPRESORES!F14,IF($B$15=DATOS!$B$7,EVAPORADORES!F14,IF($B$15=DATOS!$B$8,FILTROS!F14,IF($B$15=DATOS!$B$9,IC!F14,IF($B$15=DATOS!$B$10,MIXERS!F14,IF($B$15=DATOS!$B$11,MOLINOS!F14,IF($B$15=DATOS!$B$12,'ÓSMOSIS INV'!F14,IF($B$15=DATOS!$B$13,REACTORES!F14,IF($B$15=DATOS!$B$14,RESINAS!F18,IF($B$15=DATOS!$B$15,SECADORES!F14,IF($B$15=DATOS!$B$16,SILOS!F14,IF($B$15=DATOS!$B$17,TANQUES!F14,IF($B$15=DATOS!$B$18,'TK AGITADOS'!F14,IF($B$15=DATOS!$B$19,'TORRES ENF'!F14," ")))))))))))))))))</f>
        <v>0</v>
      </c>
      <c r="E30" s="46">
        <f>IF($B$15=DATOS!$B$3,CALDERAS!G14,IF($B$15=DATOS!$B$4,CENTRÍFUGAS!G14,IF($B$15=DATOS!$B$5,CHILLERS!G14, IF($B$15=DATOS!$B$6,COMPRESORES!G14,IF($B$15=DATOS!$B$7,EVAPORADORES!G14,IF($B$15=DATOS!$B$8,FILTROS!G14,IF($B$15=DATOS!$B$9,IC!G14,IF($B$15=DATOS!$B$10,MIXERS!G14,IF($B$15=DATOS!$B$11,MOLINOS!G14,IF($B$15=DATOS!$B$12,'ÓSMOSIS INV'!G14,IF($B$15=DATOS!$B$13,REACTORES!G14,IF($B$15=DATOS!$B$14,RESINAS!G18,IF($B$15=DATOS!$B$15,SECADORES!G14,IF($B$15=DATOS!$B$16,SILOS!G14,IF($B$15=DATOS!$B$17,TANQUES!G14,IF($B$15=DATOS!$B$18,'TK AGITADOS'!G14,IF($B$15=DATOS!$B$19,'TORRES ENF'!G14," ")))))))))))))))))</f>
        <v>0</v>
      </c>
      <c r="F30" s="46">
        <f>IF($B$15=DATOS!$B$3,CALDERAS!H14,IF($B$15=DATOS!$B$4,CENTRÍFUGAS!H14,IF($B$15=DATOS!$B$5,CHILLERS!H14, IF($B$15=DATOS!$B$6,COMPRESORES!H14,IF($B$15=DATOS!$B$7,EVAPORADORES!H14,IF($B$15=DATOS!$B$8,FILTROS!H14,IF($B$15=DATOS!$B$9,IC!H14,IF($B$15=DATOS!$B$10,MIXERS!H14,IF($B$15=DATOS!$B$11,MOLINOS!H14,IF($B$15=DATOS!$B$12,'ÓSMOSIS INV'!H14,IF($B$15=DATOS!$B$13,REACTORES!H14,IF($B$15=DATOS!$B$14,RESINAS!H18,IF($B$15=DATOS!$B$15,SECADORES!H14,IF($B$15=DATOS!$B$16,SILOS!H14,IF($B$15=DATOS!$B$17,TANQUES!H14,IF($B$15=DATOS!$B$18,'TK AGITADOS'!H14,IF($B$15=DATOS!$B$19,'TORRES ENF'!H14," ")))))))))))))))))</f>
        <v>0</v>
      </c>
      <c r="G30" s="46">
        <f>IF($B$15=DATOS!$B$3,CALDERAS!I14,IF($B$15=DATOS!$B$4,CENTRÍFUGAS!I14,IF($B$15=DATOS!$B$5,CHILLERS!I14, IF($B$15=DATOS!$B$6,COMPRESORES!I14,IF($B$15=DATOS!$B$7,EVAPORADORES!I14,IF($B$15=DATOS!$B$8,FILTROS!I14,IF($B$15=DATOS!$B$9,IC!I14,IF($B$15=DATOS!$B$10,MIXERS!I14,IF($B$15=DATOS!$B$11,MOLINOS!I14,IF($B$15=DATOS!$B$12,'ÓSMOSIS INV'!I14,IF($B$15=DATOS!$B$13,REACTORES!I14,IF($B$15=DATOS!$B$14,RESINAS!I18,IF($B$15=DATOS!$B$15,SECADORES!I14,IF($B$15=DATOS!$B$16,SILOS!I14,IF($B$15=DATOS!$B$17,TANQUES!I14,IF($B$15=DATOS!$B$18,'TK AGITADOS'!I14,IF($B$15=DATOS!$B$19,'TORRES ENF'!I14," ")))))))))))))))))</f>
        <v>0</v>
      </c>
      <c r="H30" s="46">
        <f>IF($B$15=DATOS!$B$3,CALDERAS!J14,IF($B$15=DATOS!$B$4,CENTRÍFUGAS!J14,IF($B$15=DATOS!$B$5,CHILLERS!J14, IF($B$15=DATOS!$B$6,COMPRESORES!J14,IF($B$15=DATOS!$B$7,EVAPORADORES!J14,IF($B$15=DATOS!$B$8,FILTROS!J14,IF($B$15=DATOS!$B$9,IC!J14,IF($B$15=DATOS!$B$10,MIXERS!J14,IF($B$15=DATOS!$B$11,MOLINOS!J14,IF($B$15=DATOS!$B$12,'ÓSMOSIS INV'!J14,IF($B$15=DATOS!$B$13,REACTORES!J14,IF($B$15=DATOS!$B$14,RESINAS!J18,IF($B$15=DATOS!$B$15,SECADORES!J14,IF($B$15=DATOS!$B$16,SILOS!J14,IF($B$15=DATOS!$B$17,TANQUES!J14,IF($B$15=DATOS!$B$18,'TK AGITADOS'!J14,IF($B$15=DATOS!$B$19,'TORRES ENF'!J14," ")))))))))))))))))</f>
        <v>0</v>
      </c>
      <c r="I30" s="46">
        <f>IF($B$15=DATOS!$B$3,CALDERAS!K14,IF($B$15=DATOS!$B$4,CENTRÍFUGAS!K14,IF($B$15=DATOS!$B$5,CHILLERS!K14, IF($B$15=DATOS!$B$6,COMPRESORES!K14,IF($B$15=DATOS!$B$7,EVAPORADORES!K14,IF($B$15=DATOS!$B$8,FILTROS!K14,IF($B$15=DATOS!$B$9,IC!K14,IF($B$15=DATOS!$B$10,MIXERS!K14,IF($B$15=DATOS!$B$11,MOLINOS!K14,IF($B$15=DATOS!$B$12,'ÓSMOSIS INV'!K14,IF($B$15=DATOS!$B$13,REACTORES!K14,IF($B$15=DATOS!$B$14,RESINAS!K18,IF($B$15=DATOS!$B$15,SECADORES!K14,IF($B$15=DATOS!$B$16,SILOS!K14,IF($B$15=DATOS!$B$17,TANQUES!K14,IF($B$15=DATOS!$B$18,'TK AGITADOS'!K14,IF($B$15=DATOS!$B$19,'TORRES ENF'!K14," ")))))))))))))))))</f>
        <v>0</v>
      </c>
      <c r="J30" s="46">
        <f>IF($B$15=DATOS!$B$3,CALDERAS!L14,IF($B$15=DATOS!$B$4,CENTRÍFUGAS!L14,IF($B$15=DATOS!$B$5,CHILLERS!L14, IF($B$15=DATOS!$B$6,COMPRESORES!L14,IF($B$15=DATOS!$B$7,EVAPORADORES!L14,IF($B$15=DATOS!$B$8,FILTROS!L14,IF($B$15=DATOS!$B$9,IC!L14,IF($B$15=DATOS!$B$10,MIXERS!L14,IF($B$15=DATOS!$B$11,MOLINOS!L14,IF($B$15=DATOS!$B$12,'ÓSMOSIS INV'!L14,IF($B$15=DATOS!$B$13,REACTORES!L14,IF($B$15=DATOS!$B$14,RESINAS!L18,IF($B$15=DATOS!$B$15,SECADORES!L14,IF($B$15=DATOS!$B$16,SILOS!L14,IF($B$15=DATOS!$B$17,TANQUES!L14,IF($B$15=DATOS!$B$18,'TK AGITADOS'!L14,IF($B$15=DATOS!$B$19,'TORRES ENF'!L14," ")))))))))))))))))</f>
        <v>0</v>
      </c>
      <c r="K30" s="46">
        <f>IF($B$15=DATOS!$B$3,CALDERAS!M14,IF($B$15=DATOS!$B$4,CENTRÍFUGAS!M14,IF($B$15=DATOS!$B$5,CHILLERS!M14, IF($B$15=DATOS!$B$6,COMPRESORES!M14,IF($B$15=DATOS!$B$7,EVAPORADORES!M14,IF($B$15=DATOS!$B$8,FILTROS!M14,IF($B$15=DATOS!$B$9,IC!M14,IF($B$15=DATOS!$B$10,MIXERS!M14,IF($B$15=DATOS!$B$11,MOLINOS!M14,IF($B$15=DATOS!$B$12,'ÓSMOSIS INV'!M14,IF($B$15=DATOS!$B$13,REACTORES!M14,IF($B$15=DATOS!$B$14,RESINAS!M18,IF($B$15=DATOS!$B$15,SECADORES!M14,IF($B$15=DATOS!$B$16,SILOS!M14,IF($B$15=DATOS!$B$17,TANQUES!M14,IF($B$15=DATOS!$B$18,'TK AGITADOS'!M14,IF($B$15=DATOS!$B$19,'TORRES ENF'!M14," ")))))))))))))))))</f>
        <v>0</v>
      </c>
      <c r="L30" s="46">
        <f>IF($B$15=DATOS!$B$3,CALDERAS!N14,IF($B$15=DATOS!$B$4,CENTRÍFUGAS!N14,IF($B$15=DATOS!$B$5,CHILLERS!N14, IF($B$15=DATOS!$B$6,COMPRESORES!N14,IF($B$15=DATOS!$B$7,EVAPORADORES!N14,IF($B$15=DATOS!$B$8,FILTROS!N14,IF($B$15=DATOS!$B$9,IC!N14,IF($B$15=DATOS!$B$10,MIXERS!N14,IF($B$15=DATOS!$B$11,MOLINOS!N14,IF($B$15=DATOS!$B$12,'ÓSMOSIS INV'!N14,IF($B$15=DATOS!$B$13,REACTORES!N14,IF($B$15=DATOS!$B$14,RESINAS!N18,IF($B$15=DATOS!$B$15,SECADORES!N14,IF($B$15=DATOS!$B$16,SILOS!N14,IF($B$15=DATOS!$B$17,TANQUES!N14,IF($B$15=DATOS!$B$18,'TK AGITADOS'!N14,IF($B$15=DATOS!$B$19,'TORRES ENF'!N14," ")))))))))))))))))</f>
        <v>0</v>
      </c>
      <c r="M30" s="46">
        <f>IF($B$15=DATOS!$B$3,CALDERAS!O14,IF($B$15=DATOS!$B$4,CENTRÍFUGAS!O14,IF($B$15=DATOS!$B$5,CHILLERS!O14, IF($B$15=DATOS!$B$6,COMPRESORES!O14,IF($B$15=DATOS!$B$7,EVAPORADORES!O14,IF($B$15=DATOS!$B$8,FILTROS!O14,IF($B$15=DATOS!$B$9,IC!O14,IF($B$15=DATOS!$B$10,MIXERS!O14,IF($B$15=DATOS!$B$11,MOLINOS!O14,IF($B$15=DATOS!$B$12,'ÓSMOSIS INV'!O14,IF($B$15=DATOS!$B$13,REACTORES!O14,IF($B$15=DATOS!$B$14,RESINAS!O18,IF($B$15=DATOS!$B$15,SECADORES!O14,IF($B$15=DATOS!$B$16,SILOS!O14,IF($B$15=DATOS!$B$17,TANQUES!O14,IF($B$15=DATOS!$B$18,'TK AGITADOS'!O14,IF($B$15=DATOS!$B$19,'TORRES ENF'!O14," ")))))))))))))))))</f>
        <v>0</v>
      </c>
      <c r="N30" s="46">
        <f>IF($B$15=DATOS!$B$3,CALDERAS!P14,IF($B$15=DATOS!$B$4,CENTRÍFUGAS!P14,IF($B$15=DATOS!$B$5,CHILLERS!P14, IF($B$15=DATOS!$B$6,COMPRESORES!P14,IF($B$15=DATOS!$B$7,EVAPORADORES!P14,IF($B$15=DATOS!$B$8,FILTROS!P14,IF($B$15=DATOS!$B$9,IC!P14,IF($B$15=DATOS!$B$10,MIXERS!P14,IF($B$15=DATOS!$B$11,MOLINOS!P14,IF($B$15=DATOS!$B$12,'ÓSMOSIS INV'!P14,IF($B$15=DATOS!$B$13,REACTORES!P14,IF($B$15=DATOS!$B$14,RESINAS!P18,IF($B$15=DATOS!$B$15,SECADORES!P14,IF($B$15=DATOS!$B$16,SILOS!P14,IF($B$15=DATOS!$B$17,TANQUES!P14,IF($B$15=DATOS!$B$18,'TK AGITADOS'!P14,IF($B$15=DATOS!$B$19,'TORRES ENF'!P14," ")))))))))))))))))</f>
        <v>0</v>
      </c>
      <c r="O30" s="46">
        <f>IF($B$15=DATOS!$B$3,CALDERAS!Q14,IF($B$15=DATOS!$B$4,CENTRÍFUGAS!Q14,IF($B$15=DATOS!$B$5,CHILLERS!Q14, IF($B$15=DATOS!$B$6,COMPRESORES!Q14,IF($B$15=DATOS!$B$7,EVAPORADORES!Q14,IF($B$15=DATOS!$B$8,FILTROS!Q14,IF($B$15=DATOS!$B$9,IC!Q14,IF($B$15=DATOS!$B$10,MIXERS!Q14,IF($B$15=DATOS!$B$11,MOLINOS!Q14,IF($B$15=DATOS!$B$12,'ÓSMOSIS INV'!Q14,IF($B$15=DATOS!$B$13,REACTORES!Q14,IF($B$15=DATOS!$B$14,RESINAS!Q18,IF($B$15=DATOS!$B$15,SECADORES!Q14,IF($B$15=DATOS!$B$16,SILOS!Q14,IF($B$15=DATOS!$B$17,TANQUES!Q14,IF($B$15=DATOS!$B$18,'TK AGITADOS'!Q14,IF($B$15=DATOS!$B$19,'TORRES ENF'!Q14," ")))))))))))))))))</f>
        <v>0</v>
      </c>
      <c r="P30" s="46">
        <f>IF($B$15=DATOS!$B$3,CALDERAS!R14,IF($B$15=DATOS!$B$4,CENTRÍFUGAS!R14,IF($B$15=DATOS!$B$5,CHILLERS!R14, IF($B$15=DATOS!$B$6,COMPRESORES!R14,IF($B$15=DATOS!$B$7,EVAPORADORES!R14,IF($B$15=DATOS!$B$8,FILTROS!R14,IF($B$15=DATOS!$B$9,IC!R14,IF($B$15=DATOS!$B$10,MIXERS!R14,IF($B$15=DATOS!$B$11,MOLINOS!R14,IF($B$15=DATOS!$B$12,'ÓSMOSIS INV'!R14,IF($B$15=DATOS!$B$13,REACTORES!R14,IF($B$15=DATOS!$B$14,RESINAS!R18,IF($B$15=DATOS!$B$15,SECADORES!R14,IF($B$15=DATOS!$B$16,SILOS!R14,IF($B$15=DATOS!$B$17,TANQUES!R14,IF($B$15=DATOS!$B$18,'TK AGITADOS'!R14,IF($B$15=DATOS!$B$19,'TORRES ENF'!R14," ")))))))))))))))))</f>
        <v>0</v>
      </c>
      <c r="Q30" s="46">
        <f>IF($B$15=DATOS!$B$3,CALDERAS!S14,IF($B$15=DATOS!$B$4,CENTRÍFUGAS!S14,IF($B$15=DATOS!$B$5,CHILLERS!S14, IF($B$15=DATOS!$B$6,COMPRESORES!S14,IF($B$15=DATOS!$B$7,EVAPORADORES!S14,IF($B$15=DATOS!$B$8,FILTROS!S14,IF($B$15=DATOS!$B$9,IC!S14,IF($B$15=DATOS!$B$10,MIXERS!S14,IF($B$15=DATOS!$B$11,MOLINOS!S14,IF($B$15=DATOS!$B$12,'ÓSMOSIS INV'!S14,IF($B$15=DATOS!$B$13,REACTORES!S14,IF($B$15=DATOS!$B$14,RESINAS!S18,IF($B$15=DATOS!$B$15,SECADORES!S14,IF($B$15=DATOS!$B$16,SILOS!S14,IF($B$15=DATOS!$B$17,TANQUES!S14,IF($B$15=DATOS!$B$18,'TK AGITADOS'!S14,IF($B$15=DATOS!$B$19,'TORRES ENF'!S14," ")))))))))))))))))</f>
        <v>0</v>
      </c>
      <c r="R30" s="46">
        <f>IF($B$15=DATOS!$B$3,CALDERAS!T14,IF($B$15=DATOS!$B$4,CENTRÍFUGAS!T14,IF($B$15=DATOS!$B$5,CHILLERS!T14, IF($B$15=DATOS!$B$6,COMPRESORES!T14,IF($B$15=DATOS!$B$7,EVAPORADORES!T14,IF($B$15=DATOS!$B$8,FILTROS!T14,IF($B$15=DATOS!$B$9,IC!T14,IF($B$15=DATOS!$B$10,MIXERS!T14,IF($B$15=DATOS!$B$11,MOLINOS!T14,IF($B$15=DATOS!$B$12,'ÓSMOSIS INV'!T14,IF($B$15=DATOS!$B$13,REACTORES!T14,IF($B$15=DATOS!$B$14,RESINAS!T18,IF($B$15=DATOS!$B$15,SECADORES!T14,IF($B$15=DATOS!$B$16,SILOS!T14,IF($B$15=DATOS!$B$17,TANQUES!T14,IF($B$15=DATOS!$B$18,'TK AGITADOS'!T14,IF($B$15=DATOS!$B$19,'TORRES ENF'!T14," ")))))))))))))))))</f>
        <v>0</v>
      </c>
      <c r="S30" s="46">
        <f>IF($B$15=DATOS!$B$3,CALDERAS!U14,IF($B$15=DATOS!$B$4,CENTRÍFUGAS!U14,IF($B$15=DATOS!$B$5,CHILLERS!U14, IF($B$15=DATOS!$B$6,COMPRESORES!U14,IF($B$15=DATOS!$B$7,EVAPORADORES!U14,IF($B$15=DATOS!$B$8,FILTROS!U14,IF($B$15=DATOS!$B$9,IC!U14,IF($B$15=DATOS!$B$10,MIXERS!U14,IF($B$15=DATOS!$B$11,MOLINOS!U14,IF($B$15=DATOS!$B$12,'ÓSMOSIS INV'!U14,IF($B$15=DATOS!$B$13,REACTORES!U14,IF($B$15=DATOS!$B$14,RESINAS!U18,IF($B$15=DATOS!$B$15,SECADORES!U14,IF($B$15=DATOS!$B$16,SILOS!U14,IF($B$15=DATOS!$B$17,TANQUES!U14,IF($B$15=DATOS!$B$18,'TK AGITADOS'!U14,IF($B$15=DATOS!$B$19,'TORRES ENF'!U14," ")))))))))))))))))</f>
        <v>0</v>
      </c>
      <c r="T30" s="46">
        <f>IF($B$15=DATOS!$B$3,CALDERAS!V14,IF($B$15=DATOS!$B$4,CENTRÍFUGAS!V14,IF($B$15=DATOS!$B$5,CHILLERS!V14, IF($B$15=DATOS!$B$6,COMPRESORES!V14,IF($B$15=DATOS!$B$7,EVAPORADORES!V14,IF($B$15=DATOS!$B$8,FILTROS!V14,IF($B$15=DATOS!$B$9,IC!V14,IF($B$15=DATOS!$B$10,MIXERS!V14,IF($B$15=DATOS!$B$11,MOLINOS!V14,IF($B$15=DATOS!$B$12,'ÓSMOSIS INV'!V14,IF($B$15=DATOS!$B$13,REACTORES!V14,IF($B$15=DATOS!$B$14,RESINAS!V18,IF($B$15=DATOS!$B$15,SECADORES!V14,IF($B$15=DATOS!$B$16,SILOS!V14,IF($B$15=DATOS!$B$17,TANQUES!V14,IF($B$15=DATOS!$B$18,'TK AGITADOS'!V14,IF($B$15=DATOS!$B$19,'TORRES ENF'!V14," ")))))))))))))))))</f>
        <v>0</v>
      </c>
      <c r="U30" s="46">
        <f>IF($B$15=DATOS!$B$3,CALDERAS!W14,IF($B$15=DATOS!$B$4,CENTRÍFUGAS!W14,IF($B$15=DATOS!$B$5,CHILLERS!W14, IF($B$15=DATOS!$B$6,COMPRESORES!W14,IF($B$15=DATOS!$B$7,EVAPORADORES!W14,IF($B$15=DATOS!$B$8,FILTROS!W14,IF($B$15=DATOS!$B$9,IC!W14,IF($B$15=DATOS!$B$10,MIXERS!W14,IF($B$15=DATOS!$B$11,MOLINOS!W14,IF($B$15=DATOS!$B$12,'ÓSMOSIS INV'!W14,IF($B$15=DATOS!$B$13,REACTORES!W14,IF($B$15=DATOS!$B$14,RESINAS!W18,IF($B$15=DATOS!$B$15,SECADORES!W14,IF($B$15=DATOS!$B$16,SILOS!W14,IF($B$15=DATOS!$B$17,TANQUES!W14,IF($B$15=DATOS!$B$18,'TK AGITADOS'!W14,IF($B$15=DATOS!$B$19,'TORRES ENF'!W14," ")))))))))))))))))</f>
        <v>0</v>
      </c>
      <c r="V30" s="46">
        <f>IF($B$15=DATOS!$B$3,CALDERAS!X14,IF($B$15=DATOS!$B$4,CENTRÍFUGAS!X14,IF($B$15=DATOS!$B$5,CHILLERS!X14, IF($B$15=DATOS!$B$6,COMPRESORES!X14,IF($B$15=DATOS!$B$7,EVAPORADORES!X14,IF($B$15=DATOS!$B$8,FILTROS!X14,IF($B$15=DATOS!$B$9,IC!X14,IF($B$15=DATOS!$B$10,MIXERS!X14,IF($B$15=DATOS!$B$11,MOLINOS!X14,IF($B$15=DATOS!$B$12,'ÓSMOSIS INV'!X14,IF($B$15=DATOS!$B$13,REACTORES!X14,IF($B$15=DATOS!$B$14,RESINAS!X18,IF($B$15=DATOS!$B$15,SECADORES!X14,IF($B$15=DATOS!$B$16,SILOS!X14,IF($B$15=DATOS!$B$17,TANQUES!X14,IF($B$15=DATOS!$B$18,'TK AGITADOS'!X14,IF($B$15=DATOS!$B$19,'TORRES ENF'!X14," ")))))))))))))))))</f>
        <v>0</v>
      </c>
      <c r="W30" s="46">
        <f>IF($B$15=DATOS!$B$3,CALDERAS!Y14,IF($B$15=DATOS!$B$4,CENTRÍFUGAS!Y14,IF($B$15=DATOS!$B$5,CHILLERS!Y14, IF($B$15=DATOS!$B$6,COMPRESORES!Y14,IF($B$15=DATOS!$B$7,EVAPORADORES!Y14,IF($B$15=DATOS!$B$8,FILTROS!Y14,IF($B$15=DATOS!$B$9,IC!Y14,IF($B$15=DATOS!$B$10,MIXERS!Y14,IF($B$15=DATOS!$B$11,MOLINOS!Y14,IF($B$15=DATOS!$B$12,'ÓSMOSIS INV'!Y14,IF($B$15=DATOS!$B$13,REACTORES!Y14,IF($B$15=DATOS!$B$14,RESINAS!Y18,IF($B$15=DATOS!$B$15,SECADORES!Y14,IF($B$15=DATOS!$B$16,SILOS!Y14,IF($B$15=DATOS!$B$17,TANQUES!Y14,IF($B$15=DATOS!$B$18,'TK AGITADOS'!Y14,IF($B$15=DATOS!$B$19,'TORRES ENF'!Y14," ")))))))))))))))))</f>
        <v>0</v>
      </c>
      <c r="X30" s="46">
        <f>IF($B$15=DATOS!$B$3,CALDERAS!Z14,IF($B$15=DATOS!$B$4,CENTRÍFUGAS!Z14,IF($B$15=DATOS!$B$5,CHILLERS!Z14, IF($B$15=DATOS!$B$6,COMPRESORES!Z14,IF($B$15=DATOS!$B$7,EVAPORADORES!Z14,IF($B$15=DATOS!$B$8,FILTROS!Z14,IF($B$15=DATOS!$B$9,IC!Z14,IF($B$15=DATOS!$B$10,MIXERS!Z14,IF($B$15=DATOS!$B$11,MOLINOS!Z14,IF($B$15=DATOS!$B$12,'ÓSMOSIS INV'!Z14,IF($B$15=DATOS!$B$13,REACTORES!Z14,IF($B$15=DATOS!$B$14,RESINAS!Z18,IF($B$15=DATOS!$B$15,SECADORES!Z14,IF($B$15=DATOS!$B$16,SILOS!Z14,IF($B$15=DATOS!$B$17,TANQUES!Z14,IF($B$15=DATOS!$B$18,'TK AGITADOS'!Z14,IF($B$15=DATOS!$B$19,'TORRES ENF'!Z14," ")))))))))))))))))</f>
        <v>0</v>
      </c>
      <c r="Y30" s="46">
        <f>IF($B$15=DATOS!$B$3,CALDERAS!AA14,IF($B$15=DATOS!$B$4,CENTRÍFUGAS!AA14,IF($B$15=DATOS!$B$5,CHILLERS!AA14, IF($B$15=DATOS!$B$6,COMPRESORES!AA14,IF($B$15=DATOS!$B$7,EVAPORADORES!AA14,IF($B$15=DATOS!$B$8,FILTROS!AA14,IF($B$15=DATOS!$B$9,IC!AA14,IF($B$15=DATOS!$B$10,MIXERS!AA14,IF($B$15=DATOS!$B$11,MOLINOS!AA14,IF($B$15=DATOS!$B$12,'ÓSMOSIS INV'!AA14,IF($B$15=DATOS!$B$13,REACTORES!AA14,IF($B$15=DATOS!$B$14,RESINAS!AA18,IF($B$15=DATOS!$B$15,SECADORES!AA14,IF($B$15=DATOS!$B$16,SILOS!AA14,IF($B$15=DATOS!$B$17,TANQUES!AA14,IF($B$15=DATOS!$B$18,'TK AGITADOS'!AA14,IF($B$15=DATOS!$B$19,'TORRES ENF'!AA14," ")))))))))))))))))</f>
        <v>0</v>
      </c>
      <c r="Z30" s="46">
        <f>IF($B$15=DATOS!$B$3,CALDERAS!AB14,IF($B$15=DATOS!$B$4,CENTRÍFUGAS!AB14,IF($B$15=DATOS!$B$5,CHILLERS!AB14, IF($B$15=DATOS!$B$6,COMPRESORES!AB14,IF($B$15=DATOS!$B$7,EVAPORADORES!AB14,IF($B$15=DATOS!$B$8,FILTROS!AB14,IF($B$15=DATOS!$B$9,IC!AB14,IF($B$15=DATOS!$B$10,MIXERS!AB14,IF($B$15=DATOS!$B$11,MOLINOS!AB14,IF($B$15=DATOS!$B$12,'ÓSMOSIS INV'!AB14,IF($B$15=DATOS!$B$13,REACTORES!AB14,IF($B$15=DATOS!$B$14,RESINAS!AB18,IF($B$15=DATOS!$B$15,SECADORES!AB14,IF($B$15=DATOS!$B$16,SILOS!AB14,IF($B$15=DATOS!$B$17,TANQUES!AB14,IF($B$15=DATOS!$B$18,'TK AGITADOS'!AB14,IF($B$15=DATOS!$B$19,'TORRES ENF'!AB14," ")))))))))))))))))</f>
        <v>0</v>
      </c>
      <c r="AA30" s="46">
        <f>IF($B$15=DATOS!$B$3,CALDERAS!AC14,IF($B$15=DATOS!$B$4,CENTRÍFUGAS!AC14,IF($B$15=DATOS!$B$5,CHILLERS!AC14, IF($B$15=DATOS!$B$6,COMPRESORES!AC14,IF($B$15=DATOS!$B$7,EVAPORADORES!AC14,IF($B$15=DATOS!$B$8,FILTROS!AC14,IF($B$15=DATOS!$B$9,IC!AC14,IF($B$15=DATOS!$B$10,MIXERS!AC14,IF($B$15=DATOS!$B$11,MOLINOS!AC14,IF($B$15=DATOS!$B$12,'ÓSMOSIS INV'!AC14,IF($B$15=DATOS!$B$13,REACTORES!AC14,IF($B$15=DATOS!$B$14,RESINAS!AC18,IF($B$15=DATOS!$B$15,SECADORES!AC14,IF($B$15=DATOS!$B$16,SILOS!AC14,IF($B$15=DATOS!$B$17,TANQUES!AC14,IF($B$15=DATOS!$B$18,'TK AGITADOS'!AC14,IF($B$15=DATOS!$B$19,'TORRES ENF'!AC14," ")))))))))))))))))</f>
        <v>0</v>
      </c>
      <c r="AB30" s="46">
        <f>IF($B$15=DATOS!$B$3,CALDERAS!AD14,IF($B$15=DATOS!$B$4,CENTRÍFUGAS!AD14,IF($B$15=DATOS!$B$5,CHILLERS!AD14, IF($B$15=DATOS!$B$6,COMPRESORES!AD14,IF($B$15=DATOS!$B$7,EVAPORADORES!AD14,IF($B$15=DATOS!$B$8,FILTROS!AD14,IF($B$15=DATOS!$B$9,IC!AD14,IF($B$15=DATOS!$B$10,MIXERS!AD14,IF($B$15=DATOS!$B$11,MOLINOS!AD14,IF($B$15=DATOS!$B$12,'ÓSMOSIS INV'!AD14,IF($B$15=DATOS!$B$13,REACTORES!AD14,IF($B$15=DATOS!$B$14,RESINAS!AD18,IF($B$15=DATOS!$B$15,SECADORES!AD14,IF($B$15=DATOS!$B$16,SILOS!AD14,IF($B$15=DATOS!$B$17,TANQUES!AD14,IF($B$15=DATOS!$B$18,'TK AGITADOS'!AD14,IF($B$15=DATOS!$B$19,'TORRES ENF'!AD14," ")))))))))))))))))</f>
        <v>0</v>
      </c>
      <c r="AC30" s="46">
        <f>IF($B$15=DATOS!$B$3,CALDERAS!AE14,IF($B$15=DATOS!$B$4,CENTRÍFUGAS!AE14,IF($B$15=DATOS!$B$5,CHILLERS!AE14, IF($B$15=DATOS!$B$6,COMPRESORES!AE14,IF($B$15=DATOS!$B$7,EVAPORADORES!AE14,IF($B$15=DATOS!$B$8,FILTROS!AE14,IF($B$15=DATOS!$B$9,IC!AE14,IF($B$15=DATOS!$B$10,MIXERS!AE14,IF($B$15=DATOS!$B$11,MOLINOS!AE14,IF($B$15=DATOS!$B$12,'ÓSMOSIS INV'!AE14,IF($B$15=DATOS!$B$13,REACTORES!AE14,IF($B$15=DATOS!$B$14,RESINAS!AE18,IF($B$15=DATOS!$B$15,SECADORES!AE14,IF($B$15=DATOS!$B$16,SILOS!AE14,IF($B$15=DATOS!$B$17,TANQUES!AE14,IF($B$15=DATOS!$B$18,'TK AGITADOS'!AE14,IF($B$15=DATOS!$B$19,'TORRES ENF'!AE14," ")))))))))))))))))</f>
        <v>0</v>
      </c>
      <c r="AD30" s="46">
        <f>IF($B$15=DATOS!$B$3,CALDERAS!AF14,IF($B$15=DATOS!$B$4,CENTRÍFUGAS!AF14,IF($B$15=DATOS!$B$5,CHILLERS!AF14, IF($B$15=DATOS!$B$6,COMPRESORES!AF14,IF($B$15=DATOS!$B$7,EVAPORADORES!AF14,IF($B$15=DATOS!$B$8,FILTROS!AF14,IF($B$15=DATOS!$B$9,IC!AF14,IF($B$15=DATOS!$B$10,MIXERS!AF14,IF($B$15=DATOS!$B$11,MOLINOS!AF14,IF($B$15=DATOS!$B$12,'ÓSMOSIS INV'!AF14,IF($B$15=DATOS!$B$13,REACTORES!AF14,IF($B$15=DATOS!$B$14,RESINAS!AF18,IF($B$15=DATOS!$B$15,SECADORES!AF14,IF($B$15=DATOS!$B$16,SILOS!AF14,IF($B$15=DATOS!$B$17,TANQUES!AF14,IF($B$15=DATOS!$B$18,'TK AGITADOS'!AF14,IF($B$15=DATOS!$B$19,'TORRES ENF'!AF14," ")))))))))))))))))</f>
        <v>0</v>
      </c>
      <c r="AE30" s="46">
        <f>IF($B$15=DATOS!$B$3,CALDERAS!AG14,IF($B$15=DATOS!$B$4,CENTRÍFUGAS!AG14,IF($B$15=DATOS!$B$5,CHILLERS!AG14, IF($B$15=DATOS!$B$6,COMPRESORES!AG14,IF($B$15=DATOS!$B$7,EVAPORADORES!AG14,IF($B$15=DATOS!$B$8,FILTROS!AG14,IF($B$15=DATOS!$B$9,IC!AG14,IF($B$15=DATOS!$B$10,MIXERS!AG14,IF($B$15=DATOS!$B$11,MOLINOS!AG14,IF($B$15=DATOS!$B$12,'ÓSMOSIS INV'!AG14,IF($B$15=DATOS!$B$13,REACTORES!AG14,IF($B$15=DATOS!$B$14,RESINAS!AG18,IF($B$15=DATOS!$B$15,SECADORES!AG14,IF($B$15=DATOS!$B$16,SILOS!AG14,IF($B$15=DATOS!$B$17,TANQUES!AG14,IF($B$15=DATOS!$B$18,'TK AGITADOS'!AG14,IF($B$15=DATOS!$B$19,'TORRES ENF'!AG14," ")))))))))))))))))</f>
        <v>0</v>
      </c>
      <c r="AF30" s="46">
        <f>IF($B$15=DATOS!$B$3,CALDERAS!AH14,IF($B$15=DATOS!$B$4,CENTRÍFUGAS!AH14,IF($B$15=DATOS!$B$5,CHILLERS!AH14, IF($B$15=DATOS!$B$6,COMPRESORES!AH14,IF($B$15=DATOS!$B$7,EVAPORADORES!AH14,IF($B$15=DATOS!$B$8,FILTROS!AH14,IF($B$15=DATOS!$B$9,IC!AH14,IF($B$15=DATOS!$B$10,MIXERS!AH14,IF($B$15=DATOS!$B$11,MOLINOS!AH14,IF($B$15=DATOS!$B$12,'ÓSMOSIS INV'!AH14,IF($B$15=DATOS!$B$13,REACTORES!AH14,IF($B$15=DATOS!$B$14,RESINAS!AH18,IF($B$15=DATOS!$B$15,SECADORES!AH14,IF($B$15=DATOS!$B$16,SILOS!AH14,IF($B$15=DATOS!$B$17,TANQUES!AH14,IF($B$15=DATOS!$B$18,'TK AGITADOS'!AH14,IF($B$15=DATOS!$B$19,'TORRES ENF'!AH14," ")))))))))))))))))</f>
        <v>0</v>
      </c>
    </row>
    <row r="31" spans="1:32" s="47" customFormat="1" ht="45" customHeight="1" x14ac:dyDescent="0.4">
      <c r="A31" s="46">
        <f>IF($B$15=DATOS!$B$3,CALDERAS!C15,IF($B$15=DATOS!$B$4,CENTRÍFUGAS!C15,IF($B$15=DATOS!$B$5,CHILLERS!C15, IF($B$15=DATOS!$B$6,COMPRESORES!C15,IF($B$15=DATOS!$B$7,EVAPORADORES!C15,IF($B$15=DATOS!$B$8,FILTROS!C15,IF($B$15=DATOS!$B$9,IC!C15,IF($B$15=DATOS!$B$10,MIXERS!C15,IF($B$15=DATOS!$B$11,MOLINOS!C15,IF($B$15=DATOS!$B$12,'ÓSMOSIS INV'!C15,IF($B$15=DATOS!$B$13,REACTORES!C15,IF($B$15=DATOS!$B$14,RESINAS!C19,IF($B$15=DATOS!$B$15,SECADORES!C15,IF($B$15=DATOS!$B$16,SILOS!C15,IF($B$15=DATOS!$B$17,TANQUES!C15,IF($B$15=DATOS!$B$18,'TK AGITADOS'!C15,IF($B$15=DATOS!$B$19,'TORRES ENF'!C15," ")))))))))))))))))</f>
        <v>0</v>
      </c>
      <c r="B31" s="46">
        <f>IF($B$15=DATOS!$B$3,CALDERAS!D15,IF($B$15=DATOS!$B$4,CENTRÍFUGAS!D15,IF($B$15=DATOS!$B$5,CHILLERS!D15, IF($B$15=DATOS!$B$6,COMPRESORES!D15,IF($B$15=DATOS!$B$7,EVAPORADORES!D15,IF($B$15=DATOS!$B$8,FILTROS!D15,IF($B$15=DATOS!$B$9,IC!D15,IF($B$15=DATOS!$B$10,MIXERS!D15,IF($B$15=DATOS!$B$11,MOLINOS!D15,IF($B$15=DATOS!$B$12,'ÓSMOSIS INV'!D15,IF($B$15=DATOS!$B$13,REACTORES!D15,IF($B$15=DATOS!$B$14,RESINAS!D19,IF($B$15=DATOS!$B$15,SECADORES!D15,IF($B$15=DATOS!$B$16,SILOS!D15,IF($B$15=DATOS!$B$17,TANQUES!D15,IF($B$15=DATOS!$B$18,'TK AGITADOS'!D15,IF($B$15=DATOS!$B$19,'TORRES ENF'!D15," ")))))))))))))))))</f>
        <v>0</v>
      </c>
      <c r="C31" s="46">
        <f>IF($B$15=DATOS!$B$3,CALDERAS!E15,IF($B$15=DATOS!$B$4,CENTRÍFUGAS!E15,IF($B$15=DATOS!$B$5,CHILLERS!E15, IF($B$15=DATOS!$B$6,COMPRESORES!E15,IF($B$15=DATOS!$B$7,EVAPORADORES!E15,IF($B$15=DATOS!$B$8,FILTROS!E15,IF($B$15=DATOS!$B$9,IC!E15,IF($B$15=DATOS!$B$10,MIXERS!E15,IF($B$15=DATOS!$B$11,MOLINOS!E15,IF($B$15=DATOS!$B$12,'ÓSMOSIS INV'!E15,IF($B$15=DATOS!$B$13,REACTORES!E15,IF($B$15=DATOS!$B$14,RESINAS!E19,IF($B$15=DATOS!$B$15,SECADORES!E15,IF($B$15=DATOS!$B$16,SILOS!E15,IF($B$15=DATOS!$B$17,TANQUES!E15,IF($B$15=DATOS!$B$18,'TK AGITADOS'!E15,IF($B$15=DATOS!$B$19,'TORRES ENF'!E15," ")))))))))))))))))</f>
        <v>0</v>
      </c>
      <c r="D31" s="46">
        <f>IF($B$15=DATOS!$B$3,CALDERAS!F15,IF($B$15=DATOS!$B$4,CENTRÍFUGAS!F15,IF($B$15=DATOS!$B$5,CHILLERS!F15, IF($B$15=DATOS!$B$6,COMPRESORES!F15,IF($B$15=DATOS!$B$7,EVAPORADORES!F15,IF($B$15=DATOS!$B$8,FILTROS!F15,IF($B$15=DATOS!$B$9,IC!F15,IF($B$15=DATOS!$B$10,MIXERS!F15,IF($B$15=DATOS!$B$11,MOLINOS!F15,IF($B$15=DATOS!$B$12,'ÓSMOSIS INV'!F15,IF($B$15=DATOS!$B$13,REACTORES!F15,IF($B$15=DATOS!$B$14,RESINAS!F19,IF($B$15=DATOS!$B$15,SECADORES!F15,IF($B$15=DATOS!$B$16,SILOS!F15,IF($B$15=DATOS!$B$17,TANQUES!F15,IF($B$15=DATOS!$B$18,'TK AGITADOS'!F15,IF($B$15=DATOS!$B$19,'TORRES ENF'!F15," ")))))))))))))))))</f>
        <v>0</v>
      </c>
      <c r="E31" s="46">
        <f>IF($B$15=DATOS!$B$3,CALDERAS!G15,IF($B$15=DATOS!$B$4,CENTRÍFUGAS!G15,IF($B$15=DATOS!$B$5,CHILLERS!G15, IF($B$15=DATOS!$B$6,COMPRESORES!G15,IF($B$15=DATOS!$B$7,EVAPORADORES!G15,IF($B$15=DATOS!$B$8,FILTROS!G15,IF($B$15=DATOS!$B$9,IC!G15,IF($B$15=DATOS!$B$10,MIXERS!G15,IF($B$15=DATOS!$B$11,MOLINOS!G15,IF($B$15=DATOS!$B$12,'ÓSMOSIS INV'!G15,IF($B$15=DATOS!$B$13,REACTORES!G15,IF($B$15=DATOS!$B$14,RESINAS!G19,IF($B$15=DATOS!$B$15,SECADORES!G15,IF($B$15=DATOS!$B$16,SILOS!G15,IF($B$15=DATOS!$B$17,TANQUES!G15,IF($B$15=DATOS!$B$18,'TK AGITADOS'!G15,IF($B$15=DATOS!$B$19,'TORRES ENF'!G15," ")))))))))))))))))</f>
        <v>0</v>
      </c>
      <c r="F31" s="46">
        <f>IF($B$15=DATOS!$B$3,CALDERAS!H15,IF($B$15=DATOS!$B$4,CENTRÍFUGAS!H15,IF($B$15=DATOS!$B$5,CHILLERS!H15, IF($B$15=DATOS!$B$6,COMPRESORES!H15,IF($B$15=DATOS!$B$7,EVAPORADORES!H15,IF($B$15=DATOS!$B$8,FILTROS!H15,IF($B$15=DATOS!$B$9,IC!H15,IF($B$15=DATOS!$B$10,MIXERS!H15,IF($B$15=DATOS!$B$11,MOLINOS!H15,IF($B$15=DATOS!$B$12,'ÓSMOSIS INV'!H15,IF($B$15=DATOS!$B$13,REACTORES!H15,IF($B$15=DATOS!$B$14,RESINAS!H19,IF($B$15=DATOS!$B$15,SECADORES!H15,IF($B$15=DATOS!$B$16,SILOS!H15,IF($B$15=DATOS!$B$17,TANQUES!H15,IF($B$15=DATOS!$B$18,'TK AGITADOS'!H15,IF($B$15=DATOS!$B$19,'TORRES ENF'!H15," ")))))))))))))))))</f>
        <v>0</v>
      </c>
      <c r="G31" s="46">
        <f>IF($B$15=DATOS!$B$3,CALDERAS!I15,IF($B$15=DATOS!$B$4,CENTRÍFUGAS!I15,IF($B$15=DATOS!$B$5,CHILLERS!I15, IF($B$15=DATOS!$B$6,COMPRESORES!I15,IF($B$15=DATOS!$B$7,EVAPORADORES!I15,IF($B$15=DATOS!$B$8,FILTROS!I15,IF($B$15=DATOS!$B$9,IC!I15,IF($B$15=DATOS!$B$10,MIXERS!I15,IF($B$15=DATOS!$B$11,MOLINOS!I15,IF($B$15=DATOS!$B$12,'ÓSMOSIS INV'!I15,IF($B$15=DATOS!$B$13,REACTORES!I15,IF($B$15=DATOS!$B$14,RESINAS!I19,IF($B$15=DATOS!$B$15,SECADORES!I15,IF($B$15=DATOS!$B$16,SILOS!I15,IF($B$15=DATOS!$B$17,TANQUES!I15,IF($B$15=DATOS!$B$18,'TK AGITADOS'!I15,IF($B$15=DATOS!$B$19,'TORRES ENF'!I15," ")))))))))))))))))</f>
        <v>0</v>
      </c>
      <c r="H31" s="46">
        <f>IF($B$15=DATOS!$B$3,CALDERAS!J15,IF($B$15=DATOS!$B$4,CENTRÍFUGAS!J15,IF($B$15=DATOS!$B$5,CHILLERS!J15, IF($B$15=DATOS!$B$6,COMPRESORES!J15,IF($B$15=DATOS!$B$7,EVAPORADORES!J15,IF($B$15=DATOS!$B$8,FILTROS!J15,IF($B$15=DATOS!$B$9,IC!J15,IF($B$15=DATOS!$B$10,MIXERS!J15,IF($B$15=DATOS!$B$11,MOLINOS!J15,IF($B$15=DATOS!$B$12,'ÓSMOSIS INV'!J15,IF($B$15=DATOS!$B$13,REACTORES!J15,IF($B$15=DATOS!$B$14,RESINAS!J19,IF($B$15=DATOS!$B$15,SECADORES!J15,IF($B$15=DATOS!$B$16,SILOS!J15,IF($B$15=DATOS!$B$17,TANQUES!J15,IF($B$15=DATOS!$B$18,'TK AGITADOS'!J15,IF($B$15=DATOS!$B$19,'TORRES ENF'!J15," ")))))))))))))))))</f>
        <v>0</v>
      </c>
      <c r="I31" s="46">
        <f>IF($B$15=DATOS!$B$3,CALDERAS!K15,IF($B$15=DATOS!$B$4,CENTRÍFUGAS!K15,IF($B$15=DATOS!$B$5,CHILLERS!K15, IF($B$15=DATOS!$B$6,COMPRESORES!K15,IF($B$15=DATOS!$B$7,EVAPORADORES!K15,IF($B$15=DATOS!$B$8,FILTROS!K15,IF($B$15=DATOS!$B$9,IC!K15,IF($B$15=DATOS!$B$10,MIXERS!K15,IF($B$15=DATOS!$B$11,MOLINOS!K15,IF($B$15=DATOS!$B$12,'ÓSMOSIS INV'!K15,IF($B$15=DATOS!$B$13,REACTORES!K15,IF($B$15=DATOS!$B$14,RESINAS!K19,IF($B$15=DATOS!$B$15,SECADORES!K15,IF($B$15=DATOS!$B$16,SILOS!K15,IF($B$15=DATOS!$B$17,TANQUES!K15,IF($B$15=DATOS!$B$18,'TK AGITADOS'!K15,IF($B$15=DATOS!$B$19,'TORRES ENF'!K15," ")))))))))))))))))</f>
        <v>0</v>
      </c>
      <c r="J31" s="46">
        <f>IF($B$15=DATOS!$B$3,CALDERAS!L15,IF($B$15=DATOS!$B$4,CENTRÍFUGAS!L15,IF($B$15=DATOS!$B$5,CHILLERS!L15, IF($B$15=DATOS!$B$6,COMPRESORES!L15,IF($B$15=DATOS!$B$7,EVAPORADORES!L15,IF($B$15=DATOS!$B$8,FILTROS!L15,IF($B$15=DATOS!$B$9,IC!L15,IF($B$15=DATOS!$B$10,MIXERS!L15,IF($B$15=DATOS!$B$11,MOLINOS!L15,IF($B$15=DATOS!$B$12,'ÓSMOSIS INV'!L15,IF($B$15=DATOS!$B$13,REACTORES!L15,IF($B$15=DATOS!$B$14,RESINAS!L19,IF($B$15=DATOS!$B$15,SECADORES!L15,IF($B$15=DATOS!$B$16,SILOS!L15,IF($B$15=DATOS!$B$17,TANQUES!L15,IF($B$15=DATOS!$B$18,'TK AGITADOS'!L15,IF($B$15=DATOS!$B$19,'TORRES ENF'!L15," ")))))))))))))))))</f>
        <v>0</v>
      </c>
      <c r="K31" s="46">
        <f>IF($B$15=DATOS!$B$3,CALDERAS!M15,IF($B$15=DATOS!$B$4,CENTRÍFUGAS!M15,IF($B$15=DATOS!$B$5,CHILLERS!M15, IF($B$15=DATOS!$B$6,COMPRESORES!M15,IF($B$15=DATOS!$B$7,EVAPORADORES!M15,IF($B$15=DATOS!$B$8,FILTROS!M15,IF($B$15=DATOS!$B$9,IC!M15,IF($B$15=DATOS!$B$10,MIXERS!M15,IF($B$15=DATOS!$B$11,MOLINOS!M15,IF($B$15=DATOS!$B$12,'ÓSMOSIS INV'!M15,IF($B$15=DATOS!$B$13,REACTORES!M15,IF($B$15=DATOS!$B$14,RESINAS!M19,IF($B$15=DATOS!$B$15,SECADORES!M15,IF($B$15=DATOS!$B$16,SILOS!M15,IF($B$15=DATOS!$B$17,TANQUES!M15,IF($B$15=DATOS!$B$18,'TK AGITADOS'!M15,IF($B$15=DATOS!$B$19,'TORRES ENF'!M15," ")))))))))))))))))</f>
        <v>0</v>
      </c>
      <c r="L31" s="46">
        <f>IF($B$15=DATOS!$B$3,CALDERAS!N15,IF($B$15=DATOS!$B$4,CENTRÍFUGAS!N15,IF($B$15=DATOS!$B$5,CHILLERS!N15, IF($B$15=DATOS!$B$6,COMPRESORES!N15,IF($B$15=DATOS!$B$7,EVAPORADORES!N15,IF($B$15=DATOS!$B$8,FILTROS!N15,IF($B$15=DATOS!$B$9,IC!N15,IF($B$15=DATOS!$B$10,MIXERS!N15,IF($B$15=DATOS!$B$11,MOLINOS!N15,IF($B$15=DATOS!$B$12,'ÓSMOSIS INV'!N15,IF($B$15=DATOS!$B$13,REACTORES!N15,IF($B$15=DATOS!$B$14,RESINAS!N19,IF($B$15=DATOS!$B$15,SECADORES!N15,IF($B$15=DATOS!$B$16,SILOS!N15,IF($B$15=DATOS!$B$17,TANQUES!N15,IF($B$15=DATOS!$B$18,'TK AGITADOS'!N15,IF($B$15=DATOS!$B$19,'TORRES ENF'!N15," ")))))))))))))))))</f>
        <v>0</v>
      </c>
      <c r="M31" s="46">
        <f>IF($B$15=DATOS!$B$3,CALDERAS!O15,IF($B$15=DATOS!$B$4,CENTRÍFUGAS!O15,IF($B$15=DATOS!$B$5,CHILLERS!O15, IF($B$15=DATOS!$B$6,COMPRESORES!O15,IF($B$15=DATOS!$B$7,EVAPORADORES!O15,IF($B$15=DATOS!$B$8,FILTROS!O15,IF($B$15=DATOS!$B$9,IC!O15,IF($B$15=DATOS!$B$10,MIXERS!O15,IF($B$15=DATOS!$B$11,MOLINOS!O15,IF($B$15=DATOS!$B$12,'ÓSMOSIS INV'!O15,IF($B$15=DATOS!$B$13,REACTORES!O15,IF($B$15=DATOS!$B$14,RESINAS!O19,IF($B$15=DATOS!$B$15,SECADORES!O15,IF($B$15=DATOS!$B$16,SILOS!O15,IF($B$15=DATOS!$B$17,TANQUES!O15,IF($B$15=DATOS!$B$18,'TK AGITADOS'!O15,IF($B$15=DATOS!$B$19,'TORRES ENF'!O15," ")))))))))))))))))</f>
        <v>0</v>
      </c>
      <c r="N31" s="46">
        <f>IF($B$15=DATOS!$B$3,CALDERAS!P15,IF($B$15=DATOS!$B$4,CENTRÍFUGAS!P15,IF($B$15=DATOS!$B$5,CHILLERS!P15, IF($B$15=DATOS!$B$6,COMPRESORES!P15,IF($B$15=DATOS!$B$7,EVAPORADORES!P15,IF($B$15=DATOS!$B$8,FILTROS!P15,IF($B$15=DATOS!$B$9,IC!P15,IF($B$15=DATOS!$B$10,MIXERS!P15,IF($B$15=DATOS!$B$11,MOLINOS!P15,IF($B$15=DATOS!$B$12,'ÓSMOSIS INV'!P15,IF($B$15=DATOS!$B$13,REACTORES!P15,IF($B$15=DATOS!$B$14,RESINAS!P19,IF($B$15=DATOS!$B$15,SECADORES!P15,IF($B$15=DATOS!$B$16,SILOS!P15,IF($B$15=DATOS!$B$17,TANQUES!P15,IF($B$15=DATOS!$B$18,'TK AGITADOS'!P15,IF($B$15=DATOS!$B$19,'TORRES ENF'!P15," ")))))))))))))))))</f>
        <v>0</v>
      </c>
      <c r="O31" s="46">
        <f>IF($B$15=DATOS!$B$3,CALDERAS!Q15,IF($B$15=DATOS!$B$4,CENTRÍFUGAS!Q15,IF($B$15=DATOS!$B$5,CHILLERS!Q15, IF($B$15=DATOS!$B$6,COMPRESORES!Q15,IF($B$15=DATOS!$B$7,EVAPORADORES!Q15,IF($B$15=DATOS!$B$8,FILTROS!Q15,IF($B$15=DATOS!$B$9,IC!Q15,IF($B$15=DATOS!$B$10,MIXERS!Q15,IF($B$15=DATOS!$B$11,MOLINOS!Q15,IF($B$15=DATOS!$B$12,'ÓSMOSIS INV'!Q15,IF($B$15=DATOS!$B$13,REACTORES!Q15,IF($B$15=DATOS!$B$14,RESINAS!Q19,IF($B$15=DATOS!$B$15,SECADORES!Q15,IF($B$15=DATOS!$B$16,SILOS!Q15,IF($B$15=DATOS!$B$17,TANQUES!Q15,IF($B$15=DATOS!$B$18,'TK AGITADOS'!Q15,IF($B$15=DATOS!$B$19,'TORRES ENF'!Q15," ")))))))))))))))))</f>
        <v>0</v>
      </c>
      <c r="P31" s="46">
        <f>IF($B$15=DATOS!$B$3,CALDERAS!R15,IF($B$15=DATOS!$B$4,CENTRÍFUGAS!R15,IF($B$15=DATOS!$B$5,CHILLERS!R15, IF($B$15=DATOS!$B$6,COMPRESORES!R15,IF($B$15=DATOS!$B$7,EVAPORADORES!R15,IF($B$15=DATOS!$B$8,FILTROS!R15,IF($B$15=DATOS!$B$9,IC!R15,IF($B$15=DATOS!$B$10,MIXERS!R15,IF($B$15=DATOS!$B$11,MOLINOS!R15,IF($B$15=DATOS!$B$12,'ÓSMOSIS INV'!R15,IF($B$15=DATOS!$B$13,REACTORES!R15,IF($B$15=DATOS!$B$14,RESINAS!R19,IF($B$15=DATOS!$B$15,SECADORES!R15,IF($B$15=DATOS!$B$16,SILOS!R15,IF($B$15=DATOS!$B$17,TANQUES!R15,IF($B$15=DATOS!$B$18,'TK AGITADOS'!R15,IF($B$15=DATOS!$B$19,'TORRES ENF'!R15," ")))))))))))))))))</f>
        <v>0</v>
      </c>
      <c r="Q31" s="46">
        <f>IF($B$15=DATOS!$B$3,CALDERAS!S15,IF($B$15=DATOS!$B$4,CENTRÍFUGAS!S15,IF($B$15=DATOS!$B$5,CHILLERS!S15, IF($B$15=DATOS!$B$6,COMPRESORES!S15,IF($B$15=DATOS!$B$7,EVAPORADORES!S15,IF($B$15=DATOS!$B$8,FILTROS!S15,IF($B$15=DATOS!$B$9,IC!S15,IF($B$15=DATOS!$B$10,MIXERS!S15,IF($B$15=DATOS!$B$11,MOLINOS!S15,IF($B$15=DATOS!$B$12,'ÓSMOSIS INV'!S15,IF($B$15=DATOS!$B$13,REACTORES!S15,IF($B$15=DATOS!$B$14,RESINAS!S19,IF($B$15=DATOS!$B$15,SECADORES!S15,IF($B$15=DATOS!$B$16,SILOS!S15,IF($B$15=DATOS!$B$17,TANQUES!S15,IF($B$15=DATOS!$B$18,'TK AGITADOS'!S15,IF($B$15=DATOS!$B$19,'TORRES ENF'!S15," ")))))))))))))))))</f>
        <v>0</v>
      </c>
      <c r="R31" s="46">
        <f>IF($B$15=DATOS!$B$3,CALDERAS!T15,IF($B$15=DATOS!$B$4,CENTRÍFUGAS!T15,IF($B$15=DATOS!$B$5,CHILLERS!T15, IF($B$15=DATOS!$B$6,COMPRESORES!T15,IF($B$15=DATOS!$B$7,EVAPORADORES!T15,IF($B$15=DATOS!$B$8,FILTROS!T15,IF($B$15=DATOS!$B$9,IC!T15,IF($B$15=DATOS!$B$10,MIXERS!T15,IF($B$15=DATOS!$B$11,MOLINOS!T15,IF($B$15=DATOS!$B$12,'ÓSMOSIS INV'!T15,IF($B$15=DATOS!$B$13,REACTORES!T15,IF($B$15=DATOS!$B$14,RESINAS!T19,IF($B$15=DATOS!$B$15,SECADORES!T15,IF($B$15=DATOS!$B$16,SILOS!T15,IF($B$15=DATOS!$B$17,TANQUES!T15,IF($B$15=DATOS!$B$18,'TK AGITADOS'!T15,IF($B$15=DATOS!$B$19,'TORRES ENF'!T15," ")))))))))))))))))</f>
        <v>0</v>
      </c>
      <c r="S31" s="46">
        <f>IF($B$15=DATOS!$B$3,CALDERAS!U15,IF($B$15=DATOS!$B$4,CENTRÍFUGAS!U15,IF($B$15=DATOS!$B$5,CHILLERS!U15, IF($B$15=DATOS!$B$6,COMPRESORES!U15,IF($B$15=DATOS!$B$7,EVAPORADORES!U15,IF($B$15=DATOS!$B$8,FILTROS!U15,IF($B$15=DATOS!$B$9,IC!U15,IF($B$15=DATOS!$B$10,MIXERS!U15,IF($B$15=DATOS!$B$11,MOLINOS!U15,IF($B$15=DATOS!$B$12,'ÓSMOSIS INV'!U15,IF($B$15=DATOS!$B$13,REACTORES!U15,IF($B$15=DATOS!$B$14,RESINAS!U19,IF($B$15=DATOS!$B$15,SECADORES!U15,IF($B$15=DATOS!$B$16,SILOS!U15,IF($B$15=DATOS!$B$17,TANQUES!U15,IF($B$15=DATOS!$B$18,'TK AGITADOS'!U15,IF($B$15=DATOS!$B$19,'TORRES ENF'!U15," ")))))))))))))))))</f>
        <v>0</v>
      </c>
      <c r="T31" s="46">
        <f>IF($B$15=DATOS!$B$3,CALDERAS!V15,IF($B$15=DATOS!$B$4,CENTRÍFUGAS!V15,IF($B$15=DATOS!$B$5,CHILLERS!V15, IF($B$15=DATOS!$B$6,COMPRESORES!V15,IF($B$15=DATOS!$B$7,EVAPORADORES!V15,IF($B$15=DATOS!$B$8,FILTROS!V15,IF($B$15=DATOS!$B$9,IC!V15,IF($B$15=DATOS!$B$10,MIXERS!V15,IF($B$15=DATOS!$B$11,MOLINOS!V15,IF($B$15=DATOS!$B$12,'ÓSMOSIS INV'!V15,IF($B$15=DATOS!$B$13,REACTORES!V15,IF($B$15=DATOS!$B$14,RESINAS!V19,IF($B$15=DATOS!$B$15,SECADORES!V15,IF($B$15=DATOS!$B$16,SILOS!V15,IF($B$15=DATOS!$B$17,TANQUES!V15,IF($B$15=DATOS!$B$18,'TK AGITADOS'!V15,IF($B$15=DATOS!$B$19,'TORRES ENF'!V15," ")))))))))))))))))</f>
        <v>0</v>
      </c>
      <c r="U31" s="46">
        <f>IF($B$15=DATOS!$B$3,CALDERAS!W15,IF($B$15=DATOS!$B$4,CENTRÍFUGAS!W15,IF($B$15=DATOS!$B$5,CHILLERS!W15, IF($B$15=DATOS!$B$6,COMPRESORES!W15,IF($B$15=DATOS!$B$7,EVAPORADORES!W15,IF($B$15=DATOS!$B$8,FILTROS!W15,IF($B$15=DATOS!$B$9,IC!W15,IF($B$15=DATOS!$B$10,MIXERS!W15,IF($B$15=DATOS!$B$11,MOLINOS!W15,IF($B$15=DATOS!$B$12,'ÓSMOSIS INV'!W15,IF($B$15=DATOS!$B$13,REACTORES!W15,IF($B$15=DATOS!$B$14,RESINAS!W19,IF($B$15=DATOS!$B$15,SECADORES!W15,IF($B$15=DATOS!$B$16,SILOS!W15,IF($B$15=DATOS!$B$17,TANQUES!W15,IF($B$15=DATOS!$B$18,'TK AGITADOS'!W15,IF($B$15=DATOS!$B$19,'TORRES ENF'!W15," ")))))))))))))))))</f>
        <v>0</v>
      </c>
      <c r="V31" s="46">
        <f>IF($B$15=DATOS!$B$3,CALDERAS!X15,IF($B$15=DATOS!$B$4,CENTRÍFUGAS!X15,IF($B$15=DATOS!$B$5,CHILLERS!X15, IF($B$15=DATOS!$B$6,COMPRESORES!X15,IF($B$15=DATOS!$B$7,EVAPORADORES!X15,IF($B$15=DATOS!$B$8,FILTROS!X15,IF($B$15=DATOS!$B$9,IC!X15,IF($B$15=DATOS!$B$10,MIXERS!X15,IF($B$15=DATOS!$B$11,MOLINOS!X15,IF($B$15=DATOS!$B$12,'ÓSMOSIS INV'!X15,IF($B$15=DATOS!$B$13,REACTORES!X15,IF($B$15=DATOS!$B$14,RESINAS!X19,IF($B$15=DATOS!$B$15,SECADORES!X15,IF($B$15=DATOS!$B$16,SILOS!X15,IF($B$15=DATOS!$B$17,TANQUES!X15,IF($B$15=DATOS!$B$18,'TK AGITADOS'!X15,IF($B$15=DATOS!$B$19,'TORRES ENF'!X15," ")))))))))))))))))</f>
        <v>0</v>
      </c>
      <c r="W31" s="46">
        <f>IF($B$15=DATOS!$B$3,CALDERAS!Y15,IF($B$15=DATOS!$B$4,CENTRÍFUGAS!Y15,IF($B$15=DATOS!$B$5,CHILLERS!Y15, IF($B$15=DATOS!$B$6,COMPRESORES!Y15,IF($B$15=DATOS!$B$7,EVAPORADORES!Y15,IF($B$15=DATOS!$B$8,FILTROS!Y15,IF($B$15=DATOS!$B$9,IC!Y15,IF($B$15=DATOS!$B$10,MIXERS!Y15,IF($B$15=DATOS!$B$11,MOLINOS!Y15,IF($B$15=DATOS!$B$12,'ÓSMOSIS INV'!Y15,IF($B$15=DATOS!$B$13,REACTORES!Y15,IF($B$15=DATOS!$B$14,RESINAS!Y19,IF($B$15=DATOS!$B$15,SECADORES!Y15,IF($B$15=DATOS!$B$16,SILOS!Y15,IF($B$15=DATOS!$B$17,TANQUES!Y15,IF($B$15=DATOS!$B$18,'TK AGITADOS'!Y15,IF($B$15=DATOS!$B$19,'TORRES ENF'!Y15," ")))))))))))))))))</f>
        <v>0</v>
      </c>
      <c r="X31" s="46">
        <f>IF($B$15=DATOS!$B$3,CALDERAS!Z15,IF($B$15=DATOS!$B$4,CENTRÍFUGAS!Z15,IF($B$15=DATOS!$B$5,CHILLERS!Z15, IF($B$15=DATOS!$B$6,COMPRESORES!Z15,IF($B$15=DATOS!$B$7,EVAPORADORES!Z15,IF($B$15=DATOS!$B$8,FILTROS!Z15,IF($B$15=DATOS!$B$9,IC!Z15,IF($B$15=DATOS!$B$10,MIXERS!Z15,IF($B$15=DATOS!$B$11,MOLINOS!Z15,IF($B$15=DATOS!$B$12,'ÓSMOSIS INV'!Z15,IF($B$15=DATOS!$B$13,REACTORES!Z15,IF($B$15=DATOS!$B$14,RESINAS!Z19,IF($B$15=DATOS!$B$15,SECADORES!Z15,IF($B$15=DATOS!$B$16,SILOS!Z15,IF($B$15=DATOS!$B$17,TANQUES!Z15,IF($B$15=DATOS!$B$18,'TK AGITADOS'!Z15,IF($B$15=DATOS!$B$19,'TORRES ENF'!Z15," ")))))))))))))))))</f>
        <v>0</v>
      </c>
      <c r="Y31" s="46">
        <f>IF($B$15=DATOS!$B$3,CALDERAS!AA15,IF($B$15=DATOS!$B$4,CENTRÍFUGAS!AA15,IF($B$15=DATOS!$B$5,CHILLERS!AA15, IF($B$15=DATOS!$B$6,COMPRESORES!AA15,IF($B$15=DATOS!$B$7,EVAPORADORES!AA15,IF($B$15=DATOS!$B$8,FILTROS!AA15,IF($B$15=DATOS!$B$9,IC!AA15,IF($B$15=DATOS!$B$10,MIXERS!AA15,IF($B$15=DATOS!$B$11,MOLINOS!AA15,IF($B$15=DATOS!$B$12,'ÓSMOSIS INV'!AA15,IF($B$15=DATOS!$B$13,REACTORES!AA15,IF($B$15=DATOS!$B$14,RESINAS!AA19,IF($B$15=DATOS!$B$15,SECADORES!AA15,IF($B$15=DATOS!$B$16,SILOS!AA15,IF($B$15=DATOS!$B$17,TANQUES!AA15,IF($B$15=DATOS!$B$18,'TK AGITADOS'!AA15,IF($B$15=DATOS!$B$19,'TORRES ENF'!AA15," ")))))))))))))))))</f>
        <v>0</v>
      </c>
      <c r="Z31" s="46">
        <f>IF($B$15=DATOS!$B$3,CALDERAS!AB15,IF($B$15=DATOS!$B$4,CENTRÍFUGAS!AB15,IF($B$15=DATOS!$B$5,CHILLERS!AB15, IF($B$15=DATOS!$B$6,COMPRESORES!AB15,IF($B$15=DATOS!$B$7,EVAPORADORES!AB15,IF($B$15=DATOS!$B$8,FILTROS!AB15,IF($B$15=DATOS!$B$9,IC!AB15,IF($B$15=DATOS!$B$10,MIXERS!AB15,IF($B$15=DATOS!$B$11,MOLINOS!AB15,IF($B$15=DATOS!$B$12,'ÓSMOSIS INV'!AB15,IF($B$15=DATOS!$B$13,REACTORES!AB15,IF($B$15=DATOS!$B$14,RESINAS!AB19,IF($B$15=DATOS!$B$15,SECADORES!AB15,IF($B$15=DATOS!$B$16,SILOS!AB15,IF($B$15=DATOS!$B$17,TANQUES!AB15,IF($B$15=DATOS!$B$18,'TK AGITADOS'!AB15,IF($B$15=DATOS!$B$19,'TORRES ENF'!AB15," ")))))))))))))))))</f>
        <v>0</v>
      </c>
      <c r="AA31" s="46">
        <f>IF($B$15=DATOS!$B$3,CALDERAS!AC15,IF($B$15=DATOS!$B$4,CENTRÍFUGAS!AC15,IF($B$15=DATOS!$B$5,CHILLERS!AC15, IF($B$15=DATOS!$B$6,COMPRESORES!AC15,IF($B$15=DATOS!$B$7,EVAPORADORES!AC15,IF($B$15=DATOS!$B$8,FILTROS!AC15,IF($B$15=DATOS!$B$9,IC!AC15,IF($B$15=DATOS!$B$10,MIXERS!AC15,IF($B$15=DATOS!$B$11,MOLINOS!AC15,IF($B$15=DATOS!$B$12,'ÓSMOSIS INV'!AC15,IF($B$15=DATOS!$B$13,REACTORES!AC15,IF($B$15=DATOS!$B$14,RESINAS!AC19,IF($B$15=DATOS!$B$15,SECADORES!AC15,IF($B$15=DATOS!$B$16,SILOS!AC15,IF($B$15=DATOS!$B$17,TANQUES!AC15,IF($B$15=DATOS!$B$18,'TK AGITADOS'!AC15,IF($B$15=DATOS!$B$19,'TORRES ENF'!AC15," ")))))))))))))))))</f>
        <v>0</v>
      </c>
      <c r="AB31" s="46">
        <f>IF($B$15=DATOS!$B$3,CALDERAS!AD15,IF($B$15=DATOS!$B$4,CENTRÍFUGAS!AD15,IF($B$15=DATOS!$B$5,CHILLERS!AD15, IF($B$15=DATOS!$B$6,COMPRESORES!AD15,IF($B$15=DATOS!$B$7,EVAPORADORES!AD15,IF($B$15=DATOS!$B$8,FILTROS!AD15,IF($B$15=DATOS!$B$9,IC!AD15,IF($B$15=DATOS!$B$10,MIXERS!AD15,IF($B$15=DATOS!$B$11,MOLINOS!AD15,IF($B$15=DATOS!$B$12,'ÓSMOSIS INV'!AD15,IF($B$15=DATOS!$B$13,REACTORES!AD15,IF($B$15=DATOS!$B$14,RESINAS!AD19,IF($B$15=DATOS!$B$15,SECADORES!AD15,IF($B$15=DATOS!$B$16,SILOS!AD15,IF($B$15=DATOS!$B$17,TANQUES!AD15,IF($B$15=DATOS!$B$18,'TK AGITADOS'!AD15,IF($B$15=DATOS!$B$19,'TORRES ENF'!AD15," ")))))))))))))))))</f>
        <v>0</v>
      </c>
      <c r="AC31" s="46">
        <f>IF($B$15=DATOS!$B$3,CALDERAS!AE15,IF($B$15=DATOS!$B$4,CENTRÍFUGAS!AE15,IF($B$15=DATOS!$B$5,CHILLERS!AE15, IF($B$15=DATOS!$B$6,COMPRESORES!AE15,IF($B$15=DATOS!$B$7,EVAPORADORES!AE15,IF($B$15=DATOS!$B$8,FILTROS!AE15,IF($B$15=DATOS!$B$9,IC!AE15,IF($B$15=DATOS!$B$10,MIXERS!AE15,IF($B$15=DATOS!$B$11,MOLINOS!AE15,IF($B$15=DATOS!$B$12,'ÓSMOSIS INV'!AE15,IF($B$15=DATOS!$B$13,REACTORES!AE15,IF($B$15=DATOS!$B$14,RESINAS!AE19,IF($B$15=DATOS!$B$15,SECADORES!AE15,IF($B$15=DATOS!$B$16,SILOS!AE15,IF($B$15=DATOS!$B$17,TANQUES!AE15,IF($B$15=DATOS!$B$18,'TK AGITADOS'!AE15,IF($B$15=DATOS!$B$19,'TORRES ENF'!AE15," ")))))))))))))))))</f>
        <v>0</v>
      </c>
      <c r="AD31" s="46">
        <f>IF($B$15=DATOS!$B$3,CALDERAS!AF15,IF($B$15=DATOS!$B$4,CENTRÍFUGAS!AF15,IF($B$15=DATOS!$B$5,CHILLERS!AF15, IF($B$15=DATOS!$B$6,COMPRESORES!AF15,IF($B$15=DATOS!$B$7,EVAPORADORES!AF15,IF($B$15=DATOS!$B$8,FILTROS!AF15,IF($B$15=DATOS!$B$9,IC!AF15,IF($B$15=DATOS!$B$10,MIXERS!AF15,IF($B$15=DATOS!$B$11,MOLINOS!AF15,IF($B$15=DATOS!$B$12,'ÓSMOSIS INV'!AF15,IF($B$15=DATOS!$B$13,REACTORES!AF15,IF($B$15=DATOS!$B$14,RESINAS!AF19,IF($B$15=DATOS!$B$15,SECADORES!AF15,IF($B$15=DATOS!$B$16,SILOS!AF15,IF($B$15=DATOS!$B$17,TANQUES!AF15,IF($B$15=DATOS!$B$18,'TK AGITADOS'!AF15,IF($B$15=DATOS!$B$19,'TORRES ENF'!AF15," ")))))))))))))))))</f>
        <v>0</v>
      </c>
      <c r="AE31" s="46">
        <f>IF($B$15=DATOS!$B$3,CALDERAS!AG15,IF($B$15=DATOS!$B$4,CENTRÍFUGAS!AG15,IF($B$15=DATOS!$B$5,CHILLERS!AG15, IF($B$15=DATOS!$B$6,COMPRESORES!AG15,IF($B$15=DATOS!$B$7,EVAPORADORES!AG15,IF($B$15=DATOS!$B$8,FILTROS!AG15,IF($B$15=DATOS!$B$9,IC!AG15,IF($B$15=DATOS!$B$10,MIXERS!AG15,IF($B$15=DATOS!$B$11,MOLINOS!AG15,IF($B$15=DATOS!$B$12,'ÓSMOSIS INV'!AG15,IF($B$15=DATOS!$B$13,REACTORES!AG15,IF($B$15=DATOS!$B$14,RESINAS!AG19,IF($B$15=DATOS!$B$15,SECADORES!AG15,IF($B$15=DATOS!$B$16,SILOS!AG15,IF($B$15=DATOS!$B$17,TANQUES!AG15,IF($B$15=DATOS!$B$18,'TK AGITADOS'!AG15,IF($B$15=DATOS!$B$19,'TORRES ENF'!AG15," ")))))))))))))))))</f>
        <v>0</v>
      </c>
      <c r="AF31" s="46">
        <f>IF($B$15=DATOS!$B$3,CALDERAS!AH15,IF($B$15=DATOS!$B$4,CENTRÍFUGAS!AH15,IF($B$15=DATOS!$B$5,CHILLERS!AH15, IF($B$15=DATOS!$B$6,COMPRESORES!AH15,IF($B$15=DATOS!$B$7,EVAPORADORES!AH15,IF($B$15=DATOS!$B$8,FILTROS!AH15,IF($B$15=DATOS!$B$9,IC!AH15,IF($B$15=DATOS!$B$10,MIXERS!AH15,IF($B$15=DATOS!$B$11,MOLINOS!AH15,IF($B$15=DATOS!$B$12,'ÓSMOSIS INV'!AH15,IF($B$15=DATOS!$B$13,REACTORES!AH15,IF($B$15=DATOS!$B$14,RESINAS!AH19,IF($B$15=DATOS!$B$15,SECADORES!AH15,IF($B$15=DATOS!$B$16,SILOS!AH15,IF($B$15=DATOS!$B$17,TANQUES!AH15,IF($B$15=DATOS!$B$18,'TK AGITADOS'!AH15,IF($B$15=DATOS!$B$19,'TORRES ENF'!AH15," ")))))))))))))))))</f>
        <v>0</v>
      </c>
    </row>
    <row r="32" spans="1:32" s="47" customFormat="1" ht="45" customHeight="1" x14ac:dyDescent="0.4">
      <c r="A32" s="46">
        <f>IF($B$15=DATOS!$B$3,CALDERAS!C16,IF($B$15=DATOS!$B$4,CENTRÍFUGAS!C16,IF($B$15=DATOS!$B$5,CHILLERS!C16, IF($B$15=DATOS!$B$6,COMPRESORES!C16,IF($B$15=DATOS!$B$7,EVAPORADORES!C16,IF($B$15=DATOS!$B$8,FILTROS!C16,IF($B$15=DATOS!$B$9,IC!C16,IF($B$15=DATOS!$B$10,MIXERS!C16,IF($B$15=DATOS!$B$11,MOLINOS!C16,IF($B$15=DATOS!$B$12,'ÓSMOSIS INV'!C16,IF($B$15=DATOS!$B$13,REACTORES!C16,IF($B$15=DATOS!$B$14,RESINAS!C20,IF($B$15=DATOS!$B$15,SECADORES!C16,IF($B$15=DATOS!$B$16,SILOS!C16,IF($B$15=DATOS!$B$17,TANQUES!C16,IF($B$15=DATOS!$B$18,'TK AGITADOS'!C16,IF($B$15=DATOS!$B$19,'TORRES ENF'!C16," ")))))))))))))))))</f>
        <v>0</v>
      </c>
      <c r="B32" s="46">
        <f>IF($B$15=DATOS!$B$3,CALDERAS!D16,IF($B$15=DATOS!$B$4,CENTRÍFUGAS!D16,IF($B$15=DATOS!$B$5,CHILLERS!D16, IF($B$15=DATOS!$B$6,COMPRESORES!D16,IF($B$15=DATOS!$B$7,EVAPORADORES!D16,IF($B$15=DATOS!$B$8,FILTROS!D16,IF($B$15=DATOS!$B$9,IC!D16,IF($B$15=DATOS!$B$10,MIXERS!D16,IF($B$15=DATOS!$B$11,MOLINOS!D16,IF($B$15=DATOS!$B$12,'ÓSMOSIS INV'!D16,IF($B$15=DATOS!$B$13,REACTORES!D16,IF($B$15=DATOS!$B$14,RESINAS!D20,IF($B$15=DATOS!$B$15,SECADORES!D16,IF($B$15=DATOS!$B$16,SILOS!D16,IF($B$15=DATOS!$B$17,TANQUES!D16,IF($B$15=DATOS!$B$18,'TK AGITADOS'!D16,IF($B$15=DATOS!$B$19,'TORRES ENF'!D16," ")))))))))))))))))</f>
        <v>0</v>
      </c>
      <c r="C32" s="46">
        <f>IF($B$15=DATOS!$B$3,CALDERAS!E16,IF($B$15=DATOS!$B$4,CENTRÍFUGAS!E16,IF($B$15=DATOS!$B$5,CHILLERS!E16, IF($B$15=DATOS!$B$6,COMPRESORES!E16,IF($B$15=DATOS!$B$7,EVAPORADORES!E16,IF($B$15=DATOS!$B$8,FILTROS!E16,IF($B$15=DATOS!$B$9,IC!E16,IF($B$15=DATOS!$B$10,MIXERS!E16,IF($B$15=DATOS!$B$11,MOLINOS!E16,IF($B$15=DATOS!$B$12,'ÓSMOSIS INV'!E16,IF($B$15=DATOS!$B$13,REACTORES!E16,IF($B$15=DATOS!$B$14,RESINAS!E20,IF($B$15=DATOS!$B$15,SECADORES!E16,IF($B$15=DATOS!$B$16,SILOS!E16,IF($B$15=DATOS!$B$17,TANQUES!E16,IF($B$15=DATOS!$B$18,'TK AGITADOS'!E16,IF($B$15=DATOS!$B$19,'TORRES ENF'!E16," ")))))))))))))))))</f>
        <v>0</v>
      </c>
      <c r="D32" s="46">
        <f>IF($B$15=DATOS!$B$3,CALDERAS!F16,IF($B$15=DATOS!$B$4,CENTRÍFUGAS!F16,IF($B$15=DATOS!$B$5,CHILLERS!F16, IF($B$15=DATOS!$B$6,COMPRESORES!F16,IF($B$15=DATOS!$B$7,EVAPORADORES!F16,IF($B$15=DATOS!$B$8,FILTROS!F16,IF($B$15=DATOS!$B$9,IC!F16,IF($B$15=DATOS!$B$10,MIXERS!F16,IF($B$15=DATOS!$B$11,MOLINOS!F16,IF($B$15=DATOS!$B$12,'ÓSMOSIS INV'!F16,IF($B$15=DATOS!$B$13,REACTORES!F16,IF($B$15=DATOS!$B$14,RESINAS!F20,IF($B$15=DATOS!$B$15,SECADORES!F16,IF($B$15=DATOS!$B$16,SILOS!F16,IF($B$15=DATOS!$B$17,TANQUES!F16,IF($B$15=DATOS!$B$18,'TK AGITADOS'!F16,IF($B$15=DATOS!$B$19,'TORRES ENF'!F16," ")))))))))))))))))</f>
        <v>0</v>
      </c>
      <c r="E32" s="46">
        <f>IF($B$15=DATOS!$B$3,CALDERAS!G16,IF($B$15=DATOS!$B$4,CENTRÍFUGAS!G16,IF($B$15=DATOS!$B$5,CHILLERS!G16, IF($B$15=DATOS!$B$6,COMPRESORES!G16,IF($B$15=DATOS!$B$7,EVAPORADORES!G16,IF($B$15=DATOS!$B$8,FILTROS!G16,IF($B$15=DATOS!$B$9,IC!G16,IF($B$15=DATOS!$B$10,MIXERS!G16,IF($B$15=DATOS!$B$11,MOLINOS!G16,IF($B$15=DATOS!$B$12,'ÓSMOSIS INV'!G16,IF($B$15=DATOS!$B$13,REACTORES!G16,IF($B$15=DATOS!$B$14,RESINAS!G20,IF($B$15=DATOS!$B$15,SECADORES!G16,IF($B$15=DATOS!$B$16,SILOS!G16,IF($B$15=DATOS!$B$17,TANQUES!G16,IF($B$15=DATOS!$B$18,'TK AGITADOS'!G16,IF($B$15=DATOS!$B$19,'TORRES ENF'!G16," ")))))))))))))))))</f>
        <v>0</v>
      </c>
      <c r="F32" s="46">
        <f>IF($B$15=DATOS!$B$3,CALDERAS!H16,IF($B$15=DATOS!$B$4,CENTRÍFUGAS!H16,IF($B$15=DATOS!$B$5,CHILLERS!H16, IF($B$15=DATOS!$B$6,COMPRESORES!H16,IF($B$15=DATOS!$B$7,EVAPORADORES!H16,IF($B$15=DATOS!$B$8,FILTROS!H16,IF($B$15=DATOS!$B$9,IC!H16,IF($B$15=DATOS!$B$10,MIXERS!H16,IF($B$15=DATOS!$B$11,MOLINOS!H16,IF($B$15=DATOS!$B$12,'ÓSMOSIS INV'!H16,IF($B$15=DATOS!$B$13,REACTORES!H16,IF($B$15=DATOS!$B$14,RESINAS!H20,IF($B$15=DATOS!$B$15,SECADORES!H16,IF($B$15=DATOS!$B$16,SILOS!H16,IF($B$15=DATOS!$B$17,TANQUES!H16,IF($B$15=DATOS!$B$18,'TK AGITADOS'!H16,IF($B$15=DATOS!$B$19,'TORRES ENF'!H16," ")))))))))))))))))</f>
        <v>0</v>
      </c>
      <c r="G32" s="46">
        <f>IF($B$15=DATOS!$B$3,CALDERAS!I16,IF($B$15=DATOS!$B$4,CENTRÍFUGAS!I16,IF($B$15=DATOS!$B$5,CHILLERS!I16, IF($B$15=DATOS!$B$6,COMPRESORES!I16,IF($B$15=DATOS!$B$7,EVAPORADORES!I16,IF($B$15=DATOS!$B$8,FILTROS!I16,IF($B$15=DATOS!$B$9,IC!I16,IF($B$15=DATOS!$B$10,MIXERS!I16,IF($B$15=DATOS!$B$11,MOLINOS!I16,IF($B$15=DATOS!$B$12,'ÓSMOSIS INV'!I16,IF($B$15=DATOS!$B$13,REACTORES!I16,IF($B$15=DATOS!$B$14,RESINAS!I20,IF($B$15=DATOS!$B$15,SECADORES!I16,IF($B$15=DATOS!$B$16,SILOS!I16,IF($B$15=DATOS!$B$17,TANQUES!I16,IF($B$15=DATOS!$B$18,'TK AGITADOS'!I16,IF($B$15=DATOS!$B$19,'TORRES ENF'!I16," ")))))))))))))))))</f>
        <v>0</v>
      </c>
      <c r="H32" s="46">
        <f>IF($B$15=DATOS!$B$3,CALDERAS!J16,IF($B$15=DATOS!$B$4,CENTRÍFUGAS!J16,IF($B$15=DATOS!$B$5,CHILLERS!J16, IF($B$15=DATOS!$B$6,COMPRESORES!J16,IF($B$15=DATOS!$B$7,EVAPORADORES!J16,IF($B$15=DATOS!$B$8,FILTROS!J16,IF($B$15=DATOS!$B$9,IC!J16,IF($B$15=DATOS!$B$10,MIXERS!J16,IF($B$15=DATOS!$B$11,MOLINOS!J16,IF($B$15=DATOS!$B$12,'ÓSMOSIS INV'!J16,IF($B$15=DATOS!$B$13,REACTORES!J16,IF($B$15=DATOS!$B$14,RESINAS!J20,IF($B$15=DATOS!$B$15,SECADORES!J16,IF($B$15=DATOS!$B$16,SILOS!J16,IF($B$15=DATOS!$B$17,TANQUES!J16,IF($B$15=DATOS!$B$18,'TK AGITADOS'!J16,IF($B$15=DATOS!$B$19,'TORRES ENF'!J16," ")))))))))))))))))</f>
        <v>0</v>
      </c>
      <c r="I32" s="46">
        <f>IF($B$15=DATOS!$B$3,CALDERAS!K16,IF($B$15=DATOS!$B$4,CENTRÍFUGAS!K16,IF($B$15=DATOS!$B$5,CHILLERS!K16, IF($B$15=DATOS!$B$6,COMPRESORES!K16,IF($B$15=DATOS!$B$7,EVAPORADORES!K16,IF($B$15=DATOS!$B$8,FILTROS!K16,IF($B$15=DATOS!$B$9,IC!K16,IF($B$15=DATOS!$B$10,MIXERS!K16,IF($B$15=DATOS!$B$11,MOLINOS!K16,IF($B$15=DATOS!$B$12,'ÓSMOSIS INV'!K16,IF($B$15=DATOS!$B$13,REACTORES!K16,IF($B$15=DATOS!$B$14,RESINAS!K20,IF($B$15=DATOS!$B$15,SECADORES!K16,IF($B$15=DATOS!$B$16,SILOS!K16,IF($B$15=DATOS!$B$17,TANQUES!K16,IF($B$15=DATOS!$B$18,'TK AGITADOS'!K16,IF($B$15=DATOS!$B$19,'TORRES ENF'!K16," ")))))))))))))))))</f>
        <v>0</v>
      </c>
      <c r="J32" s="46">
        <f>IF($B$15=DATOS!$B$3,CALDERAS!L16,IF($B$15=DATOS!$B$4,CENTRÍFUGAS!L16,IF($B$15=DATOS!$B$5,CHILLERS!L16, IF($B$15=DATOS!$B$6,COMPRESORES!L16,IF($B$15=DATOS!$B$7,EVAPORADORES!L16,IF($B$15=DATOS!$B$8,FILTROS!L16,IF($B$15=DATOS!$B$9,IC!L16,IF($B$15=DATOS!$B$10,MIXERS!L16,IF($B$15=DATOS!$B$11,MOLINOS!L16,IF($B$15=DATOS!$B$12,'ÓSMOSIS INV'!L16,IF($B$15=DATOS!$B$13,REACTORES!L16,IF($B$15=DATOS!$B$14,RESINAS!L20,IF($B$15=DATOS!$B$15,SECADORES!L16,IF($B$15=DATOS!$B$16,SILOS!L16,IF($B$15=DATOS!$B$17,TANQUES!L16,IF($B$15=DATOS!$B$18,'TK AGITADOS'!L16,IF($B$15=DATOS!$B$19,'TORRES ENF'!L16," ")))))))))))))))))</f>
        <v>0</v>
      </c>
      <c r="K32" s="46">
        <f>IF($B$15=DATOS!$B$3,CALDERAS!M16,IF($B$15=DATOS!$B$4,CENTRÍFUGAS!M16,IF($B$15=DATOS!$B$5,CHILLERS!M16, IF($B$15=DATOS!$B$6,COMPRESORES!M16,IF($B$15=DATOS!$B$7,EVAPORADORES!M16,IF($B$15=DATOS!$B$8,FILTROS!M16,IF($B$15=DATOS!$B$9,IC!M16,IF($B$15=DATOS!$B$10,MIXERS!M16,IF($B$15=DATOS!$B$11,MOLINOS!M16,IF($B$15=DATOS!$B$12,'ÓSMOSIS INV'!M16,IF($B$15=DATOS!$B$13,REACTORES!M16,IF($B$15=DATOS!$B$14,RESINAS!M20,IF($B$15=DATOS!$B$15,SECADORES!M16,IF($B$15=DATOS!$B$16,SILOS!M16,IF($B$15=DATOS!$B$17,TANQUES!M16,IF($B$15=DATOS!$B$18,'TK AGITADOS'!M16,IF($B$15=DATOS!$B$19,'TORRES ENF'!M16," ")))))))))))))))))</f>
        <v>0</v>
      </c>
      <c r="L32" s="46">
        <f>IF($B$15=DATOS!$B$3,CALDERAS!N16,IF($B$15=DATOS!$B$4,CENTRÍFUGAS!N16,IF($B$15=DATOS!$B$5,CHILLERS!N16, IF($B$15=DATOS!$B$6,COMPRESORES!N16,IF($B$15=DATOS!$B$7,EVAPORADORES!N16,IF($B$15=DATOS!$B$8,FILTROS!N16,IF($B$15=DATOS!$B$9,IC!N16,IF($B$15=DATOS!$B$10,MIXERS!N16,IF($B$15=DATOS!$B$11,MOLINOS!N16,IF($B$15=DATOS!$B$12,'ÓSMOSIS INV'!N16,IF($B$15=DATOS!$B$13,REACTORES!N16,IF($B$15=DATOS!$B$14,RESINAS!N20,IF($B$15=DATOS!$B$15,SECADORES!N16,IF($B$15=DATOS!$B$16,SILOS!N16,IF($B$15=DATOS!$B$17,TANQUES!N16,IF($B$15=DATOS!$B$18,'TK AGITADOS'!N16,IF($B$15=DATOS!$B$19,'TORRES ENF'!N16," ")))))))))))))))))</f>
        <v>0</v>
      </c>
      <c r="M32" s="46">
        <f>IF($B$15=DATOS!$B$3,CALDERAS!O16,IF($B$15=DATOS!$B$4,CENTRÍFUGAS!O16,IF($B$15=DATOS!$B$5,CHILLERS!O16, IF($B$15=DATOS!$B$6,COMPRESORES!O16,IF($B$15=DATOS!$B$7,EVAPORADORES!O16,IF($B$15=DATOS!$B$8,FILTROS!O16,IF($B$15=DATOS!$B$9,IC!O16,IF($B$15=DATOS!$B$10,MIXERS!O16,IF($B$15=DATOS!$B$11,MOLINOS!O16,IF($B$15=DATOS!$B$12,'ÓSMOSIS INV'!O16,IF($B$15=DATOS!$B$13,REACTORES!O16,IF($B$15=DATOS!$B$14,RESINAS!O20,IF($B$15=DATOS!$B$15,SECADORES!O16,IF($B$15=DATOS!$B$16,SILOS!O16,IF($B$15=DATOS!$B$17,TANQUES!O16,IF($B$15=DATOS!$B$18,'TK AGITADOS'!O16,IF($B$15=DATOS!$B$19,'TORRES ENF'!O16," ")))))))))))))))))</f>
        <v>0</v>
      </c>
      <c r="N32" s="46">
        <f>IF($B$15=DATOS!$B$3,CALDERAS!P16,IF($B$15=DATOS!$B$4,CENTRÍFUGAS!P16,IF($B$15=DATOS!$B$5,CHILLERS!P16, IF($B$15=DATOS!$B$6,COMPRESORES!P16,IF($B$15=DATOS!$B$7,EVAPORADORES!P16,IF($B$15=DATOS!$B$8,FILTROS!P16,IF($B$15=DATOS!$B$9,IC!P16,IF($B$15=DATOS!$B$10,MIXERS!P16,IF($B$15=DATOS!$B$11,MOLINOS!P16,IF($B$15=DATOS!$B$12,'ÓSMOSIS INV'!P16,IF($B$15=DATOS!$B$13,REACTORES!P16,IF($B$15=DATOS!$B$14,RESINAS!P20,IF($B$15=DATOS!$B$15,SECADORES!P16,IF($B$15=DATOS!$B$16,SILOS!P16,IF($B$15=DATOS!$B$17,TANQUES!P16,IF($B$15=DATOS!$B$18,'TK AGITADOS'!P16,IF($B$15=DATOS!$B$19,'TORRES ENF'!P16," ")))))))))))))))))</f>
        <v>0</v>
      </c>
      <c r="O32" s="46">
        <f>IF($B$15=DATOS!$B$3,CALDERAS!Q16,IF($B$15=DATOS!$B$4,CENTRÍFUGAS!Q16,IF($B$15=DATOS!$B$5,CHILLERS!Q16, IF($B$15=DATOS!$B$6,COMPRESORES!Q16,IF($B$15=DATOS!$B$7,EVAPORADORES!Q16,IF($B$15=DATOS!$B$8,FILTROS!Q16,IF($B$15=DATOS!$B$9,IC!Q16,IF($B$15=DATOS!$B$10,MIXERS!Q16,IF($B$15=DATOS!$B$11,MOLINOS!Q16,IF($B$15=DATOS!$B$12,'ÓSMOSIS INV'!Q16,IF($B$15=DATOS!$B$13,REACTORES!Q16,IF($B$15=DATOS!$B$14,RESINAS!Q20,IF($B$15=DATOS!$B$15,SECADORES!Q16,IF($B$15=DATOS!$B$16,SILOS!Q16,IF($B$15=DATOS!$B$17,TANQUES!Q16,IF($B$15=DATOS!$B$18,'TK AGITADOS'!Q16,IF($B$15=DATOS!$B$19,'TORRES ENF'!Q16," ")))))))))))))))))</f>
        <v>0</v>
      </c>
      <c r="P32" s="46">
        <f>IF($B$15=DATOS!$B$3,CALDERAS!R16,IF($B$15=DATOS!$B$4,CENTRÍFUGAS!R16,IF($B$15=DATOS!$B$5,CHILLERS!R16, IF($B$15=DATOS!$B$6,COMPRESORES!R16,IF($B$15=DATOS!$B$7,EVAPORADORES!R16,IF($B$15=DATOS!$B$8,FILTROS!R16,IF($B$15=DATOS!$B$9,IC!R16,IF($B$15=DATOS!$B$10,MIXERS!R16,IF($B$15=DATOS!$B$11,MOLINOS!R16,IF($B$15=DATOS!$B$12,'ÓSMOSIS INV'!R16,IF($B$15=DATOS!$B$13,REACTORES!R16,IF($B$15=DATOS!$B$14,RESINAS!R20,IF($B$15=DATOS!$B$15,SECADORES!R16,IF($B$15=DATOS!$B$16,SILOS!R16,IF($B$15=DATOS!$B$17,TANQUES!R16,IF($B$15=DATOS!$B$18,'TK AGITADOS'!R16,IF($B$15=DATOS!$B$19,'TORRES ENF'!R16," ")))))))))))))))))</f>
        <v>0</v>
      </c>
      <c r="Q32" s="46">
        <f>IF($B$15=DATOS!$B$3,CALDERAS!S16,IF($B$15=DATOS!$B$4,CENTRÍFUGAS!S16,IF($B$15=DATOS!$B$5,CHILLERS!S16, IF($B$15=DATOS!$B$6,COMPRESORES!S16,IF($B$15=DATOS!$B$7,EVAPORADORES!S16,IF($B$15=DATOS!$B$8,FILTROS!S16,IF($B$15=DATOS!$B$9,IC!S16,IF($B$15=DATOS!$B$10,MIXERS!S16,IF($B$15=DATOS!$B$11,MOLINOS!S16,IF($B$15=DATOS!$B$12,'ÓSMOSIS INV'!S16,IF($B$15=DATOS!$B$13,REACTORES!S16,IF($B$15=DATOS!$B$14,RESINAS!S20,IF($B$15=DATOS!$B$15,SECADORES!S16,IF($B$15=DATOS!$B$16,SILOS!S16,IF($B$15=DATOS!$B$17,TANQUES!S16,IF($B$15=DATOS!$B$18,'TK AGITADOS'!S16,IF($B$15=DATOS!$B$19,'TORRES ENF'!S16," ")))))))))))))))))</f>
        <v>0</v>
      </c>
      <c r="R32" s="46">
        <f>IF($B$15=DATOS!$B$3,CALDERAS!T16,IF($B$15=DATOS!$B$4,CENTRÍFUGAS!T16,IF($B$15=DATOS!$B$5,CHILLERS!T16, IF($B$15=DATOS!$B$6,COMPRESORES!T16,IF($B$15=DATOS!$B$7,EVAPORADORES!T16,IF($B$15=DATOS!$B$8,FILTROS!T16,IF($B$15=DATOS!$B$9,IC!T16,IF($B$15=DATOS!$B$10,MIXERS!T16,IF($B$15=DATOS!$B$11,MOLINOS!T16,IF($B$15=DATOS!$B$12,'ÓSMOSIS INV'!T16,IF($B$15=DATOS!$B$13,REACTORES!T16,IF($B$15=DATOS!$B$14,RESINAS!T20,IF($B$15=DATOS!$B$15,SECADORES!T16,IF($B$15=DATOS!$B$16,SILOS!T16,IF($B$15=DATOS!$B$17,TANQUES!T16,IF($B$15=DATOS!$B$18,'TK AGITADOS'!T16,IF($B$15=DATOS!$B$19,'TORRES ENF'!T16," ")))))))))))))))))</f>
        <v>0</v>
      </c>
      <c r="S32" s="46">
        <f>IF($B$15=DATOS!$B$3,CALDERAS!U16,IF($B$15=DATOS!$B$4,CENTRÍFUGAS!U16,IF($B$15=DATOS!$B$5,CHILLERS!U16, IF($B$15=DATOS!$B$6,COMPRESORES!U16,IF($B$15=DATOS!$B$7,EVAPORADORES!U16,IF($B$15=DATOS!$B$8,FILTROS!U16,IF($B$15=DATOS!$B$9,IC!U16,IF($B$15=DATOS!$B$10,MIXERS!U16,IF($B$15=DATOS!$B$11,MOLINOS!U16,IF($B$15=DATOS!$B$12,'ÓSMOSIS INV'!U16,IF($B$15=DATOS!$B$13,REACTORES!U16,IF($B$15=DATOS!$B$14,RESINAS!U20,IF($B$15=DATOS!$B$15,SECADORES!U16,IF($B$15=DATOS!$B$16,SILOS!U16,IF($B$15=DATOS!$B$17,TANQUES!U16,IF($B$15=DATOS!$B$18,'TK AGITADOS'!U16,IF($B$15=DATOS!$B$19,'TORRES ENF'!U16," ")))))))))))))))))</f>
        <v>0</v>
      </c>
      <c r="T32" s="46">
        <f>IF($B$15=DATOS!$B$3,CALDERAS!V16,IF($B$15=DATOS!$B$4,CENTRÍFUGAS!V16,IF($B$15=DATOS!$B$5,CHILLERS!V16, IF($B$15=DATOS!$B$6,COMPRESORES!V16,IF($B$15=DATOS!$B$7,EVAPORADORES!V16,IF($B$15=DATOS!$B$8,FILTROS!V16,IF($B$15=DATOS!$B$9,IC!V16,IF($B$15=DATOS!$B$10,MIXERS!V16,IF($B$15=DATOS!$B$11,MOLINOS!V16,IF($B$15=DATOS!$B$12,'ÓSMOSIS INV'!V16,IF($B$15=DATOS!$B$13,REACTORES!V16,IF($B$15=DATOS!$B$14,RESINAS!V20,IF($B$15=DATOS!$B$15,SECADORES!V16,IF($B$15=DATOS!$B$16,SILOS!V16,IF($B$15=DATOS!$B$17,TANQUES!V16,IF($B$15=DATOS!$B$18,'TK AGITADOS'!V16,IF($B$15=DATOS!$B$19,'TORRES ENF'!V16," ")))))))))))))))))</f>
        <v>0</v>
      </c>
      <c r="U32" s="46">
        <f>IF($B$15=DATOS!$B$3,CALDERAS!W16,IF($B$15=DATOS!$B$4,CENTRÍFUGAS!W16,IF($B$15=DATOS!$B$5,CHILLERS!W16, IF($B$15=DATOS!$B$6,COMPRESORES!W16,IF($B$15=DATOS!$B$7,EVAPORADORES!W16,IF($B$15=DATOS!$B$8,FILTROS!W16,IF($B$15=DATOS!$B$9,IC!W16,IF($B$15=DATOS!$B$10,MIXERS!W16,IF($B$15=DATOS!$B$11,MOLINOS!W16,IF($B$15=DATOS!$B$12,'ÓSMOSIS INV'!W16,IF($B$15=DATOS!$B$13,REACTORES!W16,IF($B$15=DATOS!$B$14,RESINAS!W20,IF($B$15=DATOS!$B$15,SECADORES!W16,IF($B$15=DATOS!$B$16,SILOS!W16,IF($B$15=DATOS!$B$17,TANQUES!W16,IF($B$15=DATOS!$B$18,'TK AGITADOS'!W16,IF($B$15=DATOS!$B$19,'TORRES ENF'!W16," ")))))))))))))))))</f>
        <v>0</v>
      </c>
      <c r="V32" s="46">
        <f>IF($B$15=DATOS!$B$3,CALDERAS!X16,IF($B$15=DATOS!$B$4,CENTRÍFUGAS!X16,IF($B$15=DATOS!$B$5,CHILLERS!X16, IF($B$15=DATOS!$B$6,COMPRESORES!X16,IF($B$15=DATOS!$B$7,EVAPORADORES!X16,IF($B$15=DATOS!$B$8,FILTROS!X16,IF($B$15=DATOS!$B$9,IC!X16,IF($B$15=DATOS!$B$10,MIXERS!X16,IF($B$15=DATOS!$B$11,MOLINOS!X16,IF($B$15=DATOS!$B$12,'ÓSMOSIS INV'!X16,IF($B$15=DATOS!$B$13,REACTORES!X16,IF($B$15=DATOS!$B$14,RESINAS!X20,IF($B$15=DATOS!$B$15,SECADORES!X16,IF($B$15=DATOS!$B$16,SILOS!X16,IF($B$15=DATOS!$B$17,TANQUES!X16,IF($B$15=DATOS!$B$18,'TK AGITADOS'!X16,IF($B$15=DATOS!$B$19,'TORRES ENF'!X16," ")))))))))))))))))</f>
        <v>0</v>
      </c>
      <c r="W32" s="46">
        <f>IF($B$15=DATOS!$B$3,CALDERAS!Y16,IF($B$15=DATOS!$B$4,CENTRÍFUGAS!Y16,IF($B$15=DATOS!$B$5,CHILLERS!Y16, IF($B$15=DATOS!$B$6,COMPRESORES!Y16,IF($B$15=DATOS!$B$7,EVAPORADORES!Y16,IF($B$15=DATOS!$B$8,FILTROS!Y16,IF($B$15=DATOS!$B$9,IC!Y16,IF($B$15=DATOS!$B$10,MIXERS!Y16,IF($B$15=DATOS!$B$11,MOLINOS!Y16,IF($B$15=DATOS!$B$12,'ÓSMOSIS INV'!Y16,IF($B$15=DATOS!$B$13,REACTORES!Y16,IF($B$15=DATOS!$B$14,RESINAS!Y20,IF($B$15=DATOS!$B$15,SECADORES!Y16,IF($B$15=DATOS!$B$16,SILOS!Y16,IF($B$15=DATOS!$B$17,TANQUES!Y16,IF($B$15=DATOS!$B$18,'TK AGITADOS'!Y16,IF($B$15=DATOS!$B$19,'TORRES ENF'!Y16," ")))))))))))))))))</f>
        <v>0</v>
      </c>
      <c r="X32" s="46">
        <f>IF($B$15=DATOS!$B$3,CALDERAS!Z16,IF($B$15=DATOS!$B$4,CENTRÍFUGAS!Z16,IF($B$15=DATOS!$B$5,CHILLERS!Z16, IF($B$15=DATOS!$B$6,COMPRESORES!Z16,IF($B$15=DATOS!$B$7,EVAPORADORES!Z16,IF($B$15=DATOS!$B$8,FILTROS!Z16,IF($B$15=DATOS!$B$9,IC!Z16,IF($B$15=DATOS!$B$10,MIXERS!Z16,IF($B$15=DATOS!$B$11,MOLINOS!Z16,IF($B$15=DATOS!$B$12,'ÓSMOSIS INV'!Z16,IF($B$15=DATOS!$B$13,REACTORES!Z16,IF($B$15=DATOS!$B$14,RESINAS!Z20,IF($B$15=DATOS!$B$15,SECADORES!Z16,IF($B$15=DATOS!$B$16,SILOS!Z16,IF($B$15=DATOS!$B$17,TANQUES!Z16,IF($B$15=DATOS!$B$18,'TK AGITADOS'!Z16,IF($B$15=DATOS!$B$19,'TORRES ENF'!Z16," ")))))))))))))))))</f>
        <v>0</v>
      </c>
      <c r="Y32" s="46">
        <f>IF($B$15=DATOS!$B$3,CALDERAS!AA16,IF($B$15=DATOS!$B$4,CENTRÍFUGAS!AA16,IF($B$15=DATOS!$B$5,CHILLERS!AA16, IF($B$15=DATOS!$B$6,COMPRESORES!AA16,IF($B$15=DATOS!$B$7,EVAPORADORES!AA16,IF($B$15=DATOS!$B$8,FILTROS!AA16,IF($B$15=DATOS!$B$9,IC!AA16,IF($B$15=DATOS!$B$10,MIXERS!AA16,IF($B$15=DATOS!$B$11,MOLINOS!AA16,IF($B$15=DATOS!$B$12,'ÓSMOSIS INV'!AA16,IF($B$15=DATOS!$B$13,REACTORES!AA16,IF($B$15=DATOS!$B$14,RESINAS!AA20,IF($B$15=DATOS!$B$15,SECADORES!AA16,IF($B$15=DATOS!$B$16,SILOS!AA16,IF($B$15=DATOS!$B$17,TANQUES!AA16,IF($B$15=DATOS!$B$18,'TK AGITADOS'!AA16,IF($B$15=DATOS!$B$19,'TORRES ENF'!AA16," ")))))))))))))))))</f>
        <v>0</v>
      </c>
      <c r="Z32" s="46">
        <f>IF($B$15=DATOS!$B$3,CALDERAS!AB16,IF($B$15=DATOS!$B$4,CENTRÍFUGAS!AB16,IF($B$15=DATOS!$B$5,CHILLERS!AB16, IF($B$15=DATOS!$B$6,COMPRESORES!AB16,IF($B$15=DATOS!$B$7,EVAPORADORES!AB16,IF($B$15=DATOS!$B$8,FILTROS!AB16,IF($B$15=DATOS!$B$9,IC!AB16,IF($B$15=DATOS!$B$10,MIXERS!AB16,IF($B$15=DATOS!$B$11,MOLINOS!AB16,IF($B$15=DATOS!$B$12,'ÓSMOSIS INV'!AB16,IF($B$15=DATOS!$B$13,REACTORES!AB16,IF($B$15=DATOS!$B$14,RESINAS!AB20,IF($B$15=DATOS!$B$15,SECADORES!AB16,IF($B$15=DATOS!$B$16,SILOS!AB16,IF($B$15=DATOS!$B$17,TANQUES!AB16,IF($B$15=DATOS!$B$18,'TK AGITADOS'!AB16,IF($B$15=DATOS!$B$19,'TORRES ENF'!AB16," ")))))))))))))))))</f>
        <v>0</v>
      </c>
      <c r="AA32" s="46">
        <f>IF($B$15=DATOS!$B$3,CALDERAS!AC16,IF($B$15=DATOS!$B$4,CENTRÍFUGAS!AC16,IF($B$15=DATOS!$B$5,CHILLERS!AC16, IF($B$15=DATOS!$B$6,COMPRESORES!AC16,IF($B$15=DATOS!$B$7,EVAPORADORES!AC16,IF($B$15=DATOS!$B$8,FILTROS!AC16,IF($B$15=DATOS!$B$9,IC!AC16,IF($B$15=DATOS!$B$10,MIXERS!AC16,IF($B$15=DATOS!$B$11,MOLINOS!AC16,IF($B$15=DATOS!$B$12,'ÓSMOSIS INV'!AC16,IF($B$15=DATOS!$B$13,REACTORES!AC16,IF($B$15=DATOS!$B$14,RESINAS!AC20,IF($B$15=DATOS!$B$15,SECADORES!AC16,IF($B$15=DATOS!$B$16,SILOS!AC16,IF($B$15=DATOS!$B$17,TANQUES!AC16,IF($B$15=DATOS!$B$18,'TK AGITADOS'!AC16,IF($B$15=DATOS!$B$19,'TORRES ENF'!AC16," ")))))))))))))))))</f>
        <v>0</v>
      </c>
      <c r="AB32" s="46">
        <f>IF($B$15=DATOS!$B$3,CALDERAS!AD16,IF($B$15=DATOS!$B$4,CENTRÍFUGAS!AD16,IF($B$15=DATOS!$B$5,CHILLERS!AD16, IF($B$15=DATOS!$B$6,COMPRESORES!AD16,IF($B$15=DATOS!$B$7,EVAPORADORES!AD16,IF($B$15=DATOS!$B$8,FILTROS!AD16,IF($B$15=DATOS!$B$9,IC!AD16,IF($B$15=DATOS!$B$10,MIXERS!AD16,IF($B$15=DATOS!$B$11,MOLINOS!AD16,IF($B$15=DATOS!$B$12,'ÓSMOSIS INV'!AD16,IF($B$15=DATOS!$B$13,REACTORES!AD16,IF($B$15=DATOS!$B$14,RESINAS!AD20,IF($B$15=DATOS!$B$15,SECADORES!AD16,IF($B$15=DATOS!$B$16,SILOS!AD16,IF($B$15=DATOS!$B$17,TANQUES!AD16,IF($B$15=DATOS!$B$18,'TK AGITADOS'!AD16,IF($B$15=DATOS!$B$19,'TORRES ENF'!AD16," ")))))))))))))))))</f>
        <v>0</v>
      </c>
      <c r="AC32" s="46">
        <f>IF($B$15=DATOS!$B$3,CALDERAS!AE16,IF($B$15=DATOS!$B$4,CENTRÍFUGAS!AE16,IF($B$15=DATOS!$B$5,CHILLERS!AE16, IF($B$15=DATOS!$B$6,COMPRESORES!AE16,IF($B$15=DATOS!$B$7,EVAPORADORES!AE16,IF($B$15=DATOS!$B$8,FILTROS!AE16,IF($B$15=DATOS!$B$9,IC!AE16,IF($B$15=DATOS!$B$10,MIXERS!AE16,IF($B$15=DATOS!$B$11,MOLINOS!AE16,IF($B$15=DATOS!$B$12,'ÓSMOSIS INV'!AE16,IF($B$15=DATOS!$B$13,REACTORES!AE16,IF($B$15=DATOS!$B$14,RESINAS!AE20,IF($B$15=DATOS!$B$15,SECADORES!AE16,IF($B$15=DATOS!$B$16,SILOS!AE16,IF($B$15=DATOS!$B$17,TANQUES!AE16,IF($B$15=DATOS!$B$18,'TK AGITADOS'!AE16,IF($B$15=DATOS!$B$19,'TORRES ENF'!AE16," ")))))))))))))))))</f>
        <v>0</v>
      </c>
      <c r="AD32" s="46">
        <f>IF($B$15=DATOS!$B$3,CALDERAS!AF16,IF($B$15=DATOS!$B$4,CENTRÍFUGAS!AF16,IF($B$15=DATOS!$B$5,CHILLERS!AF16, IF($B$15=DATOS!$B$6,COMPRESORES!AF16,IF($B$15=DATOS!$B$7,EVAPORADORES!AF16,IF($B$15=DATOS!$B$8,FILTROS!AF16,IF($B$15=DATOS!$B$9,IC!AF16,IF($B$15=DATOS!$B$10,MIXERS!AF16,IF($B$15=DATOS!$B$11,MOLINOS!AF16,IF($B$15=DATOS!$B$12,'ÓSMOSIS INV'!AF16,IF($B$15=DATOS!$B$13,REACTORES!AF16,IF($B$15=DATOS!$B$14,RESINAS!AF20,IF($B$15=DATOS!$B$15,SECADORES!AF16,IF($B$15=DATOS!$B$16,SILOS!AF16,IF($B$15=DATOS!$B$17,TANQUES!AF16,IF($B$15=DATOS!$B$18,'TK AGITADOS'!AF16,IF($B$15=DATOS!$B$19,'TORRES ENF'!AF16," ")))))))))))))))))</f>
        <v>0</v>
      </c>
      <c r="AE32" s="46">
        <f>IF($B$15=DATOS!$B$3,CALDERAS!AG16,IF($B$15=DATOS!$B$4,CENTRÍFUGAS!AG16,IF($B$15=DATOS!$B$5,CHILLERS!AG16, IF($B$15=DATOS!$B$6,COMPRESORES!AG16,IF($B$15=DATOS!$B$7,EVAPORADORES!AG16,IF($B$15=DATOS!$B$8,FILTROS!AG16,IF($B$15=DATOS!$B$9,IC!AG16,IF($B$15=DATOS!$B$10,MIXERS!AG16,IF($B$15=DATOS!$B$11,MOLINOS!AG16,IF($B$15=DATOS!$B$12,'ÓSMOSIS INV'!AG16,IF($B$15=DATOS!$B$13,REACTORES!AG16,IF($B$15=DATOS!$B$14,RESINAS!AG20,IF($B$15=DATOS!$B$15,SECADORES!AG16,IF($B$15=DATOS!$B$16,SILOS!AG16,IF($B$15=DATOS!$B$17,TANQUES!AG16,IF($B$15=DATOS!$B$18,'TK AGITADOS'!AG16,IF($B$15=DATOS!$B$19,'TORRES ENF'!AG16," ")))))))))))))))))</f>
        <v>0</v>
      </c>
      <c r="AF32" s="46">
        <f>IF($B$15=DATOS!$B$3,CALDERAS!AH16,IF($B$15=DATOS!$B$4,CENTRÍFUGAS!AH16,IF($B$15=DATOS!$B$5,CHILLERS!AH16, IF($B$15=DATOS!$B$6,COMPRESORES!AH16,IF($B$15=DATOS!$B$7,EVAPORADORES!AH16,IF($B$15=DATOS!$B$8,FILTROS!AH16,IF($B$15=DATOS!$B$9,IC!AH16,IF($B$15=DATOS!$B$10,MIXERS!AH16,IF($B$15=DATOS!$B$11,MOLINOS!AH16,IF($B$15=DATOS!$B$12,'ÓSMOSIS INV'!AH16,IF($B$15=DATOS!$B$13,REACTORES!AH16,IF($B$15=DATOS!$B$14,RESINAS!AH20,IF($B$15=DATOS!$B$15,SECADORES!AH16,IF($B$15=DATOS!$B$16,SILOS!AH16,IF($B$15=DATOS!$B$17,TANQUES!AH16,IF($B$15=DATOS!$B$18,'TK AGITADOS'!AH16,IF($B$15=DATOS!$B$19,'TORRES ENF'!AH16," ")))))))))))))))))</f>
        <v>0</v>
      </c>
    </row>
    <row r="33" spans="1:32" s="47" customFormat="1" ht="45" customHeight="1" x14ac:dyDescent="0.4">
      <c r="A33" s="46">
        <f>IF($B$15=DATOS!$B$3,CALDERAS!C17,IF($B$15=DATOS!$B$4,CENTRÍFUGAS!C17,IF($B$15=DATOS!$B$5,CHILLERS!C17, IF($B$15=DATOS!$B$6,COMPRESORES!C17,IF($B$15=DATOS!$B$7,EVAPORADORES!C17,IF($B$15=DATOS!$B$8,FILTROS!C17,IF($B$15=DATOS!$B$9,IC!C17,IF($B$15=DATOS!$B$10,MIXERS!C17,IF($B$15=DATOS!$B$11,MOLINOS!C17,IF($B$15=DATOS!$B$12,'ÓSMOSIS INV'!C17,IF($B$15=DATOS!$B$13,REACTORES!C17,IF($B$15=DATOS!$B$14,RESINAS!C21,IF($B$15=DATOS!$B$15,SECADORES!C17,IF($B$15=DATOS!$B$16,SILOS!C17,IF($B$15=DATOS!$B$17,TANQUES!C17,IF($B$15=DATOS!$B$18,'TK AGITADOS'!C17,IF($B$15=DATOS!$B$19,'TORRES ENF'!C17," ")))))))))))))))))</f>
        <v>0</v>
      </c>
      <c r="B33" s="46">
        <f>IF($B$15=DATOS!$B$3,CALDERAS!D17,IF($B$15=DATOS!$B$4,CENTRÍFUGAS!D17,IF($B$15=DATOS!$B$5,CHILLERS!D17, IF($B$15=DATOS!$B$6,COMPRESORES!D17,IF($B$15=DATOS!$B$7,EVAPORADORES!D17,IF($B$15=DATOS!$B$8,FILTROS!D17,IF($B$15=DATOS!$B$9,IC!D17,IF($B$15=DATOS!$B$10,MIXERS!D17,IF($B$15=DATOS!$B$11,MOLINOS!D17,IF($B$15=DATOS!$B$12,'ÓSMOSIS INV'!D17,IF($B$15=DATOS!$B$13,REACTORES!D17,IF($B$15=DATOS!$B$14,RESINAS!D21,IF($B$15=DATOS!$B$15,SECADORES!D17,IF($B$15=DATOS!$B$16,SILOS!D17,IF($B$15=DATOS!$B$17,TANQUES!D17,IF($B$15=DATOS!$B$18,'TK AGITADOS'!D17,IF($B$15=DATOS!$B$19,'TORRES ENF'!D17," ")))))))))))))))))</f>
        <v>0</v>
      </c>
      <c r="C33" s="46">
        <f>IF($B$15=DATOS!$B$3,CALDERAS!E17,IF($B$15=DATOS!$B$4,CENTRÍFUGAS!E17,IF($B$15=DATOS!$B$5,CHILLERS!E17, IF($B$15=DATOS!$B$6,COMPRESORES!E17,IF($B$15=DATOS!$B$7,EVAPORADORES!E17,IF($B$15=DATOS!$B$8,FILTROS!E17,IF($B$15=DATOS!$B$9,IC!E17,IF($B$15=DATOS!$B$10,MIXERS!E17,IF($B$15=DATOS!$B$11,MOLINOS!E17,IF($B$15=DATOS!$B$12,'ÓSMOSIS INV'!E17,IF($B$15=DATOS!$B$13,REACTORES!E17,IF($B$15=DATOS!$B$14,RESINAS!E21,IF($B$15=DATOS!$B$15,SECADORES!E17,IF($B$15=DATOS!$B$16,SILOS!E17,IF($B$15=DATOS!$B$17,TANQUES!E17,IF($B$15=DATOS!$B$18,'TK AGITADOS'!E17,IF($B$15=DATOS!$B$19,'TORRES ENF'!E17," ")))))))))))))))))</f>
        <v>0</v>
      </c>
      <c r="D33" s="46">
        <f>IF($B$15=DATOS!$B$3,CALDERAS!F17,IF($B$15=DATOS!$B$4,CENTRÍFUGAS!F17,IF($B$15=DATOS!$B$5,CHILLERS!F17, IF($B$15=DATOS!$B$6,COMPRESORES!F17,IF($B$15=DATOS!$B$7,EVAPORADORES!F17,IF($B$15=DATOS!$B$8,FILTROS!F17,IF($B$15=DATOS!$B$9,IC!F17,IF($B$15=DATOS!$B$10,MIXERS!F17,IF($B$15=DATOS!$B$11,MOLINOS!F17,IF($B$15=DATOS!$B$12,'ÓSMOSIS INV'!F17,IF($B$15=DATOS!$B$13,REACTORES!F17,IF($B$15=DATOS!$B$14,RESINAS!F21,IF($B$15=DATOS!$B$15,SECADORES!F17,IF($B$15=DATOS!$B$16,SILOS!F17,IF($B$15=DATOS!$B$17,TANQUES!F17,IF($B$15=DATOS!$B$18,'TK AGITADOS'!F17,IF($B$15=DATOS!$B$19,'TORRES ENF'!F17," ")))))))))))))))))</f>
        <v>0</v>
      </c>
      <c r="E33" s="46">
        <f>IF($B$15=DATOS!$B$3,CALDERAS!G17,IF($B$15=DATOS!$B$4,CENTRÍFUGAS!G17,IF($B$15=DATOS!$B$5,CHILLERS!G17, IF($B$15=DATOS!$B$6,COMPRESORES!G17,IF($B$15=DATOS!$B$7,EVAPORADORES!G17,IF($B$15=DATOS!$B$8,FILTROS!G17,IF($B$15=DATOS!$B$9,IC!G17,IF($B$15=DATOS!$B$10,MIXERS!G17,IF($B$15=DATOS!$B$11,MOLINOS!G17,IF($B$15=DATOS!$B$12,'ÓSMOSIS INV'!G17,IF($B$15=DATOS!$B$13,REACTORES!G17,IF($B$15=DATOS!$B$14,RESINAS!G21,IF($B$15=DATOS!$B$15,SECADORES!G17,IF($B$15=DATOS!$B$16,SILOS!G17,IF($B$15=DATOS!$B$17,TANQUES!G17,IF($B$15=DATOS!$B$18,'TK AGITADOS'!G17,IF($B$15=DATOS!$B$19,'TORRES ENF'!G17," ")))))))))))))))))</f>
        <v>0</v>
      </c>
      <c r="F33" s="46">
        <f>IF($B$15=DATOS!$B$3,CALDERAS!H17,IF($B$15=DATOS!$B$4,CENTRÍFUGAS!H17,IF($B$15=DATOS!$B$5,CHILLERS!H17, IF($B$15=DATOS!$B$6,COMPRESORES!H17,IF($B$15=DATOS!$B$7,EVAPORADORES!H17,IF($B$15=DATOS!$B$8,FILTROS!H17,IF($B$15=DATOS!$B$9,IC!H17,IF($B$15=DATOS!$B$10,MIXERS!H17,IF($B$15=DATOS!$B$11,MOLINOS!H17,IF($B$15=DATOS!$B$12,'ÓSMOSIS INV'!H17,IF($B$15=DATOS!$B$13,REACTORES!H17,IF($B$15=DATOS!$B$14,RESINAS!H21,IF($B$15=DATOS!$B$15,SECADORES!H17,IF($B$15=DATOS!$B$16,SILOS!H17,IF($B$15=DATOS!$B$17,TANQUES!H17,IF($B$15=DATOS!$B$18,'TK AGITADOS'!H17,IF($B$15=DATOS!$B$19,'TORRES ENF'!H17," ")))))))))))))))))</f>
        <v>0</v>
      </c>
      <c r="G33" s="46">
        <f>IF($B$15=DATOS!$B$3,CALDERAS!I17,IF($B$15=DATOS!$B$4,CENTRÍFUGAS!I17,IF($B$15=DATOS!$B$5,CHILLERS!I17, IF($B$15=DATOS!$B$6,COMPRESORES!I17,IF($B$15=DATOS!$B$7,EVAPORADORES!I17,IF($B$15=DATOS!$B$8,FILTROS!I17,IF($B$15=DATOS!$B$9,IC!I17,IF($B$15=DATOS!$B$10,MIXERS!I17,IF($B$15=DATOS!$B$11,MOLINOS!I17,IF($B$15=DATOS!$B$12,'ÓSMOSIS INV'!I17,IF($B$15=DATOS!$B$13,REACTORES!I17,IF($B$15=DATOS!$B$14,RESINAS!I21,IF($B$15=DATOS!$B$15,SECADORES!I17,IF($B$15=DATOS!$B$16,SILOS!I17,IF($B$15=DATOS!$B$17,TANQUES!I17,IF($B$15=DATOS!$B$18,'TK AGITADOS'!I17,IF($B$15=DATOS!$B$19,'TORRES ENF'!I17," ")))))))))))))))))</f>
        <v>0</v>
      </c>
      <c r="H33" s="46">
        <f>IF($B$15=DATOS!$B$3,CALDERAS!J17,IF($B$15=DATOS!$B$4,CENTRÍFUGAS!J17,IF($B$15=DATOS!$B$5,CHILLERS!J17, IF($B$15=DATOS!$B$6,COMPRESORES!J17,IF($B$15=DATOS!$B$7,EVAPORADORES!J17,IF($B$15=DATOS!$B$8,FILTROS!J17,IF($B$15=DATOS!$B$9,IC!J17,IF($B$15=DATOS!$B$10,MIXERS!J17,IF($B$15=DATOS!$B$11,MOLINOS!J17,IF($B$15=DATOS!$B$12,'ÓSMOSIS INV'!J17,IF($B$15=DATOS!$B$13,REACTORES!J17,IF($B$15=DATOS!$B$14,RESINAS!J21,IF($B$15=DATOS!$B$15,SECADORES!J17,IF($B$15=DATOS!$B$16,SILOS!J17,IF($B$15=DATOS!$B$17,TANQUES!J17,IF($B$15=DATOS!$B$18,'TK AGITADOS'!J17,IF($B$15=DATOS!$B$19,'TORRES ENF'!J17," ")))))))))))))))))</f>
        <v>0</v>
      </c>
      <c r="I33" s="46">
        <f>IF($B$15=DATOS!$B$3,CALDERAS!K17,IF($B$15=DATOS!$B$4,CENTRÍFUGAS!K17,IF($B$15=DATOS!$B$5,CHILLERS!K17, IF($B$15=DATOS!$B$6,COMPRESORES!K17,IF($B$15=DATOS!$B$7,EVAPORADORES!K17,IF($B$15=DATOS!$B$8,FILTROS!K17,IF($B$15=DATOS!$B$9,IC!K17,IF($B$15=DATOS!$B$10,MIXERS!K17,IF($B$15=DATOS!$B$11,MOLINOS!K17,IF($B$15=DATOS!$B$12,'ÓSMOSIS INV'!K17,IF($B$15=DATOS!$B$13,REACTORES!K17,IF($B$15=DATOS!$B$14,RESINAS!K21,IF($B$15=DATOS!$B$15,SECADORES!K17,IF($B$15=DATOS!$B$16,SILOS!K17,IF($B$15=DATOS!$B$17,TANQUES!K17,IF($B$15=DATOS!$B$18,'TK AGITADOS'!K17,IF($B$15=DATOS!$B$19,'TORRES ENF'!K17," ")))))))))))))))))</f>
        <v>0</v>
      </c>
      <c r="J33" s="46">
        <f>IF($B$15=DATOS!$B$3,CALDERAS!L17,IF($B$15=DATOS!$B$4,CENTRÍFUGAS!L17,IF($B$15=DATOS!$B$5,CHILLERS!L17, IF($B$15=DATOS!$B$6,COMPRESORES!L17,IF($B$15=DATOS!$B$7,EVAPORADORES!L17,IF($B$15=DATOS!$B$8,FILTROS!L17,IF($B$15=DATOS!$B$9,IC!L17,IF($B$15=DATOS!$B$10,MIXERS!L17,IF($B$15=DATOS!$B$11,MOLINOS!L17,IF($B$15=DATOS!$B$12,'ÓSMOSIS INV'!L17,IF($B$15=DATOS!$B$13,REACTORES!L17,IF($B$15=DATOS!$B$14,RESINAS!L21,IF($B$15=DATOS!$B$15,SECADORES!L17,IF($B$15=DATOS!$B$16,SILOS!L17,IF($B$15=DATOS!$B$17,TANQUES!L17,IF($B$15=DATOS!$B$18,'TK AGITADOS'!L17,IF($B$15=DATOS!$B$19,'TORRES ENF'!L17," ")))))))))))))))))</f>
        <v>0</v>
      </c>
      <c r="K33" s="46">
        <f>IF($B$15=DATOS!$B$3,CALDERAS!M17,IF($B$15=DATOS!$B$4,CENTRÍFUGAS!M17,IF($B$15=DATOS!$B$5,CHILLERS!M17, IF($B$15=DATOS!$B$6,COMPRESORES!M17,IF($B$15=DATOS!$B$7,EVAPORADORES!M17,IF($B$15=DATOS!$B$8,FILTROS!M17,IF($B$15=DATOS!$B$9,IC!M17,IF($B$15=DATOS!$B$10,MIXERS!M17,IF($B$15=DATOS!$B$11,MOLINOS!M17,IF($B$15=DATOS!$B$12,'ÓSMOSIS INV'!M17,IF($B$15=DATOS!$B$13,REACTORES!M17,IF($B$15=DATOS!$B$14,RESINAS!M21,IF($B$15=DATOS!$B$15,SECADORES!M17,IF($B$15=DATOS!$B$16,SILOS!M17,IF($B$15=DATOS!$B$17,TANQUES!M17,IF($B$15=DATOS!$B$18,'TK AGITADOS'!M17,IF($B$15=DATOS!$B$19,'TORRES ENF'!M17," ")))))))))))))))))</f>
        <v>0</v>
      </c>
      <c r="L33" s="46">
        <f>IF($B$15=DATOS!$B$3,CALDERAS!N17,IF($B$15=DATOS!$B$4,CENTRÍFUGAS!N17,IF($B$15=DATOS!$B$5,CHILLERS!N17, IF($B$15=DATOS!$B$6,COMPRESORES!N17,IF($B$15=DATOS!$B$7,EVAPORADORES!N17,IF($B$15=DATOS!$B$8,FILTROS!N17,IF($B$15=DATOS!$B$9,IC!N17,IF($B$15=DATOS!$B$10,MIXERS!N17,IF($B$15=DATOS!$B$11,MOLINOS!N17,IF($B$15=DATOS!$B$12,'ÓSMOSIS INV'!N17,IF($B$15=DATOS!$B$13,REACTORES!N17,IF($B$15=DATOS!$B$14,RESINAS!N21,IF($B$15=DATOS!$B$15,SECADORES!N17,IF($B$15=DATOS!$B$16,SILOS!N17,IF($B$15=DATOS!$B$17,TANQUES!N17,IF($B$15=DATOS!$B$18,'TK AGITADOS'!N17,IF($B$15=DATOS!$B$19,'TORRES ENF'!N17," ")))))))))))))))))</f>
        <v>0</v>
      </c>
      <c r="M33" s="46">
        <f>IF($B$15=DATOS!$B$3,CALDERAS!O17,IF($B$15=DATOS!$B$4,CENTRÍFUGAS!O17,IF($B$15=DATOS!$B$5,CHILLERS!O17, IF($B$15=DATOS!$B$6,COMPRESORES!O17,IF($B$15=DATOS!$B$7,EVAPORADORES!O17,IF($B$15=DATOS!$B$8,FILTROS!O17,IF($B$15=DATOS!$B$9,IC!O17,IF($B$15=DATOS!$B$10,MIXERS!O17,IF($B$15=DATOS!$B$11,MOLINOS!O17,IF($B$15=DATOS!$B$12,'ÓSMOSIS INV'!O17,IF($B$15=DATOS!$B$13,REACTORES!O17,IF($B$15=DATOS!$B$14,RESINAS!O21,IF($B$15=DATOS!$B$15,SECADORES!O17,IF($B$15=DATOS!$B$16,SILOS!O17,IF($B$15=DATOS!$B$17,TANQUES!O17,IF($B$15=DATOS!$B$18,'TK AGITADOS'!O17,IF($B$15=DATOS!$B$19,'TORRES ENF'!O17," ")))))))))))))))))</f>
        <v>0</v>
      </c>
      <c r="N33" s="46">
        <f>IF($B$15=DATOS!$B$3,CALDERAS!P17,IF($B$15=DATOS!$B$4,CENTRÍFUGAS!P17,IF($B$15=DATOS!$B$5,CHILLERS!P17, IF($B$15=DATOS!$B$6,COMPRESORES!P17,IF($B$15=DATOS!$B$7,EVAPORADORES!P17,IF($B$15=DATOS!$B$8,FILTROS!P17,IF($B$15=DATOS!$B$9,IC!P17,IF($B$15=DATOS!$B$10,MIXERS!P17,IF($B$15=DATOS!$B$11,MOLINOS!P17,IF($B$15=DATOS!$B$12,'ÓSMOSIS INV'!P17,IF($B$15=DATOS!$B$13,REACTORES!P17,IF($B$15=DATOS!$B$14,RESINAS!P21,IF($B$15=DATOS!$B$15,SECADORES!P17,IF($B$15=DATOS!$B$16,SILOS!P17,IF($B$15=DATOS!$B$17,TANQUES!P17,IF($B$15=DATOS!$B$18,'TK AGITADOS'!P17,IF($B$15=DATOS!$B$19,'TORRES ENF'!P17," ")))))))))))))))))</f>
        <v>0</v>
      </c>
      <c r="O33" s="46">
        <f>IF($B$15=DATOS!$B$3,CALDERAS!Q17,IF($B$15=DATOS!$B$4,CENTRÍFUGAS!Q17,IF($B$15=DATOS!$B$5,CHILLERS!Q17, IF($B$15=DATOS!$B$6,COMPRESORES!Q17,IF($B$15=DATOS!$B$7,EVAPORADORES!Q17,IF($B$15=DATOS!$B$8,FILTROS!Q17,IF($B$15=DATOS!$B$9,IC!Q17,IF($B$15=DATOS!$B$10,MIXERS!Q17,IF($B$15=DATOS!$B$11,MOLINOS!Q17,IF($B$15=DATOS!$B$12,'ÓSMOSIS INV'!Q17,IF($B$15=DATOS!$B$13,REACTORES!Q17,IF($B$15=DATOS!$B$14,RESINAS!Q21,IF($B$15=DATOS!$B$15,SECADORES!Q17,IF($B$15=DATOS!$B$16,SILOS!Q17,IF($B$15=DATOS!$B$17,TANQUES!Q17,IF($B$15=DATOS!$B$18,'TK AGITADOS'!Q17,IF($B$15=DATOS!$B$19,'TORRES ENF'!Q17," ")))))))))))))))))</f>
        <v>0</v>
      </c>
      <c r="P33" s="46">
        <f>IF($B$15=DATOS!$B$3,CALDERAS!R17,IF($B$15=DATOS!$B$4,CENTRÍFUGAS!R17,IF($B$15=DATOS!$B$5,CHILLERS!R17, IF($B$15=DATOS!$B$6,COMPRESORES!R17,IF($B$15=DATOS!$B$7,EVAPORADORES!R17,IF($B$15=DATOS!$B$8,FILTROS!R17,IF($B$15=DATOS!$B$9,IC!R17,IF($B$15=DATOS!$B$10,MIXERS!R17,IF($B$15=DATOS!$B$11,MOLINOS!R17,IF($B$15=DATOS!$B$12,'ÓSMOSIS INV'!R17,IF($B$15=DATOS!$B$13,REACTORES!R17,IF($B$15=DATOS!$B$14,RESINAS!R21,IF($B$15=DATOS!$B$15,SECADORES!R17,IF($B$15=DATOS!$B$16,SILOS!R17,IF($B$15=DATOS!$B$17,TANQUES!R17,IF($B$15=DATOS!$B$18,'TK AGITADOS'!R17,IF($B$15=DATOS!$B$19,'TORRES ENF'!R17," ")))))))))))))))))</f>
        <v>0</v>
      </c>
      <c r="Q33" s="46">
        <f>IF($B$15=DATOS!$B$3,CALDERAS!S17,IF($B$15=DATOS!$B$4,CENTRÍFUGAS!S17,IF($B$15=DATOS!$B$5,CHILLERS!S17, IF($B$15=DATOS!$B$6,COMPRESORES!S17,IF($B$15=DATOS!$B$7,EVAPORADORES!S17,IF($B$15=DATOS!$B$8,FILTROS!S17,IF($B$15=DATOS!$B$9,IC!S17,IF($B$15=DATOS!$B$10,MIXERS!S17,IF($B$15=DATOS!$B$11,MOLINOS!S17,IF($B$15=DATOS!$B$12,'ÓSMOSIS INV'!S17,IF($B$15=DATOS!$B$13,REACTORES!S17,IF($B$15=DATOS!$B$14,RESINAS!S21,IF($B$15=DATOS!$B$15,SECADORES!S17,IF($B$15=DATOS!$B$16,SILOS!S17,IF($B$15=DATOS!$B$17,TANQUES!S17,IF($B$15=DATOS!$B$18,'TK AGITADOS'!S17,IF($B$15=DATOS!$B$19,'TORRES ENF'!S17," ")))))))))))))))))</f>
        <v>0</v>
      </c>
      <c r="R33" s="46">
        <f>IF($B$15=DATOS!$B$3,CALDERAS!T17,IF($B$15=DATOS!$B$4,CENTRÍFUGAS!T17,IF($B$15=DATOS!$B$5,CHILLERS!T17, IF($B$15=DATOS!$B$6,COMPRESORES!T17,IF($B$15=DATOS!$B$7,EVAPORADORES!T17,IF($B$15=DATOS!$B$8,FILTROS!T17,IF($B$15=DATOS!$B$9,IC!T17,IF($B$15=DATOS!$B$10,MIXERS!T17,IF($B$15=DATOS!$B$11,MOLINOS!T17,IF($B$15=DATOS!$B$12,'ÓSMOSIS INV'!T17,IF($B$15=DATOS!$B$13,REACTORES!T17,IF($B$15=DATOS!$B$14,RESINAS!T21,IF($B$15=DATOS!$B$15,SECADORES!T17,IF($B$15=DATOS!$B$16,SILOS!T17,IF($B$15=DATOS!$B$17,TANQUES!T17,IF($B$15=DATOS!$B$18,'TK AGITADOS'!T17,IF($B$15=DATOS!$B$19,'TORRES ENF'!T17," ")))))))))))))))))</f>
        <v>0</v>
      </c>
      <c r="S33" s="46">
        <f>IF($B$15=DATOS!$B$3,CALDERAS!U17,IF($B$15=DATOS!$B$4,CENTRÍFUGAS!U17,IF($B$15=DATOS!$B$5,CHILLERS!U17, IF($B$15=DATOS!$B$6,COMPRESORES!U17,IF($B$15=DATOS!$B$7,EVAPORADORES!U17,IF($B$15=DATOS!$B$8,FILTROS!U17,IF($B$15=DATOS!$B$9,IC!U17,IF($B$15=DATOS!$B$10,MIXERS!U17,IF($B$15=DATOS!$B$11,MOLINOS!U17,IF($B$15=DATOS!$B$12,'ÓSMOSIS INV'!U17,IF($B$15=DATOS!$B$13,REACTORES!U17,IF($B$15=DATOS!$B$14,RESINAS!U21,IF($B$15=DATOS!$B$15,SECADORES!U17,IF($B$15=DATOS!$B$16,SILOS!U17,IF($B$15=DATOS!$B$17,TANQUES!U17,IF($B$15=DATOS!$B$18,'TK AGITADOS'!U17,IF($B$15=DATOS!$B$19,'TORRES ENF'!U17," ")))))))))))))))))</f>
        <v>0</v>
      </c>
      <c r="T33" s="46">
        <f>IF($B$15=DATOS!$B$3,CALDERAS!V17,IF($B$15=DATOS!$B$4,CENTRÍFUGAS!V17,IF($B$15=DATOS!$B$5,CHILLERS!V17, IF($B$15=DATOS!$B$6,COMPRESORES!V17,IF($B$15=DATOS!$B$7,EVAPORADORES!V17,IF($B$15=DATOS!$B$8,FILTROS!V17,IF($B$15=DATOS!$B$9,IC!V17,IF($B$15=DATOS!$B$10,MIXERS!V17,IF($B$15=DATOS!$B$11,MOLINOS!V17,IF($B$15=DATOS!$B$12,'ÓSMOSIS INV'!V17,IF($B$15=DATOS!$B$13,REACTORES!V17,IF($B$15=DATOS!$B$14,RESINAS!V21,IF($B$15=DATOS!$B$15,SECADORES!V17,IF($B$15=DATOS!$B$16,SILOS!V17,IF($B$15=DATOS!$B$17,TANQUES!V17,IF($B$15=DATOS!$B$18,'TK AGITADOS'!V17,IF($B$15=DATOS!$B$19,'TORRES ENF'!V17," ")))))))))))))))))</f>
        <v>0</v>
      </c>
      <c r="U33" s="46">
        <f>IF($B$15=DATOS!$B$3,CALDERAS!W17,IF($B$15=DATOS!$B$4,CENTRÍFUGAS!W17,IF($B$15=DATOS!$B$5,CHILLERS!W17, IF($B$15=DATOS!$B$6,COMPRESORES!W17,IF($B$15=DATOS!$B$7,EVAPORADORES!W17,IF($B$15=DATOS!$B$8,FILTROS!W17,IF($B$15=DATOS!$B$9,IC!W17,IF($B$15=DATOS!$B$10,MIXERS!W17,IF($B$15=DATOS!$B$11,MOLINOS!W17,IF($B$15=DATOS!$B$12,'ÓSMOSIS INV'!W17,IF($B$15=DATOS!$B$13,REACTORES!W17,IF($B$15=DATOS!$B$14,RESINAS!W21,IF($B$15=DATOS!$B$15,SECADORES!W17,IF($B$15=DATOS!$B$16,SILOS!W17,IF($B$15=DATOS!$B$17,TANQUES!W17,IF($B$15=DATOS!$B$18,'TK AGITADOS'!W17,IF($B$15=DATOS!$B$19,'TORRES ENF'!W17," ")))))))))))))))))</f>
        <v>0</v>
      </c>
      <c r="V33" s="46">
        <f>IF($B$15=DATOS!$B$3,CALDERAS!X17,IF($B$15=DATOS!$B$4,CENTRÍFUGAS!X17,IF($B$15=DATOS!$B$5,CHILLERS!X17, IF($B$15=DATOS!$B$6,COMPRESORES!X17,IF($B$15=DATOS!$B$7,EVAPORADORES!X17,IF($B$15=DATOS!$B$8,FILTROS!X17,IF($B$15=DATOS!$B$9,IC!X17,IF($B$15=DATOS!$B$10,MIXERS!X17,IF($B$15=DATOS!$B$11,MOLINOS!X17,IF($B$15=DATOS!$B$12,'ÓSMOSIS INV'!X17,IF($B$15=DATOS!$B$13,REACTORES!X17,IF($B$15=DATOS!$B$14,RESINAS!X21,IF($B$15=DATOS!$B$15,SECADORES!X17,IF($B$15=DATOS!$B$16,SILOS!X17,IF($B$15=DATOS!$B$17,TANQUES!X17,IF($B$15=DATOS!$B$18,'TK AGITADOS'!X17,IF($B$15=DATOS!$B$19,'TORRES ENF'!X17," ")))))))))))))))))</f>
        <v>0</v>
      </c>
      <c r="W33" s="46">
        <f>IF($B$15=DATOS!$B$3,CALDERAS!Y17,IF($B$15=DATOS!$B$4,CENTRÍFUGAS!Y17,IF($B$15=DATOS!$B$5,CHILLERS!Y17, IF($B$15=DATOS!$B$6,COMPRESORES!Y17,IF($B$15=DATOS!$B$7,EVAPORADORES!Y17,IF($B$15=DATOS!$B$8,FILTROS!Y17,IF($B$15=DATOS!$B$9,IC!Y17,IF($B$15=DATOS!$B$10,MIXERS!Y17,IF($B$15=DATOS!$B$11,MOLINOS!Y17,IF($B$15=DATOS!$B$12,'ÓSMOSIS INV'!Y17,IF($B$15=DATOS!$B$13,REACTORES!Y17,IF($B$15=DATOS!$B$14,RESINAS!Y21,IF($B$15=DATOS!$B$15,SECADORES!Y17,IF($B$15=DATOS!$B$16,SILOS!Y17,IF($B$15=DATOS!$B$17,TANQUES!Y17,IF($B$15=DATOS!$B$18,'TK AGITADOS'!Y17,IF($B$15=DATOS!$B$19,'TORRES ENF'!Y17," ")))))))))))))))))</f>
        <v>0</v>
      </c>
      <c r="X33" s="46">
        <f>IF($B$15=DATOS!$B$3,CALDERAS!Z17,IF($B$15=DATOS!$B$4,CENTRÍFUGAS!Z17,IF($B$15=DATOS!$B$5,CHILLERS!Z17, IF($B$15=DATOS!$B$6,COMPRESORES!Z17,IF($B$15=DATOS!$B$7,EVAPORADORES!Z17,IF($B$15=DATOS!$B$8,FILTROS!Z17,IF($B$15=DATOS!$B$9,IC!Z17,IF($B$15=DATOS!$B$10,MIXERS!Z17,IF($B$15=DATOS!$B$11,MOLINOS!Z17,IF($B$15=DATOS!$B$12,'ÓSMOSIS INV'!Z17,IF($B$15=DATOS!$B$13,REACTORES!Z17,IF($B$15=DATOS!$B$14,RESINAS!Z21,IF($B$15=DATOS!$B$15,SECADORES!Z17,IF($B$15=DATOS!$B$16,SILOS!Z17,IF($B$15=DATOS!$B$17,TANQUES!Z17,IF($B$15=DATOS!$B$18,'TK AGITADOS'!Z17,IF($B$15=DATOS!$B$19,'TORRES ENF'!Z17," ")))))))))))))))))</f>
        <v>0</v>
      </c>
      <c r="Y33" s="46">
        <f>IF($B$15=DATOS!$B$3,CALDERAS!AA17,IF($B$15=DATOS!$B$4,CENTRÍFUGAS!AA17,IF($B$15=DATOS!$B$5,CHILLERS!AA17, IF($B$15=DATOS!$B$6,COMPRESORES!AA17,IF($B$15=DATOS!$B$7,EVAPORADORES!AA17,IF($B$15=DATOS!$B$8,FILTROS!AA17,IF($B$15=DATOS!$B$9,IC!AA17,IF($B$15=DATOS!$B$10,MIXERS!AA17,IF($B$15=DATOS!$B$11,MOLINOS!AA17,IF($B$15=DATOS!$B$12,'ÓSMOSIS INV'!AA17,IF($B$15=DATOS!$B$13,REACTORES!AA17,IF($B$15=DATOS!$B$14,RESINAS!AA21,IF($B$15=DATOS!$B$15,SECADORES!AA17,IF($B$15=DATOS!$B$16,SILOS!AA17,IF($B$15=DATOS!$B$17,TANQUES!AA17,IF($B$15=DATOS!$B$18,'TK AGITADOS'!AA17,IF($B$15=DATOS!$B$19,'TORRES ENF'!AA17," ")))))))))))))))))</f>
        <v>0</v>
      </c>
      <c r="Z33" s="46">
        <f>IF($B$15=DATOS!$B$3,CALDERAS!AB17,IF($B$15=DATOS!$B$4,CENTRÍFUGAS!AB17,IF($B$15=DATOS!$B$5,CHILLERS!AB17, IF($B$15=DATOS!$B$6,COMPRESORES!AB17,IF($B$15=DATOS!$B$7,EVAPORADORES!AB17,IF($B$15=DATOS!$B$8,FILTROS!AB17,IF($B$15=DATOS!$B$9,IC!AB17,IF($B$15=DATOS!$B$10,MIXERS!AB17,IF($B$15=DATOS!$B$11,MOLINOS!AB17,IF($B$15=DATOS!$B$12,'ÓSMOSIS INV'!AB17,IF($B$15=DATOS!$B$13,REACTORES!AB17,IF($B$15=DATOS!$B$14,RESINAS!AB21,IF($B$15=DATOS!$B$15,SECADORES!AB17,IF($B$15=DATOS!$B$16,SILOS!AB17,IF($B$15=DATOS!$B$17,TANQUES!AB17,IF($B$15=DATOS!$B$18,'TK AGITADOS'!AB17,IF($B$15=DATOS!$B$19,'TORRES ENF'!AB17," ")))))))))))))))))</f>
        <v>0</v>
      </c>
      <c r="AA33" s="46">
        <f>IF($B$15=DATOS!$B$3,CALDERAS!AC17,IF($B$15=DATOS!$B$4,CENTRÍFUGAS!AC17,IF($B$15=DATOS!$B$5,CHILLERS!AC17, IF($B$15=DATOS!$B$6,COMPRESORES!AC17,IF($B$15=DATOS!$B$7,EVAPORADORES!AC17,IF($B$15=DATOS!$B$8,FILTROS!AC17,IF($B$15=DATOS!$B$9,IC!AC17,IF($B$15=DATOS!$B$10,MIXERS!AC17,IF($B$15=DATOS!$B$11,MOLINOS!AC17,IF($B$15=DATOS!$B$12,'ÓSMOSIS INV'!AC17,IF($B$15=DATOS!$B$13,REACTORES!AC17,IF($B$15=DATOS!$B$14,RESINAS!AC21,IF($B$15=DATOS!$B$15,SECADORES!AC17,IF($B$15=DATOS!$B$16,SILOS!AC17,IF($B$15=DATOS!$B$17,TANQUES!AC17,IF($B$15=DATOS!$B$18,'TK AGITADOS'!AC17,IF($B$15=DATOS!$B$19,'TORRES ENF'!AC17," ")))))))))))))))))</f>
        <v>0</v>
      </c>
      <c r="AB33" s="46">
        <f>IF($B$15=DATOS!$B$3,CALDERAS!AD17,IF($B$15=DATOS!$B$4,CENTRÍFUGAS!AD17,IF($B$15=DATOS!$B$5,CHILLERS!AD17, IF($B$15=DATOS!$B$6,COMPRESORES!AD17,IF($B$15=DATOS!$B$7,EVAPORADORES!AD17,IF($B$15=DATOS!$B$8,FILTROS!AD17,IF($B$15=DATOS!$B$9,IC!AD17,IF($B$15=DATOS!$B$10,MIXERS!AD17,IF($B$15=DATOS!$B$11,MOLINOS!AD17,IF($B$15=DATOS!$B$12,'ÓSMOSIS INV'!AD17,IF($B$15=DATOS!$B$13,REACTORES!AD17,IF($B$15=DATOS!$B$14,RESINAS!AD21,IF($B$15=DATOS!$B$15,SECADORES!AD17,IF($B$15=DATOS!$B$16,SILOS!AD17,IF($B$15=DATOS!$B$17,TANQUES!AD17,IF($B$15=DATOS!$B$18,'TK AGITADOS'!AD17,IF($B$15=DATOS!$B$19,'TORRES ENF'!AD17," ")))))))))))))))))</f>
        <v>0</v>
      </c>
      <c r="AC33" s="46">
        <f>IF($B$15=DATOS!$B$3,CALDERAS!AE17,IF($B$15=DATOS!$B$4,CENTRÍFUGAS!AE17,IF($B$15=DATOS!$B$5,CHILLERS!AE17, IF($B$15=DATOS!$B$6,COMPRESORES!AE17,IF($B$15=DATOS!$B$7,EVAPORADORES!AE17,IF($B$15=DATOS!$B$8,FILTROS!AE17,IF($B$15=DATOS!$B$9,IC!AE17,IF($B$15=DATOS!$B$10,MIXERS!AE17,IF($B$15=DATOS!$B$11,MOLINOS!AE17,IF($B$15=DATOS!$B$12,'ÓSMOSIS INV'!AE17,IF($B$15=DATOS!$B$13,REACTORES!AE17,IF($B$15=DATOS!$B$14,RESINAS!AE21,IF($B$15=DATOS!$B$15,SECADORES!AE17,IF($B$15=DATOS!$B$16,SILOS!AE17,IF($B$15=DATOS!$B$17,TANQUES!AE17,IF($B$15=DATOS!$B$18,'TK AGITADOS'!AE17,IF($B$15=DATOS!$B$19,'TORRES ENF'!AE17," ")))))))))))))))))</f>
        <v>0</v>
      </c>
      <c r="AD33" s="46">
        <f>IF($B$15=DATOS!$B$3,CALDERAS!AF17,IF($B$15=DATOS!$B$4,CENTRÍFUGAS!AF17,IF($B$15=DATOS!$B$5,CHILLERS!AF17, IF($B$15=DATOS!$B$6,COMPRESORES!AF17,IF($B$15=DATOS!$B$7,EVAPORADORES!AF17,IF($B$15=DATOS!$B$8,FILTROS!AF17,IF($B$15=DATOS!$B$9,IC!AF17,IF($B$15=DATOS!$B$10,MIXERS!AF17,IF($B$15=DATOS!$B$11,MOLINOS!AF17,IF($B$15=DATOS!$B$12,'ÓSMOSIS INV'!AF17,IF($B$15=DATOS!$B$13,REACTORES!AF17,IF($B$15=DATOS!$B$14,RESINAS!AF21,IF($B$15=DATOS!$B$15,SECADORES!AF17,IF($B$15=DATOS!$B$16,SILOS!AF17,IF($B$15=DATOS!$B$17,TANQUES!AF17,IF($B$15=DATOS!$B$18,'TK AGITADOS'!AF17,IF($B$15=DATOS!$B$19,'TORRES ENF'!AF17," ")))))))))))))))))</f>
        <v>0</v>
      </c>
      <c r="AE33" s="46">
        <f>IF($B$15=DATOS!$B$3,CALDERAS!AG17,IF($B$15=DATOS!$B$4,CENTRÍFUGAS!AG17,IF($B$15=DATOS!$B$5,CHILLERS!AG17, IF($B$15=DATOS!$B$6,COMPRESORES!AG17,IF($B$15=DATOS!$B$7,EVAPORADORES!AG17,IF($B$15=DATOS!$B$8,FILTROS!AG17,IF($B$15=DATOS!$B$9,IC!AG17,IF($B$15=DATOS!$B$10,MIXERS!AG17,IF($B$15=DATOS!$B$11,MOLINOS!AG17,IF($B$15=DATOS!$B$12,'ÓSMOSIS INV'!AG17,IF($B$15=DATOS!$B$13,REACTORES!AG17,IF($B$15=DATOS!$B$14,RESINAS!AG21,IF($B$15=DATOS!$B$15,SECADORES!AG17,IF($B$15=DATOS!$B$16,SILOS!AG17,IF($B$15=DATOS!$B$17,TANQUES!AG17,IF($B$15=DATOS!$B$18,'TK AGITADOS'!AG17,IF($B$15=DATOS!$B$19,'TORRES ENF'!AG17," ")))))))))))))))))</f>
        <v>0</v>
      </c>
      <c r="AF33" s="46">
        <f>IF($B$15=DATOS!$B$3,CALDERAS!AH17,IF($B$15=DATOS!$B$4,CENTRÍFUGAS!AH17,IF($B$15=DATOS!$B$5,CHILLERS!AH17, IF($B$15=DATOS!$B$6,COMPRESORES!AH17,IF($B$15=DATOS!$B$7,EVAPORADORES!AH17,IF($B$15=DATOS!$B$8,FILTROS!AH17,IF($B$15=DATOS!$B$9,IC!AH17,IF($B$15=DATOS!$B$10,MIXERS!AH17,IF($B$15=DATOS!$B$11,MOLINOS!AH17,IF($B$15=DATOS!$B$12,'ÓSMOSIS INV'!AH17,IF($B$15=DATOS!$B$13,REACTORES!AH17,IF($B$15=DATOS!$B$14,RESINAS!AH21,IF($B$15=DATOS!$B$15,SECADORES!AH17,IF($B$15=DATOS!$B$16,SILOS!AH17,IF($B$15=DATOS!$B$17,TANQUES!AH17,IF($B$15=DATOS!$B$18,'TK AGITADOS'!AH17,IF($B$15=DATOS!$B$19,'TORRES ENF'!AH17," ")))))))))))))))))</f>
        <v>0</v>
      </c>
    </row>
    <row r="34" spans="1:32" s="47" customFormat="1" ht="45" customHeight="1" x14ac:dyDescent="0.4">
      <c r="A34" s="46">
        <f>IF($B$15=DATOS!$B$3,CALDERAS!C18,IF($B$15=DATOS!$B$4,CENTRÍFUGAS!C18,IF($B$15=DATOS!$B$5,CHILLERS!C18, IF($B$15=DATOS!$B$6,COMPRESORES!C18,IF($B$15=DATOS!$B$7,EVAPORADORES!C18,IF($B$15=DATOS!$B$8,FILTROS!C18,IF($B$15=DATOS!$B$9,IC!C18,IF($B$15=DATOS!$B$10,MIXERS!C18,IF($B$15=DATOS!$B$11,MOLINOS!C18,IF($B$15=DATOS!$B$12,'ÓSMOSIS INV'!C18,IF($B$15=DATOS!$B$13,REACTORES!C18,IF($B$15=DATOS!$B$14,RESINAS!C22,IF($B$15=DATOS!$B$15,SECADORES!C18,IF($B$15=DATOS!$B$16,SILOS!C18,IF($B$15=DATOS!$B$17,TANQUES!C18,IF($B$15=DATOS!$B$18,'TK AGITADOS'!C18,IF($B$15=DATOS!$B$19,'TORRES ENF'!C18," ")))))))))))))))))</f>
        <v>0</v>
      </c>
      <c r="B34" s="46">
        <f>IF($B$15=DATOS!$B$3,CALDERAS!D18,IF($B$15=DATOS!$B$4,CENTRÍFUGAS!D18,IF($B$15=DATOS!$B$5,CHILLERS!D18, IF($B$15=DATOS!$B$6,COMPRESORES!D18,IF($B$15=DATOS!$B$7,EVAPORADORES!D18,IF($B$15=DATOS!$B$8,FILTROS!D18,IF($B$15=DATOS!$B$9,IC!D18,IF($B$15=DATOS!$B$10,MIXERS!D18,IF($B$15=DATOS!$B$11,MOLINOS!D18,IF($B$15=DATOS!$B$12,'ÓSMOSIS INV'!D18,IF($B$15=DATOS!$B$13,REACTORES!D18,IF($B$15=DATOS!$B$14,RESINAS!D22,IF($B$15=DATOS!$B$15,SECADORES!D18,IF($B$15=DATOS!$B$16,SILOS!D18,IF($B$15=DATOS!$B$17,TANQUES!D18,IF($B$15=DATOS!$B$18,'TK AGITADOS'!D18,IF($B$15=DATOS!$B$19,'TORRES ENF'!D18," ")))))))))))))))))</f>
        <v>0</v>
      </c>
      <c r="C34" s="46">
        <f>IF($B$15=DATOS!$B$3,CALDERAS!E18,IF($B$15=DATOS!$B$4,CENTRÍFUGAS!E18,IF($B$15=DATOS!$B$5,CHILLERS!E18, IF($B$15=DATOS!$B$6,COMPRESORES!E18,IF($B$15=DATOS!$B$7,EVAPORADORES!E18,IF($B$15=DATOS!$B$8,FILTROS!E18,IF($B$15=DATOS!$B$9,IC!E18,IF($B$15=DATOS!$B$10,MIXERS!E18,IF($B$15=DATOS!$B$11,MOLINOS!E18,IF($B$15=DATOS!$B$12,'ÓSMOSIS INV'!E18,IF($B$15=DATOS!$B$13,REACTORES!E18,IF($B$15=DATOS!$B$14,RESINAS!E22,IF($B$15=DATOS!$B$15,SECADORES!E18,IF($B$15=DATOS!$B$16,SILOS!E18,IF($B$15=DATOS!$B$17,TANQUES!E18,IF($B$15=DATOS!$B$18,'TK AGITADOS'!E18,IF($B$15=DATOS!$B$19,'TORRES ENF'!E18," ")))))))))))))))))</f>
        <v>0</v>
      </c>
      <c r="D34" s="46">
        <f>IF($B$15=DATOS!$B$3,CALDERAS!F18,IF($B$15=DATOS!$B$4,CENTRÍFUGAS!F18,IF($B$15=DATOS!$B$5,CHILLERS!F18, IF($B$15=DATOS!$B$6,COMPRESORES!F18,IF($B$15=DATOS!$B$7,EVAPORADORES!F18,IF($B$15=DATOS!$B$8,FILTROS!F18,IF($B$15=DATOS!$B$9,IC!F18,IF($B$15=DATOS!$B$10,MIXERS!F18,IF($B$15=DATOS!$B$11,MOLINOS!F18,IF($B$15=DATOS!$B$12,'ÓSMOSIS INV'!F18,IF($B$15=DATOS!$B$13,REACTORES!F18,IF($B$15=DATOS!$B$14,RESINAS!F22,IF($B$15=DATOS!$B$15,SECADORES!F18,IF($B$15=DATOS!$B$16,SILOS!F18,IF($B$15=DATOS!$B$17,TANQUES!F18,IF($B$15=DATOS!$B$18,'TK AGITADOS'!F18,IF($B$15=DATOS!$B$19,'TORRES ENF'!F18," ")))))))))))))))))</f>
        <v>0</v>
      </c>
      <c r="E34" s="46">
        <f>IF($B$15=DATOS!$B$3,CALDERAS!G18,IF($B$15=DATOS!$B$4,CENTRÍFUGAS!G18,IF($B$15=DATOS!$B$5,CHILLERS!G18, IF($B$15=DATOS!$B$6,COMPRESORES!G18,IF($B$15=DATOS!$B$7,EVAPORADORES!G18,IF($B$15=DATOS!$B$8,FILTROS!G18,IF($B$15=DATOS!$B$9,IC!G18,IF($B$15=DATOS!$B$10,MIXERS!G18,IF($B$15=DATOS!$B$11,MOLINOS!G18,IF($B$15=DATOS!$B$12,'ÓSMOSIS INV'!G18,IF($B$15=DATOS!$B$13,REACTORES!G18,IF($B$15=DATOS!$B$14,RESINAS!G22,IF($B$15=DATOS!$B$15,SECADORES!G18,IF($B$15=DATOS!$B$16,SILOS!G18,IF($B$15=DATOS!$B$17,TANQUES!G18,IF($B$15=DATOS!$B$18,'TK AGITADOS'!G18,IF($B$15=DATOS!$B$19,'TORRES ENF'!G18," ")))))))))))))))))</f>
        <v>0</v>
      </c>
      <c r="F34" s="46">
        <f>IF($B$15=DATOS!$B$3,CALDERAS!H18,IF($B$15=DATOS!$B$4,CENTRÍFUGAS!H18,IF($B$15=DATOS!$B$5,CHILLERS!H18, IF($B$15=DATOS!$B$6,COMPRESORES!H18,IF($B$15=DATOS!$B$7,EVAPORADORES!H18,IF($B$15=DATOS!$B$8,FILTROS!H18,IF($B$15=DATOS!$B$9,IC!H18,IF($B$15=DATOS!$B$10,MIXERS!H18,IF($B$15=DATOS!$B$11,MOLINOS!H18,IF($B$15=DATOS!$B$12,'ÓSMOSIS INV'!H18,IF($B$15=DATOS!$B$13,REACTORES!H18,IF($B$15=DATOS!$B$14,RESINAS!H22,IF($B$15=DATOS!$B$15,SECADORES!H18,IF($B$15=DATOS!$B$16,SILOS!H18,IF($B$15=DATOS!$B$17,TANQUES!H18,IF($B$15=DATOS!$B$18,'TK AGITADOS'!H18,IF($B$15=DATOS!$B$19,'TORRES ENF'!H18," ")))))))))))))))))</f>
        <v>0</v>
      </c>
      <c r="G34" s="46">
        <f>IF($B$15=DATOS!$B$3,CALDERAS!I18,IF($B$15=DATOS!$B$4,CENTRÍFUGAS!I18,IF($B$15=DATOS!$B$5,CHILLERS!I18, IF($B$15=DATOS!$B$6,COMPRESORES!I18,IF($B$15=DATOS!$B$7,EVAPORADORES!I18,IF($B$15=DATOS!$B$8,FILTROS!I18,IF($B$15=DATOS!$B$9,IC!I18,IF($B$15=DATOS!$B$10,MIXERS!I18,IF($B$15=DATOS!$B$11,MOLINOS!I18,IF($B$15=DATOS!$B$12,'ÓSMOSIS INV'!I18,IF($B$15=DATOS!$B$13,REACTORES!I18,IF($B$15=DATOS!$B$14,RESINAS!I22,IF($B$15=DATOS!$B$15,SECADORES!I18,IF($B$15=DATOS!$B$16,SILOS!I18,IF($B$15=DATOS!$B$17,TANQUES!I18,IF($B$15=DATOS!$B$18,'TK AGITADOS'!I18,IF($B$15=DATOS!$B$19,'TORRES ENF'!I18," ")))))))))))))))))</f>
        <v>0</v>
      </c>
      <c r="H34" s="46">
        <f>IF($B$15=DATOS!$B$3,CALDERAS!J18,IF($B$15=DATOS!$B$4,CENTRÍFUGAS!J18,IF($B$15=DATOS!$B$5,CHILLERS!J18, IF($B$15=DATOS!$B$6,COMPRESORES!J18,IF($B$15=DATOS!$B$7,EVAPORADORES!J18,IF($B$15=DATOS!$B$8,FILTROS!J18,IF($B$15=DATOS!$B$9,IC!J18,IF($B$15=DATOS!$B$10,MIXERS!J18,IF($B$15=DATOS!$B$11,MOLINOS!J18,IF($B$15=DATOS!$B$12,'ÓSMOSIS INV'!J18,IF($B$15=DATOS!$B$13,REACTORES!J18,IF($B$15=DATOS!$B$14,RESINAS!J22,IF($B$15=DATOS!$B$15,SECADORES!J18,IF($B$15=DATOS!$B$16,SILOS!J18,IF($B$15=DATOS!$B$17,TANQUES!J18,IF($B$15=DATOS!$B$18,'TK AGITADOS'!J18,IF($B$15=DATOS!$B$19,'TORRES ENF'!J18," ")))))))))))))))))</f>
        <v>0</v>
      </c>
      <c r="I34" s="46">
        <f>IF($B$15=DATOS!$B$3,CALDERAS!K18,IF($B$15=DATOS!$B$4,CENTRÍFUGAS!K18,IF($B$15=DATOS!$B$5,CHILLERS!K18, IF($B$15=DATOS!$B$6,COMPRESORES!K18,IF($B$15=DATOS!$B$7,EVAPORADORES!K18,IF($B$15=DATOS!$B$8,FILTROS!K18,IF($B$15=DATOS!$B$9,IC!K18,IF($B$15=DATOS!$B$10,MIXERS!K18,IF($B$15=DATOS!$B$11,MOLINOS!K18,IF($B$15=DATOS!$B$12,'ÓSMOSIS INV'!K18,IF($B$15=DATOS!$B$13,REACTORES!K18,IF($B$15=DATOS!$B$14,RESINAS!K22,IF($B$15=DATOS!$B$15,SECADORES!K18,IF($B$15=DATOS!$B$16,SILOS!K18,IF($B$15=DATOS!$B$17,TANQUES!K18,IF($B$15=DATOS!$B$18,'TK AGITADOS'!K18,IF($B$15=DATOS!$B$19,'TORRES ENF'!K18," ")))))))))))))))))</f>
        <v>0</v>
      </c>
      <c r="J34" s="46">
        <f>IF($B$15=DATOS!$B$3,CALDERAS!L18,IF($B$15=DATOS!$B$4,CENTRÍFUGAS!L18,IF($B$15=DATOS!$B$5,CHILLERS!L18, IF($B$15=DATOS!$B$6,COMPRESORES!L18,IF($B$15=DATOS!$B$7,EVAPORADORES!L18,IF($B$15=DATOS!$B$8,FILTROS!L18,IF($B$15=DATOS!$B$9,IC!L18,IF($B$15=DATOS!$B$10,MIXERS!L18,IF($B$15=DATOS!$B$11,MOLINOS!L18,IF($B$15=DATOS!$B$12,'ÓSMOSIS INV'!L18,IF($B$15=DATOS!$B$13,REACTORES!L18,IF($B$15=DATOS!$B$14,RESINAS!L22,IF($B$15=DATOS!$B$15,SECADORES!L18,IF($B$15=DATOS!$B$16,SILOS!L18,IF($B$15=DATOS!$B$17,TANQUES!L18,IF($B$15=DATOS!$B$18,'TK AGITADOS'!L18,IF($B$15=DATOS!$B$19,'TORRES ENF'!L18," ")))))))))))))))))</f>
        <v>0</v>
      </c>
      <c r="K34" s="46">
        <f>IF($B$15=DATOS!$B$3,CALDERAS!M18,IF($B$15=DATOS!$B$4,CENTRÍFUGAS!M18,IF($B$15=DATOS!$B$5,CHILLERS!M18, IF($B$15=DATOS!$B$6,COMPRESORES!M18,IF($B$15=DATOS!$B$7,EVAPORADORES!M18,IF($B$15=DATOS!$B$8,FILTROS!M18,IF($B$15=DATOS!$B$9,IC!M18,IF($B$15=DATOS!$B$10,MIXERS!M18,IF($B$15=DATOS!$B$11,MOLINOS!M18,IF($B$15=DATOS!$B$12,'ÓSMOSIS INV'!M18,IF($B$15=DATOS!$B$13,REACTORES!M18,IF($B$15=DATOS!$B$14,RESINAS!M22,IF($B$15=DATOS!$B$15,SECADORES!M18,IF($B$15=DATOS!$B$16,SILOS!M18,IF($B$15=DATOS!$B$17,TANQUES!M18,IF($B$15=DATOS!$B$18,'TK AGITADOS'!M18,IF($B$15=DATOS!$B$19,'TORRES ENF'!M18," ")))))))))))))))))</f>
        <v>0</v>
      </c>
      <c r="L34" s="46">
        <f>IF($B$15=DATOS!$B$3,CALDERAS!N18,IF($B$15=DATOS!$B$4,CENTRÍFUGAS!N18,IF($B$15=DATOS!$B$5,CHILLERS!N18, IF($B$15=DATOS!$B$6,COMPRESORES!N18,IF($B$15=DATOS!$B$7,EVAPORADORES!N18,IF($B$15=DATOS!$B$8,FILTROS!N18,IF($B$15=DATOS!$B$9,IC!N18,IF($B$15=DATOS!$B$10,MIXERS!N18,IF($B$15=DATOS!$B$11,MOLINOS!N18,IF($B$15=DATOS!$B$12,'ÓSMOSIS INV'!N18,IF($B$15=DATOS!$B$13,REACTORES!N18,IF($B$15=DATOS!$B$14,RESINAS!N22,IF($B$15=DATOS!$B$15,SECADORES!N18,IF($B$15=DATOS!$B$16,SILOS!N18,IF($B$15=DATOS!$B$17,TANQUES!N18,IF($B$15=DATOS!$B$18,'TK AGITADOS'!N18,IF($B$15=DATOS!$B$19,'TORRES ENF'!N18," ")))))))))))))))))</f>
        <v>0</v>
      </c>
      <c r="M34" s="46">
        <f>IF($B$15=DATOS!$B$3,CALDERAS!O18,IF($B$15=DATOS!$B$4,CENTRÍFUGAS!O18,IF($B$15=DATOS!$B$5,CHILLERS!O18, IF($B$15=DATOS!$B$6,COMPRESORES!O18,IF($B$15=DATOS!$B$7,EVAPORADORES!O18,IF($B$15=DATOS!$B$8,FILTROS!O18,IF($B$15=DATOS!$B$9,IC!O18,IF($B$15=DATOS!$B$10,MIXERS!O18,IF($B$15=DATOS!$B$11,MOLINOS!O18,IF($B$15=DATOS!$B$12,'ÓSMOSIS INV'!O18,IF($B$15=DATOS!$B$13,REACTORES!O18,IF($B$15=DATOS!$B$14,RESINAS!O22,IF($B$15=DATOS!$B$15,SECADORES!O18,IF($B$15=DATOS!$B$16,SILOS!O18,IF($B$15=DATOS!$B$17,TANQUES!O18,IF($B$15=DATOS!$B$18,'TK AGITADOS'!O18,IF($B$15=DATOS!$B$19,'TORRES ENF'!O18," ")))))))))))))))))</f>
        <v>0</v>
      </c>
      <c r="N34" s="46">
        <f>IF($B$15=DATOS!$B$3,CALDERAS!P18,IF($B$15=DATOS!$B$4,CENTRÍFUGAS!P18,IF($B$15=DATOS!$B$5,CHILLERS!P18, IF($B$15=DATOS!$B$6,COMPRESORES!P18,IF($B$15=DATOS!$B$7,EVAPORADORES!P18,IF($B$15=DATOS!$B$8,FILTROS!P18,IF($B$15=DATOS!$B$9,IC!P18,IF($B$15=DATOS!$B$10,MIXERS!P18,IF($B$15=DATOS!$B$11,MOLINOS!P18,IF($B$15=DATOS!$B$12,'ÓSMOSIS INV'!P18,IF($B$15=DATOS!$B$13,REACTORES!P18,IF($B$15=DATOS!$B$14,RESINAS!P22,IF($B$15=DATOS!$B$15,SECADORES!P18,IF($B$15=DATOS!$B$16,SILOS!P18,IF($B$15=DATOS!$B$17,TANQUES!P18,IF($B$15=DATOS!$B$18,'TK AGITADOS'!P18,IF($B$15=DATOS!$B$19,'TORRES ENF'!P18," ")))))))))))))))))</f>
        <v>0</v>
      </c>
      <c r="O34" s="46">
        <f>IF($B$15=DATOS!$B$3,CALDERAS!Q18,IF($B$15=DATOS!$B$4,CENTRÍFUGAS!Q18,IF($B$15=DATOS!$B$5,CHILLERS!Q18, IF($B$15=DATOS!$B$6,COMPRESORES!Q18,IF($B$15=DATOS!$B$7,EVAPORADORES!Q18,IF($B$15=DATOS!$B$8,FILTROS!Q18,IF($B$15=DATOS!$B$9,IC!Q18,IF($B$15=DATOS!$B$10,MIXERS!Q18,IF($B$15=DATOS!$B$11,MOLINOS!Q18,IF($B$15=DATOS!$B$12,'ÓSMOSIS INV'!Q18,IF($B$15=DATOS!$B$13,REACTORES!Q18,IF($B$15=DATOS!$B$14,RESINAS!Q22,IF($B$15=DATOS!$B$15,SECADORES!Q18,IF($B$15=DATOS!$B$16,SILOS!Q18,IF($B$15=DATOS!$B$17,TANQUES!Q18,IF($B$15=DATOS!$B$18,'TK AGITADOS'!Q18,IF($B$15=DATOS!$B$19,'TORRES ENF'!Q18," ")))))))))))))))))</f>
        <v>0</v>
      </c>
      <c r="P34" s="46">
        <f>IF($B$15=DATOS!$B$3,CALDERAS!R18,IF($B$15=DATOS!$B$4,CENTRÍFUGAS!R18,IF($B$15=DATOS!$B$5,CHILLERS!R18, IF($B$15=DATOS!$B$6,COMPRESORES!R18,IF($B$15=DATOS!$B$7,EVAPORADORES!R18,IF($B$15=DATOS!$B$8,FILTROS!R18,IF($B$15=DATOS!$B$9,IC!R18,IF($B$15=DATOS!$B$10,MIXERS!R18,IF($B$15=DATOS!$B$11,MOLINOS!R18,IF($B$15=DATOS!$B$12,'ÓSMOSIS INV'!R18,IF($B$15=DATOS!$B$13,REACTORES!R18,IF($B$15=DATOS!$B$14,RESINAS!R22,IF($B$15=DATOS!$B$15,SECADORES!R18,IF($B$15=DATOS!$B$16,SILOS!R18,IF($B$15=DATOS!$B$17,TANQUES!R18,IF($B$15=DATOS!$B$18,'TK AGITADOS'!R18,IF($B$15=DATOS!$B$19,'TORRES ENF'!R18," ")))))))))))))))))</f>
        <v>0</v>
      </c>
      <c r="Q34" s="46">
        <f>IF($B$15=DATOS!$B$3,CALDERAS!S18,IF($B$15=DATOS!$B$4,CENTRÍFUGAS!S18,IF($B$15=DATOS!$B$5,CHILLERS!S18, IF($B$15=DATOS!$B$6,COMPRESORES!S18,IF($B$15=DATOS!$B$7,EVAPORADORES!S18,IF($B$15=DATOS!$B$8,FILTROS!S18,IF($B$15=DATOS!$B$9,IC!S18,IF($B$15=DATOS!$B$10,MIXERS!S18,IF($B$15=DATOS!$B$11,MOLINOS!S18,IF($B$15=DATOS!$B$12,'ÓSMOSIS INV'!S18,IF($B$15=DATOS!$B$13,REACTORES!S18,IF($B$15=DATOS!$B$14,RESINAS!S22,IF($B$15=DATOS!$B$15,SECADORES!S18,IF($B$15=DATOS!$B$16,SILOS!S18,IF($B$15=DATOS!$B$17,TANQUES!S18,IF($B$15=DATOS!$B$18,'TK AGITADOS'!S18,IF($B$15=DATOS!$B$19,'TORRES ENF'!S18," ")))))))))))))))))</f>
        <v>0</v>
      </c>
      <c r="R34" s="46">
        <f>IF($B$15=DATOS!$B$3,CALDERAS!T18,IF($B$15=DATOS!$B$4,CENTRÍFUGAS!T18,IF($B$15=DATOS!$B$5,CHILLERS!T18, IF($B$15=DATOS!$B$6,COMPRESORES!T18,IF($B$15=DATOS!$B$7,EVAPORADORES!T18,IF($B$15=DATOS!$B$8,FILTROS!T18,IF($B$15=DATOS!$B$9,IC!T18,IF($B$15=DATOS!$B$10,MIXERS!T18,IF($B$15=DATOS!$B$11,MOLINOS!T18,IF($B$15=DATOS!$B$12,'ÓSMOSIS INV'!T18,IF($B$15=DATOS!$B$13,REACTORES!T18,IF($B$15=DATOS!$B$14,RESINAS!T22,IF($B$15=DATOS!$B$15,SECADORES!T18,IF($B$15=DATOS!$B$16,SILOS!T18,IF($B$15=DATOS!$B$17,TANQUES!T18,IF($B$15=DATOS!$B$18,'TK AGITADOS'!T18,IF($B$15=DATOS!$B$19,'TORRES ENF'!T18," ")))))))))))))))))</f>
        <v>0</v>
      </c>
      <c r="S34" s="46">
        <f>IF($B$15=DATOS!$B$3,CALDERAS!U18,IF($B$15=DATOS!$B$4,CENTRÍFUGAS!U18,IF($B$15=DATOS!$B$5,CHILLERS!U18, IF($B$15=DATOS!$B$6,COMPRESORES!U18,IF($B$15=DATOS!$B$7,EVAPORADORES!U18,IF($B$15=DATOS!$B$8,FILTROS!U18,IF($B$15=DATOS!$B$9,IC!U18,IF($B$15=DATOS!$B$10,MIXERS!U18,IF($B$15=DATOS!$B$11,MOLINOS!U18,IF($B$15=DATOS!$B$12,'ÓSMOSIS INV'!U18,IF($B$15=DATOS!$B$13,REACTORES!U18,IF($B$15=DATOS!$B$14,RESINAS!U22,IF($B$15=DATOS!$B$15,SECADORES!U18,IF($B$15=DATOS!$B$16,SILOS!U18,IF($B$15=DATOS!$B$17,TANQUES!U18,IF($B$15=DATOS!$B$18,'TK AGITADOS'!U18,IF($B$15=DATOS!$B$19,'TORRES ENF'!U18," ")))))))))))))))))</f>
        <v>0</v>
      </c>
      <c r="T34" s="46">
        <f>IF($B$15=DATOS!$B$3,CALDERAS!V18,IF($B$15=DATOS!$B$4,CENTRÍFUGAS!V18,IF($B$15=DATOS!$B$5,CHILLERS!V18, IF($B$15=DATOS!$B$6,COMPRESORES!V18,IF($B$15=DATOS!$B$7,EVAPORADORES!V18,IF($B$15=DATOS!$B$8,FILTROS!V18,IF($B$15=DATOS!$B$9,IC!V18,IF($B$15=DATOS!$B$10,MIXERS!V18,IF($B$15=DATOS!$B$11,MOLINOS!V18,IF($B$15=DATOS!$B$12,'ÓSMOSIS INV'!V18,IF($B$15=DATOS!$B$13,REACTORES!V18,IF($B$15=DATOS!$B$14,RESINAS!V22,IF($B$15=DATOS!$B$15,SECADORES!V18,IF($B$15=DATOS!$B$16,SILOS!V18,IF($B$15=DATOS!$B$17,TANQUES!V18,IF($B$15=DATOS!$B$18,'TK AGITADOS'!V18,IF($B$15=DATOS!$B$19,'TORRES ENF'!V18," ")))))))))))))))))</f>
        <v>0</v>
      </c>
      <c r="U34" s="46">
        <f>IF($B$15=DATOS!$B$3,CALDERAS!W18,IF($B$15=DATOS!$B$4,CENTRÍFUGAS!W18,IF($B$15=DATOS!$B$5,CHILLERS!W18, IF($B$15=DATOS!$B$6,COMPRESORES!W18,IF($B$15=DATOS!$B$7,EVAPORADORES!W18,IF($B$15=DATOS!$B$8,FILTROS!W18,IF($B$15=DATOS!$B$9,IC!W18,IF($B$15=DATOS!$B$10,MIXERS!W18,IF($B$15=DATOS!$B$11,MOLINOS!W18,IF($B$15=DATOS!$B$12,'ÓSMOSIS INV'!W18,IF($B$15=DATOS!$B$13,REACTORES!W18,IF($B$15=DATOS!$B$14,RESINAS!W22,IF($B$15=DATOS!$B$15,SECADORES!W18,IF($B$15=DATOS!$B$16,SILOS!W18,IF($B$15=DATOS!$B$17,TANQUES!W18,IF($B$15=DATOS!$B$18,'TK AGITADOS'!W18,IF($B$15=DATOS!$B$19,'TORRES ENF'!W18," ")))))))))))))))))</f>
        <v>0</v>
      </c>
      <c r="V34" s="46">
        <f>IF($B$15=DATOS!$B$3,CALDERAS!X18,IF($B$15=DATOS!$B$4,CENTRÍFUGAS!X18,IF($B$15=DATOS!$B$5,CHILLERS!X18, IF($B$15=DATOS!$B$6,COMPRESORES!X18,IF($B$15=DATOS!$B$7,EVAPORADORES!X18,IF($B$15=DATOS!$B$8,FILTROS!X18,IF($B$15=DATOS!$B$9,IC!X18,IF($B$15=DATOS!$B$10,MIXERS!X18,IF($B$15=DATOS!$B$11,MOLINOS!X18,IF($B$15=DATOS!$B$12,'ÓSMOSIS INV'!X18,IF($B$15=DATOS!$B$13,REACTORES!X18,IF($B$15=DATOS!$B$14,RESINAS!X22,IF($B$15=DATOS!$B$15,SECADORES!X18,IF($B$15=DATOS!$B$16,SILOS!X18,IF($B$15=DATOS!$B$17,TANQUES!X18,IF($B$15=DATOS!$B$18,'TK AGITADOS'!X18,IF($B$15=DATOS!$B$19,'TORRES ENF'!X18," ")))))))))))))))))</f>
        <v>0</v>
      </c>
      <c r="W34" s="46">
        <f>IF($B$15=DATOS!$B$3,CALDERAS!Y18,IF($B$15=DATOS!$B$4,CENTRÍFUGAS!Y18,IF($B$15=DATOS!$B$5,CHILLERS!Y18, IF($B$15=DATOS!$B$6,COMPRESORES!Y18,IF($B$15=DATOS!$B$7,EVAPORADORES!Y18,IF($B$15=DATOS!$B$8,FILTROS!Y18,IF($B$15=DATOS!$B$9,IC!Y18,IF($B$15=DATOS!$B$10,MIXERS!Y18,IF($B$15=DATOS!$B$11,MOLINOS!Y18,IF($B$15=DATOS!$B$12,'ÓSMOSIS INV'!Y18,IF($B$15=DATOS!$B$13,REACTORES!Y18,IF($B$15=DATOS!$B$14,RESINAS!Y22,IF($B$15=DATOS!$B$15,SECADORES!Y18,IF($B$15=DATOS!$B$16,SILOS!Y18,IF($B$15=DATOS!$B$17,TANQUES!Y18,IF($B$15=DATOS!$B$18,'TK AGITADOS'!Y18,IF($B$15=DATOS!$B$19,'TORRES ENF'!Y18," ")))))))))))))))))</f>
        <v>0</v>
      </c>
      <c r="X34" s="46">
        <f>IF($B$15=DATOS!$B$3,CALDERAS!Z18,IF($B$15=DATOS!$B$4,CENTRÍFUGAS!Z18,IF($B$15=DATOS!$B$5,CHILLERS!Z18, IF($B$15=DATOS!$B$6,COMPRESORES!Z18,IF($B$15=DATOS!$B$7,EVAPORADORES!Z18,IF($B$15=DATOS!$B$8,FILTROS!Z18,IF($B$15=DATOS!$B$9,IC!Z18,IF($B$15=DATOS!$B$10,MIXERS!Z18,IF($B$15=DATOS!$B$11,MOLINOS!Z18,IF($B$15=DATOS!$B$12,'ÓSMOSIS INV'!Z18,IF($B$15=DATOS!$B$13,REACTORES!Z18,IF($B$15=DATOS!$B$14,RESINAS!Z22,IF($B$15=DATOS!$B$15,SECADORES!Z18,IF($B$15=DATOS!$B$16,SILOS!Z18,IF($B$15=DATOS!$B$17,TANQUES!Z18,IF($B$15=DATOS!$B$18,'TK AGITADOS'!Z18,IF($B$15=DATOS!$B$19,'TORRES ENF'!Z18," ")))))))))))))))))</f>
        <v>0</v>
      </c>
      <c r="Y34" s="46">
        <f>IF($B$15=DATOS!$B$3,CALDERAS!AA18,IF($B$15=DATOS!$B$4,CENTRÍFUGAS!AA18,IF($B$15=DATOS!$B$5,CHILLERS!AA18, IF($B$15=DATOS!$B$6,COMPRESORES!AA18,IF($B$15=DATOS!$B$7,EVAPORADORES!AA18,IF($B$15=DATOS!$B$8,FILTROS!AA18,IF($B$15=DATOS!$B$9,IC!AA18,IF($B$15=DATOS!$B$10,MIXERS!AA18,IF($B$15=DATOS!$B$11,MOLINOS!AA18,IF($B$15=DATOS!$B$12,'ÓSMOSIS INV'!AA18,IF($B$15=DATOS!$B$13,REACTORES!AA18,IF($B$15=DATOS!$B$14,RESINAS!AA22,IF($B$15=DATOS!$B$15,SECADORES!AA18,IF($B$15=DATOS!$B$16,SILOS!AA18,IF($B$15=DATOS!$B$17,TANQUES!AA18,IF($B$15=DATOS!$B$18,'TK AGITADOS'!AA18,IF($B$15=DATOS!$B$19,'TORRES ENF'!AA18," ")))))))))))))))))</f>
        <v>0</v>
      </c>
      <c r="Z34" s="46">
        <f>IF($B$15=DATOS!$B$3,CALDERAS!AB18,IF($B$15=DATOS!$B$4,CENTRÍFUGAS!AB18,IF($B$15=DATOS!$B$5,CHILLERS!AB18, IF($B$15=DATOS!$B$6,COMPRESORES!AB18,IF($B$15=DATOS!$B$7,EVAPORADORES!AB18,IF($B$15=DATOS!$B$8,FILTROS!AB18,IF($B$15=DATOS!$B$9,IC!AB18,IF($B$15=DATOS!$B$10,MIXERS!AB18,IF($B$15=DATOS!$B$11,MOLINOS!AB18,IF($B$15=DATOS!$B$12,'ÓSMOSIS INV'!AB18,IF($B$15=DATOS!$B$13,REACTORES!AB18,IF($B$15=DATOS!$B$14,RESINAS!AB22,IF($B$15=DATOS!$B$15,SECADORES!AB18,IF($B$15=DATOS!$B$16,SILOS!AB18,IF($B$15=DATOS!$B$17,TANQUES!AB18,IF($B$15=DATOS!$B$18,'TK AGITADOS'!AB18,IF($B$15=DATOS!$B$19,'TORRES ENF'!AB18," ")))))))))))))))))</f>
        <v>0</v>
      </c>
      <c r="AA34" s="46">
        <f>IF($B$15=DATOS!$B$3,CALDERAS!AC18,IF($B$15=DATOS!$B$4,CENTRÍFUGAS!AC18,IF($B$15=DATOS!$B$5,CHILLERS!AC18, IF($B$15=DATOS!$B$6,COMPRESORES!AC18,IF($B$15=DATOS!$B$7,EVAPORADORES!AC18,IF($B$15=DATOS!$B$8,FILTROS!AC18,IF($B$15=DATOS!$B$9,IC!AC18,IF($B$15=DATOS!$B$10,MIXERS!AC18,IF($B$15=DATOS!$B$11,MOLINOS!AC18,IF($B$15=DATOS!$B$12,'ÓSMOSIS INV'!AC18,IF($B$15=DATOS!$B$13,REACTORES!AC18,IF($B$15=DATOS!$B$14,RESINAS!AC22,IF($B$15=DATOS!$B$15,SECADORES!AC18,IF($B$15=DATOS!$B$16,SILOS!AC18,IF($B$15=DATOS!$B$17,TANQUES!AC18,IF($B$15=DATOS!$B$18,'TK AGITADOS'!AC18,IF($B$15=DATOS!$B$19,'TORRES ENF'!AC18," ")))))))))))))))))</f>
        <v>0</v>
      </c>
      <c r="AB34" s="46">
        <f>IF($B$15=DATOS!$B$3,CALDERAS!AD18,IF($B$15=DATOS!$B$4,CENTRÍFUGAS!AD18,IF($B$15=DATOS!$B$5,CHILLERS!AD18, IF($B$15=DATOS!$B$6,COMPRESORES!AD18,IF($B$15=DATOS!$B$7,EVAPORADORES!AD18,IF($B$15=DATOS!$B$8,FILTROS!AD18,IF($B$15=DATOS!$B$9,IC!AD18,IF($B$15=DATOS!$B$10,MIXERS!AD18,IF($B$15=DATOS!$B$11,MOLINOS!AD18,IF($B$15=DATOS!$B$12,'ÓSMOSIS INV'!AD18,IF($B$15=DATOS!$B$13,REACTORES!AD18,IF($B$15=DATOS!$B$14,RESINAS!AD22,IF($B$15=DATOS!$B$15,SECADORES!AD18,IF($B$15=DATOS!$B$16,SILOS!AD18,IF($B$15=DATOS!$B$17,TANQUES!AD18,IF($B$15=DATOS!$B$18,'TK AGITADOS'!AD18,IF($B$15=DATOS!$B$19,'TORRES ENF'!AD18," ")))))))))))))))))</f>
        <v>0</v>
      </c>
      <c r="AC34" s="46">
        <f>IF($B$15=DATOS!$B$3,CALDERAS!AE18,IF($B$15=DATOS!$B$4,CENTRÍFUGAS!AE18,IF($B$15=DATOS!$B$5,CHILLERS!AE18, IF($B$15=DATOS!$B$6,COMPRESORES!AE18,IF($B$15=DATOS!$B$7,EVAPORADORES!AE18,IF($B$15=DATOS!$B$8,FILTROS!AE18,IF($B$15=DATOS!$B$9,IC!AE18,IF($B$15=DATOS!$B$10,MIXERS!AE18,IF($B$15=DATOS!$B$11,MOLINOS!AE18,IF($B$15=DATOS!$B$12,'ÓSMOSIS INV'!AE18,IF($B$15=DATOS!$B$13,REACTORES!AE18,IF($B$15=DATOS!$B$14,RESINAS!AE22,IF($B$15=DATOS!$B$15,SECADORES!AE18,IF($B$15=DATOS!$B$16,SILOS!AE18,IF($B$15=DATOS!$B$17,TANQUES!AE18,IF($B$15=DATOS!$B$18,'TK AGITADOS'!AE18,IF($B$15=DATOS!$B$19,'TORRES ENF'!AE18," ")))))))))))))))))</f>
        <v>0</v>
      </c>
      <c r="AD34" s="46">
        <f>IF($B$15=DATOS!$B$3,CALDERAS!AF18,IF($B$15=DATOS!$B$4,CENTRÍFUGAS!AF18,IF($B$15=DATOS!$B$5,CHILLERS!AF18, IF($B$15=DATOS!$B$6,COMPRESORES!AF18,IF($B$15=DATOS!$B$7,EVAPORADORES!AF18,IF($B$15=DATOS!$B$8,FILTROS!AF18,IF($B$15=DATOS!$B$9,IC!AF18,IF($B$15=DATOS!$B$10,MIXERS!AF18,IF($B$15=DATOS!$B$11,MOLINOS!AF18,IF($B$15=DATOS!$B$12,'ÓSMOSIS INV'!AF18,IF($B$15=DATOS!$B$13,REACTORES!AF18,IF($B$15=DATOS!$B$14,RESINAS!AF22,IF($B$15=DATOS!$B$15,SECADORES!AF18,IF($B$15=DATOS!$B$16,SILOS!AF18,IF($B$15=DATOS!$B$17,TANQUES!AF18,IF($B$15=DATOS!$B$18,'TK AGITADOS'!AF18,IF($B$15=DATOS!$B$19,'TORRES ENF'!AF18," ")))))))))))))))))</f>
        <v>0</v>
      </c>
      <c r="AE34" s="46">
        <f>IF($B$15=DATOS!$B$3,CALDERAS!AG18,IF($B$15=DATOS!$B$4,CENTRÍFUGAS!AG18,IF($B$15=DATOS!$B$5,CHILLERS!AG18, IF($B$15=DATOS!$B$6,COMPRESORES!AG18,IF($B$15=DATOS!$B$7,EVAPORADORES!AG18,IF($B$15=DATOS!$B$8,FILTROS!AG18,IF($B$15=DATOS!$B$9,IC!AG18,IF($B$15=DATOS!$B$10,MIXERS!AG18,IF($B$15=DATOS!$B$11,MOLINOS!AG18,IF($B$15=DATOS!$B$12,'ÓSMOSIS INV'!AG18,IF($B$15=DATOS!$B$13,REACTORES!AG18,IF($B$15=DATOS!$B$14,RESINAS!AG22,IF($B$15=DATOS!$B$15,SECADORES!AG18,IF($B$15=DATOS!$B$16,SILOS!AG18,IF($B$15=DATOS!$B$17,TANQUES!AG18,IF($B$15=DATOS!$B$18,'TK AGITADOS'!AG18,IF($B$15=DATOS!$B$19,'TORRES ENF'!AG18," ")))))))))))))))))</f>
        <v>0</v>
      </c>
      <c r="AF34" s="46">
        <f>IF($B$15=DATOS!$B$3,CALDERAS!AH18,IF($B$15=DATOS!$B$4,CENTRÍFUGAS!AH18,IF($B$15=DATOS!$B$5,CHILLERS!AH18, IF($B$15=DATOS!$B$6,COMPRESORES!AH18,IF($B$15=DATOS!$B$7,EVAPORADORES!AH18,IF($B$15=DATOS!$B$8,FILTROS!AH18,IF($B$15=DATOS!$B$9,IC!AH18,IF($B$15=DATOS!$B$10,MIXERS!AH18,IF($B$15=DATOS!$B$11,MOLINOS!AH18,IF($B$15=DATOS!$B$12,'ÓSMOSIS INV'!AH18,IF($B$15=DATOS!$B$13,REACTORES!AH18,IF($B$15=DATOS!$B$14,RESINAS!AH22,IF($B$15=DATOS!$B$15,SECADORES!AH18,IF($B$15=DATOS!$B$16,SILOS!AH18,IF($B$15=DATOS!$B$17,TANQUES!AH18,IF($B$15=DATOS!$B$18,'TK AGITADOS'!AH18,IF($B$15=DATOS!$B$19,'TORRES ENF'!AH18," ")))))))))))))))))</f>
        <v>0</v>
      </c>
    </row>
    <row r="35" spans="1:32" s="47" customFormat="1" ht="45" customHeight="1" x14ac:dyDescent="0.4">
      <c r="A35" s="46">
        <f>IF($B$15=DATOS!$B$3,CALDERAS!C19,IF($B$15=DATOS!$B$4,CENTRÍFUGAS!C19,IF($B$15=DATOS!$B$5,CHILLERS!C19, IF($B$15=DATOS!$B$6,COMPRESORES!C19,IF($B$15=DATOS!$B$7,EVAPORADORES!C19,IF($B$15=DATOS!$B$8,FILTROS!C19,IF($B$15=DATOS!$B$9,IC!C19,IF($B$15=DATOS!$B$10,MIXERS!C19,IF($B$15=DATOS!$B$11,MOLINOS!C19,IF($B$15=DATOS!$B$12,'ÓSMOSIS INV'!C19,IF($B$15=DATOS!$B$13,REACTORES!C19,IF($B$15=DATOS!$B$14,RESINAS!C23,IF($B$15=DATOS!$B$15,SECADORES!C19,IF($B$15=DATOS!$B$16,SILOS!C19,IF($B$15=DATOS!$B$17,TANQUES!C19,IF($B$15=DATOS!$B$18,'TK AGITADOS'!C19,IF($B$15=DATOS!$B$19,'TORRES ENF'!C19," ")))))))))))))))))</f>
        <v>0</v>
      </c>
      <c r="B35" s="46">
        <f>IF($B$15=DATOS!$B$3,CALDERAS!D19,IF($B$15=DATOS!$B$4,CENTRÍFUGAS!D19,IF($B$15=DATOS!$B$5,CHILLERS!D19, IF($B$15=DATOS!$B$6,COMPRESORES!D19,IF($B$15=DATOS!$B$7,EVAPORADORES!D19,IF($B$15=DATOS!$B$8,FILTROS!D19,IF($B$15=DATOS!$B$9,IC!D19,IF($B$15=DATOS!$B$10,MIXERS!D19,IF($B$15=DATOS!$B$11,MOLINOS!D19,IF($B$15=DATOS!$B$12,'ÓSMOSIS INV'!D19,IF($B$15=DATOS!$B$13,REACTORES!D19,IF($B$15=DATOS!$B$14,RESINAS!D23,IF($B$15=DATOS!$B$15,SECADORES!D19,IF($B$15=DATOS!$B$16,SILOS!D19,IF($B$15=DATOS!$B$17,TANQUES!D19,IF($B$15=DATOS!$B$18,'TK AGITADOS'!D19,IF($B$15=DATOS!$B$19,'TORRES ENF'!D19," ")))))))))))))))))</f>
        <v>0</v>
      </c>
      <c r="C35" s="46">
        <f>IF($B$15=DATOS!$B$3,CALDERAS!E19,IF($B$15=DATOS!$B$4,CENTRÍFUGAS!E19,IF($B$15=DATOS!$B$5,CHILLERS!E19, IF($B$15=DATOS!$B$6,COMPRESORES!E19,IF($B$15=DATOS!$B$7,EVAPORADORES!E19,IF($B$15=DATOS!$B$8,FILTROS!E19,IF($B$15=DATOS!$B$9,IC!E19,IF($B$15=DATOS!$B$10,MIXERS!E19,IF($B$15=DATOS!$B$11,MOLINOS!E19,IF($B$15=DATOS!$B$12,'ÓSMOSIS INV'!E19,IF($B$15=DATOS!$B$13,REACTORES!E19,IF($B$15=DATOS!$B$14,RESINAS!E23,IF($B$15=DATOS!$B$15,SECADORES!E19,IF($B$15=DATOS!$B$16,SILOS!E19,IF($B$15=DATOS!$B$17,TANQUES!E19,IF($B$15=DATOS!$B$18,'TK AGITADOS'!E19,IF($B$15=DATOS!$B$19,'TORRES ENF'!E19," ")))))))))))))))))</f>
        <v>0</v>
      </c>
      <c r="D35" s="46">
        <f>IF($B$15=DATOS!$B$3,CALDERAS!F19,IF($B$15=DATOS!$B$4,CENTRÍFUGAS!F19,IF($B$15=DATOS!$B$5,CHILLERS!F19, IF($B$15=DATOS!$B$6,COMPRESORES!F19,IF($B$15=DATOS!$B$7,EVAPORADORES!F19,IF($B$15=DATOS!$B$8,FILTROS!F19,IF($B$15=DATOS!$B$9,IC!F19,IF($B$15=DATOS!$B$10,MIXERS!F19,IF($B$15=DATOS!$B$11,MOLINOS!F19,IF($B$15=DATOS!$B$12,'ÓSMOSIS INV'!F19,IF($B$15=DATOS!$B$13,REACTORES!F19,IF($B$15=DATOS!$B$14,RESINAS!F23,IF($B$15=DATOS!$B$15,SECADORES!F19,IF($B$15=DATOS!$B$16,SILOS!F19,IF($B$15=DATOS!$B$17,TANQUES!F19,IF($B$15=DATOS!$B$18,'TK AGITADOS'!F19,IF($B$15=DATOS!$B$19,'TORRES ENF'!F19," ")))))))))))))))))</f>
        <v>0</v>
      </c>
      <c r="E35" s="46">
        <f>IF($B$15=DATOS!$B$3,CALDERAS!G19,IF($B$15=DATOS!$B$4,CENTRÍFUGAS!G19,IF($B$15=DATOS!$B$5,CHILLERS!G19, IF($B$15=DATOS!$B$6,COMPRESORES!G19,IF($B$15=DATOS!$B$7,EVAPORADORES!G19,IF($B$15=DATOS!$B$8,FILTROS!G19,IF($B$15=DATOS!$B$9,IC!G19,IF($B$15=DATOS!$B$10,MIXERS!G19,IF($B$15=DATOS!$B$11,MOLINOS!G19,IF($B$15=DATOS!$B$12,'ÓSMOSIS INV'!G19,IF($B$15=DATOS!$B$13,REACTORES!G19,IF($B$15=DATOS!$B$14,RESINAS!G23,IF($B$15=DATOS!$B$15,SECADORES!G19,IF($B$15=DATOS!$B$16,SILOS!G19,IF($B$15=DATOS!$B$17,TANQUES!G19,IF($B$15=DATOS!$B$18,'TK AGITADOS'!G19,IF($B$15=DATOS!$B$19,'TORRES ENF'!G19," ")))))))))))))))))</f>
        <v>0</v>
      </c>
      <c r="F35" s="46">
        <f>IF($B$15=DATOS!$B$3,CALDERAS!H19,IF($B$15=DATOS!$B$4,CENTRÍFUGAS!H19,IF($B$15=DATOS!$B$5,CHILLERS!H19, IF($B$15=DATOS!$B$6,COMPRESORES!H19,IF($B$15=DATOS!$B$7,EVAPORADORES!H19,IF($B$15=DATOS!$B$8,FILTROS!H19,IF($B$15=DATOS!$B$9,IC!H19,IF($B$15=DATOS!$B$10,MIXERS!H19,IF($B$15=DATOS!$B$11,MOLINOS!H19,IF($B$15=DATOS!$B$12,'ÓSMOSIS INV'!H19,IF($B$15=DATOS!$B$13,REACTORES!H19,IF($B$15=DATOS!$B$14,RESINAS!H23,IF($B$15=DATOS!$B$15,SECADORES!H19,IF($B$15=DATOS!$B$16,SILOS!H19,IF($B$15=DATOS!$B$17,TANQUES!H19,IF($B$15=DATOS!$B$18,'TK AGITADOS'!H19,IF($B$15=DATOS!$B$19,'TORRES ENF'!H19," ")))))))))))))))))</f>
        <v>0</v>
      </c>
      <c r="G35" s="46">
        <f>IF($B$15=DATOS!$B$3,CALDERAS!I19,IF($B$15=DATOS!$B$4,CENTRÍFUGAS!I19,IF($B$15=DATOS!$B$5,CHILLERS!I19, IF($B$15=DATOS!$B$6,COMPRESORES!I19,IF($B$15=DATOS!$B$7,EVAPORADORES!I19,IF($B$15=DATOS!$B$8,FILTROS!I19,IF($B$15=DATOS!$B$9,IC!I19,IF($B$15=DATOS!$B$10,MIXERS!I19,IF($B$15=DATOS!$B$11,MOLINOS!I19,IF($B$15=DATOS!$B$12,'ÓSMOSIS INV'!I19,IF($B$15=DATOS!$B$13,REACTORES!I19,IF($B$15=DATOS!$B$14,RESINAS!I23,IF($B$15=DATOS!$B$15,SECADORES!I19,IF($B$15=DATOS!$B$16,SILOS!I19,IF($B$15=DATOS!$B$17,TANQUES!I19,IF($B$15=DATOS!$B$18,'TK AGITADOS'!I19,IF($B$15=DATOS!$B$19,'TORRES ENF'!I19," ")))))))))))))))))</f>
        <v>0</v>
      </c>
      <c r="H35" s="46">
        <f>IF($B$15=DATOS!$B$3,CALDERAS!J19,IF($B$15=DATOS!$B$4,CENTRÍFUGAS!J19,IF($B$15=DATOS!$B$5,CHILLERS!J19, IF($B$15=DATOS!$B$6,COMPRESORES!J19,IF($B$15=DATOS!$B$7,EVAPORADORES!J19,IF($B$15=DATOS!$B$8,FILTROS!J19,IF($B$15=DATOS!$B$9,IC!J19,IF($B$15=DATOS!$B$10,MIXERS!J19,IF($B$15=DATOS!$B$11,MOLINOS!J19,IF($B$15=DATOS!$B$12,'ÓSMOSIS INV'!J19,IF($B$15=DATOS!$B$13,REACTORES!J19,IF($B$15=DATOS!$B$14,RESINAS!J23,IF($B$15=DATOS!$B$15,SECADORES!J19,IF($B$15=DATOS!$B$16,SILOS!J19,IF($B$15=DATOS!$B$17,TANQUES!J19,IF($B$15=DATOS!$B$18,'TK AGITADOS'!J19,IF($B$15=DATOS!$B$19,'TORRES ENF'!J19," ")))))))))))))))))</f>
        <v>0</v>
      </c>
      <c r="I35" s="46">
        <f>IF($B$15=DATOS!$B$3,CALDERAS!K19,IF($B$15=DATOS!$B$4,CENTRÍFUGAS!K19,IF($B$15=DATOS!$B$5,CHILLERS!K19, IF($B$15=DATOS!$B$6,COMPRESORES!K19,IF($B$15=DATOS!$B$7,EVAPORADORES!K19,IF($B$15=DATOS!$B$8,FILTROS!K19,IF($B$15=DATOS!$B$9,IC!K19,IF($B$15=DATOS!$B$10,MIXERS!K19,IF($B$15=DATOS!$B$11,MOLINOS!K19,IF($B$15=DATOS!$B$12,'ÓSMOSIS INV'!K19,IF($B$15=DATOS!$B$13,REACTORES!K19,IF($B$15=DATOS!$B$14,RESINAS!K23,IF($B$15=DATOS!$B$15,SECADORES!K19,IF($B$15=DATOS!$B$16,SILOS!K19,IF($B$15=DATOS!$B$17,TANQUES!K19,IF($B$15=DATOS!$B$18,'TK AGITADOS'!K19,IF($B$15=DATOS!$B$19,'TORRES ENF'!K19," ")))))))))))))))))</f>
        <v>0</v>
      </c>
      <c r="J35" s="46">
        <f>IF($B$15=DATOS!$B$3,CALDERAS!L19,IF($B$15=DATOS!$B$4,CENTRÍFUGAS!L19,IF($B$15=DATOS!$B$5,CHILLERS!L19, IF($B$15=DATOS!$B$6,COMPRESORES!L19,IF($B$15=DATOS!$B$7,EVAPORADORES!L19,IF($B$15=DATOS!$B$8,FILTROS!L19,IF($B$15=DATOS!$B$9,IC!L19,IF($B$15=DATOS!$B$10,MIXERS!L19,IF($B$15=DATOS!$B$11,MOLINOS!L19,IF($B$15=DATOS!$B$12,'ÓSMOSIS INV'!L19,IF($B$15=DATOS!$B$13,REACTORES!L19,IF($B$15=DATOS!$B$14,RESINAS!L23,IF($B$15=DATOS!$B$15,SECADORES!L19,IF($B$15=DATOS!$B$16,SILOS!L19,IF($B$15=DATOS!$B$17,TANQUES!L19,IF($B$15=DATOS!$B$18,'TK AGITADOS'!L19,IF($B$15=DATOS!$B$19,'TORRES ENF'!L19," ")))))))))))))))))</f>
        <v>0</v>
      </c>
      <c r="K35" s="46">
        <f>IF($B$15=DATOS!$B$3,CALDERAS!M19,IF($B$15=DATOS!$B$4,CENTRÍFUGAS!M19,IF($B$15=DATOS!$B$5,CHILLERS!M19, IF($B$15=DATOS!$B$6,COMPRESORES!M19,IF($B$15=DATOS!$B$7,EVAPORADORES!M19,IF($B$15=DATOS!$B$8,FILTROS!M19,IF($B$15=DATOS!$B$9,IC!M19,IF($B$15=DATOS!$B$10,MIXERS!M19,IF($B$15=DATOS!$B$11,MOLINOS!M19,IF($B$15=DATOS!$B$12,'ÓSMOSIS INV'!M19,IF($B$15=DATOS!$B$13,REACTORES!M19,IF($B$15=DATOS!$B$14,RESINAS!M23,IF($B$15=DATOS!$B$15,SECADORES!M19,IF($B$15=DATOS!$B$16,SILOS!M19,IF($B$15=DATOS!$B$17,TANQUES!M19,IF($B$15=DATOS!$B$18,'TK AGITADOS'!M19,IF($B$15=DATOS!$B$19,'TORRES ENF'!M19," ")))))))))))))))))</f>
        <v>0</v>
      </c>
      <c r="L35" s="46">
        <f>IF($B$15=DATOS!$B$3,CALDERAS!N19,IF($B$15=DATOS!$B$4,CENTRÍFUGAS!N19,IF($B$15=DATOS!$B$5,CHILLERS!N19, IF($B$15=DATOS!$B$6,COMPRESORES!N19,IF($B$15=DATOS!$B$7,EVAPORADORES!N19,IF($B$15=DATOS!$B$8,FILTROS!N19,IF($B$15=DATOS!$B$9,IC!N19,IF($B$15=DATOS!$B$10,MIXERS!N19,IF($B$15=DATOS!$B$11,MOLINOS!N19,IF($B$15=DATOS!$B$12,'ÓSMOSIS INV'!N19,IF($B$15=DATOS!$B$13,REACTORES!N19,IF($B$15=DATOS!$B$14,RESINAS!N23,IF($B$15=DATOS!$B$15,SECADORES!N19,IF($B$15=DATOS!$B$16,SILOS!N19,IF($B$15=DATOS!$B$17,TANQUES!N19,IF($B$15=DATOS!$B$18,'TK AGITADOS'!N19,IF($B$15=DATOS!$B$19,'TORRES ENF'!N19," ")))))))))))))))))</f>
        <v>0</v>
      </c>
      <c r="M35" s="46">
        <f>IF($B$15=DATOS!$B$3,CALDERAS!O19,IF($B$15=DATOS!$B$4,CENTRÍFUGAS!O19,IF($B$15=DATOS!$B$5,CHILLERS!O19, IF($B$15=DATOS!$B$6,COMPRESORES!O19,IF($B$15=DATOS!$B$7,EVAPORADORES!O19,IF($B$15=DATOS!$B$8,FILTROS!O19,IF($B$15=DATOS!$B$9,IC!O19,IF($B$15=DATOS!$B$10,MIXERS!O19,IF($B$15=DATOS!$B$11,MOLINOS!O19,IF($B$15=DATOS!$B$12,'ÓSMOSIS INV'!O19,IF($B$15=DATOS!$B$13,REACTORES!O19,IF($B$15=DATOS!$B$14,RESINAS!O23,IF($B$15=DATOS!$B$15,SECADORES!O19,IF($B$15=DATOS!$B$16,SILOS!O19,IF($B$15=DATOS!$B$17,TANQUES!O19,IF($B$15=DATOS!$B$18,'TK AGITADOS'!O19,IF($B$15=DATOS!$B$19,'TORRES ENF'!O19," ")))))))))))))))))</f>
        <v>0</v>
      </c>
      <c r="N35" s="46">
        <f>IF($B$15=DATOS!$B$3,CALDERAS!P19,IF($B$15=DATOS!$B$4,CENTRÍFUGAS!P19,IF($B$15=DATOS!$B$5,CHILLERS!P19, IF($B$15=DATOS!$B$6,COMPRESORES!P19,IF($B$15=DATOS!$B$7,EVAPORADORES!P19,IF($B$15=DATOS!$B$8,FILTROS!P19,IF($B$15=DATOS!$B$9,IC!P19,IF($B$15=DATOS!$B$10,MIXERS!P19,IF($B$15=DATOS!$B$11,MOLINOS!P19,IF($B$15=DATOS!$B$12,'ÓSMOSIS INV'!P19,IF($B$15=DATOS!$B$13,REACTORES!P19,IF($B$15=DATOS!$B$14,RESINAS!P23,IF($B$15=DATOS!$B$15,SECADORES!P19,IF($B$15=DATOS!$B$16,SILOS!P19,IF($B$15=DATOS!$B$17,TANQUES!P19,IF($B$15=DATOS!$B$18,'TK AGITADOS'!P19,IF($B$15=DATOS!$B$19,'TORRES ENF'!P19," ")))))))))))))))))</f>
        <v>0</v>
      </c>
      <c r="O35" s="46">
        <f>IF($B$15=DATOS!$B$3,CALDERAS!Q19,IF($B$15=DATOS!$B$4,CENTRÍFUGAS!Q19,IF($B$15=DATOS!$B$5,CHILLERS!Q19, IF($B$15=DATOS!$B$6,COMPRESORES!Q19,IF($B$15=DATOS!$B$7,EVAPORADORES!Q19,IF($B$15=DATOS!$B$8,FILTROS!Q19,IF($B$15=DATOS!$B$9,IC!Q19,IF($B$15=DATOS!$B$10,MIXERS!Q19,IF($B$15=DATOS!$B$11,MOLINOS!Q19,IF($B$15=DATOS!$B$12,'ÓSMOSIS INV'!Q19,IF($B$15=DATOS!$B$13,REACTORES!Q19,IF($B$15=DATOS!$B$14,RESINAS!Q23,IF($B$15=DATOS!$B$15,SECADORES!Q19,IF($B$15=DATOS!$B$16,SILOS!Q19,IF($B$15=DATOS!$B$17,TANQUES!Q19,IF($B$15=DATOS!$B$18,'TK AGITADOS'!Q19,IF($B$15=DATOS!$B$19,'TORRES ENF'!Q19," ")))))))))))))))))</f>
        <v>0</v>
      </c>
      <c r="P35" s="46">
        <f>IF($B$15=DATOS!$B$3,CALDERAS!R19,IF($B$15=DATOS!$B$4,CENTRÍFUGAS!R19,IF($B$15=DATOS!$B$5,CHILLERS!R19, IF($B$15=DATOS!$B$6,COMPRESORES!R19,IF($B$15=DATOS!$B$7,EVAPORADORES!R19,IF($B$15=DATOS!$B$8,FILTROS!R19,IF($B$15=DATOS!$B$9,IC!R19,IF($B$15=DATOS!$B$10,MIXERS!R19,IF($B$15=DATOS!$B$11,MOLINOS!R19,IF($B$15=DATOS!$B$12,'ÓSMOSIS INV'!R19,IF($B$15=DATOS!$B$13,REACTORES!R19,IF($B$15=DATOS!$B$14,RESINAS!R23,IF($B$15=DATOS!$B$15,SECADORES!R19,IF($B$15=DATOS!$B$16,SILOS!R19,IF($B$15=DATOS!$B$17,TANQUES!R19,IF($B$15=DATOS!$B$18,'TK AGITADOS'!R19,IF($B$15=DATOS!$B$19,'TORRES ENF'!R19," ")))))))))))))))))</f>
        <v>0</v>
      </c>
      <c r="Q35" s="46">
        <f>IF($B$15=DATOS!$B$3,CALDERAS!S19,IF($B$15=DATOS!$B$4,CENTRÍFUGAS!S19,IF($B$15=DATOS!$B$5,CHILLERS!S19, IF($B$15=DATOS!$B$6,COMPRESORES!S19,IF($B$15=DATOS!$B$7,EVAPORADORES!S19,IF($B$15=DATOS!$B$8,FILTROS!S19,IF($B$15=DATOS!$B$9,IC!S19,IF($B$15=DATOS!$B$10,MIXERS!S19,IF($B$15=DATOS!$B$11,MOLINOS!S19,IF($B$15=DATOS!$B$12,'ÓSMOSIS INV'!S19,IF($B$15=DATOS!$B$13,REACTORES!S19,IF($B$15=DATOS!$B$14,RESINAS!S23,IF($B$15=DATOS!$B$15,SECADORES!S19,IF($B$15=DATOS!$B$16,SILOS!S19,IF($B$15=DATOS!$B$17,TANQUES!S19,IF($B$15=DATOS!$B$18,'TK AGITADOS'!S19,IF($B$15=DATOS!$B$19,'TORRES ENF'!S19," ")))))))))))))))))</f>
        <v>0</v>
      </c>
      <c r="R35" s="46">
        <f>IF($B$15=DATOS!$B$3,CALDERAS!T19,IF($B$15=DATOS!$B$4,CENTRÍFUGAS!T19,IF($B$15=DATOS!$B$5,CHILLERS!T19, IF($B$15=DATOS!$B$6,COMPRESORES!T19,IF($B$15=DATOS!$B$7,EVAPORADORES!T19,IF($B$15=DATOS!$B$8,FILTROS!T19,IF($B$15=DATOS!$B$9,IC!T19,IF($B$15=DATOS!$B$10,MIXERS!T19,IF($B$15=DATOS!$B$11,MOLINOS!T19,IF($B$15=DATOS!$B$12,'ÓSMOSIS INV'!T19,IF($B$15=DATOS!$B$13,REACTORES!T19,IF($B$15=DATOS!$B$14,RESINAS!T23,IF($B$15=DATOS!$B$15,SECADORES!T19,IF($B$15=DATOS!$B$16,SILOS!T19,IF($B$15=DATOS!$B$17,TANQUES!T19,IF($B$15=DATOS!$B$18,'TK AGITADOS'!T19,IF($B$15=DATOS!$B$19,'TORRES ENF'!T19," ")))))))))))))))))</f>
        <v>0</v>
      </c>
      <c r="S35" s="46">
        <f>IF($B$15=DATOS!$B$3,CALDERAS!U19,IF($B$15=DATOS!$B$4,CENTRÍFUGAS!U19,IF($B$15=DATOS!$B$5,CHILLERS!U19, IF($B$15=DATOS!$B$6,COMPRESORES!U19,IF($B$15=DATOS!$B$7,EVAPORADORES!U19,IF($B$15=DATOS!$B$8,FILTROS!U19,IF($B$15=DATOS!$B$9,IC!U19,IF($B$15=DATOS!$B$10,MIXERS!U19,IF($B$15=DATOS!$B$11,MOLINOS!U19,IF($B$15=DATOS!$B$12,'ÓSMOSIS INV'!U19,IF($B$15=DATOS!$B$13,REACTORES!U19,IF($B$15=DATOS!$B$14,RESINAS!U23,IF($B$15=DATOS!$B$15,SECADORES!U19,IF($B$15=DATOS!$B$16,SILOS!U19,IF($B$15=DATOS!$B$17,TANQUES!U19,IF($B$15=DATOS!$B$18,'TK AGITADOS'!U19,IF($B$15=DATOS!$B$19,'TORRES ENF'!U19," ")))))))))))))))))</f>
        <v>0</v>
      </c>
      <c r="T35" s="46">
        <f>IF($B$15=DATOS!$B$3,CALDERAS!V19,IF($B$15=DATOS!$B$4,CENTRÍFUGAS!V19,IF($B$15=DATOS!$B$5,CHILLERS!V19, IF($B$15=DATOS!$B$6,COMPRESORES!V19,IF($B$15=DATOS!$B$7,EVAPORADORES!V19,IF($B$15=DATOS!$B$8,FILTROS!V19,IF($B$15=DATOS!$B$9,IC!V19,IF($B$15=DATOS!$B$10,MIXERS!V19,IF($B$15=DATOS!$B$11,MOLINOS!V19,IF($B$15=DATOS!$B$12,'ÓSMOSIS INV'!V19,IF($B$15=DATOS!$B$13,REACTORES!V19,IF($B$15=DATOS!$B$14,RESINAS!V23,IF($B$15=DATOS!$B$15,SECADORES!V19,IF($B$15=DATOS!$B$16,SILOS!V19,IF($B$15=DATOS!$B$17,TANQUES!V19,IF($B$15=DATOS!$B$18,'TK AGITADOS'!V19,IF($B$15=DATOS!$B$19,'TORRES ENF'!V19," ")))))))))))))))))</f>
        <v>0</v>
      </c>
      <c r="U35" s="46">
        <f>IF($B$15=DATOS!$B$3,CALDERAS!W19,IF($B$15=DATOS!$B$4,CENTRÍFUGAS!W19,IF($B$15=DATOS!$B$5,CHILLERS!W19, IF($B$15=DATOS!$B$6,COMPRESORES!W19,IF($B$15=DATOS!$B$7,EVAPORADORES!W19,IF($B$15=DATOS!$B$8,FILTROS!W19,IF($B$15=DATOS!$B$9,IC!W19,IF($B$15=DATOS!$B$10,MIXERS!W19,IF($B$15=DATOS!$B$11,MOLINOS!W19,IF($B$15=DATOS!$B$12,'ÓSMOSIS INV'!W19,IF($B$15=DATOS!$B$13,REACTORES!W19,IF($B$15=DATOS!$B$14,RESINAS!W23,IF($B$15=DATOS!$B$15,SECADORES!W19,IF($B$15=DATOS!$B$16,SILOS!W19,IF($B$15=DATOS!$B$17,TANQUES!W19,IF($B$15=DATOS!$B$18,'TK AGITADOS'!W19,IF($B$15=DATOS!$B$19,'TORRES ENF'!W19," ")))))))))))))))))</f>
        <v>0</v>
      </c>
      <c r="V35" s="46">
        <f>IF($B$15=DATOS!$B$3,CALDERAS!X19,IF($B$15=DATOS!$B$4,CENTRÍFUGAS!X19,IF($B$15=DATOS!$B$5,CHILLERS!X19, IF($B$15=DATOS!$B$6,COMPRESORES!X19,IF($B$15=DATOS!$B$7,EVAPORADORES!X19,IF($B$15=DATOS!$B$8,FILTROS!X19,IF($B$15=DATOS!$B$9,IC!X19,IF($B$15=DATOS!$B$10,MIXERS!X19,IF($B$15=DATOS!$B$11,MOLINOS!X19,IF($B$15=DATOS!$B$12,'ÓSMOSIS INV'!X19,IF($B$15=DATOS!$B$13,REACTORES!X19,IF($B$15=DATOS!$B$14,RESINAS!X23,IF($B$15=DATOS!$B$15,SECADORES!X19,IF($B$15=DATOS!$B$16,SILOS!X19,IF($B$15=DATOS!$B$17,TANQUES!X19,IF($B$15=DATOS!$B$18,'TK AGITADOS'!X19,IF($B$15=DATOS!$B$19,'TORRES ENF'!X19," ")))))))))))))))))</f>
        <v>0</v>
      </c>
      <c r="W35" s="46">
        <f>IF($B$15=DATOS!$B$3,CALDERAS!Y19,IF($B$15=DATOS!$B$4,CENTRÍFUGAS!Y19,IF($B$15=DATOS!$B$5,CHILLERS!Y19, IF($B$15=DATOS!$B$6,COMPRESORES!Y19,IF($B$15=DATOS!$B$7,EVAPORADORES!Y19,IF($B$15=DATOS!$B$8,FILTROS!Y19,IF($B$15=DATOS!$B$9,IC!Y19,IF($B$15=DATOS!$B$10,MIXERS!Y19,IF($B$15=DATOS!$B$11,MOLINOS!Y19,IF($B$15=DATOS!$B$12,'ÓSMOSIS INV'!Y19,IF($B$15=DATOS!$B$13,REACTORES!Y19,IF($B$15=DATOS!$B$14,RESINAS!Y23,IF($B$15=DATOS!$B$15,SECADORES!Y19,IF($B$15=DATOS!$B$16,SILOS!Y19,IF($B$15=DATOS!$B$17,TANQUES!Y19,IF($B$15=DATOS!$B$18,'TK AGITADOS'!Y19,IF($B$15=DATOS!$B$19,'TORRES ENF'!Y19," ")))))))))))))))))</f>
        <v>0</v>
      </c>
      <c r="X35" s="46">
        <f>IF($B$15=DATOS!$B$3,CALDERAS!Z19,IF($B$15=DATOS!$B$4,CENTRÍFUGAS!Z19,IF($B$15=DATOS!$B$5,CHILLERS!Z19, IF($B$15=DATOS!$B$6,COMPRESORES!Z19,IF($B$15=DATOS!$B$7,EVAPORADORES!Z19,IF($B$15=DATOS!$B$8,FILTROS!Z19,IF($B$15=DATOS!$B$9,IC!Z19,IF($B$15=DATOS!$B$10,MIXERS!Z19,IF($B$15=DATOS!$B$11,MOLINOS!Z19,IF($B$15=DATOS!$B$12,'ÓSMOSIS INV'!Z19,IF($B$15=DATOS!$B$13,REACTORES!Z19,IF($B$15=DATOS!$B$14,RESINAS!Z23,IF($B$15=DATOS!$B$15,SECADORES!Z19,IF($B$15=DATOS!$B$16,SILOS!Z19,IF($B$15=DATOS!$B$17,TANQUES!Z19,IF($B$15=DATOS!$B$18,'TK AGITADOS'!Z19,IF($B$15=DATOS!$B$19,'TORRES ENF'!Z19," ")))))))))))))))))</f>
        <v>0</v>
      </c>
      <c r="Y35" s="46">
        <f>IF($B$15=DATOS!$B$3,CALDERAS!AA19,IF($B$15=DATOS!$B$4,CENTRÍFUGAS!AA19,IF($B$15=DATOS!$B$5,CHILLERS!AA19, IF($B$15=DATOS!$B$6,COMPRESORES!AA19,IF($B$15=DATOS!$B$7,EVAPORADORES!AA19,IF($B$15=DATOS!$B$8,FILTROS!AA19,IF($B$15=DATOS!$B$9,IC!AA19,IF($B$15=DATOS!$B$10,MIXERS!AA19,IF($B$15=DATOS!$B$11,MOLINOS!AA19,IF($B$15=DATOS!$B$12,'ÓSMOSIS INV'!AA19,IF($B$15=DATOS!$B$13,REACTORES!AA19,IF($B$15=DATOS!$B$14,RESINAS!AA23,IF($B$15=DATOS!$B$15,SECADORES!AA19,IF($B$15=DATOS!$B$16,SILOS!AA19,IF($B$15=DATOS!$B$17,TANQUES!AA19,IF($B$15=DATOS!$B$18,'TK AGITADOS'!AA19,IF($B$15=DATOS!$B$19,'TORRES ENF'!AA19," ")))))))))))))))))</f>
        <v>0</v>
      </c>
      <c r="Z35" s="46">
        <f>IF($B$15=DATOS!$B$3,CALDERAS!AB19,IF($B$15=DATOS!$B$4,CENTRÍFUGAS!AB19,IF($B$15=DATOS!$B$5,CHILLERS!AB19, IF($B$15=DATOS!$B$6,COMPRESORES!AB19,IF($B$15=DATOS!$B$7,EVAPORADORES!AB19,IF($B$15=DATOS!$B$8,FILTROS!AB19,IF($B$15=DATOS!$B$9,IC!AB19,IF($B$15=DATOS!$B$10,MIXERS!AB19,IF($B$15=DATOS!$B$11,MOLINOS!AB19,IF($B$15=DATOS!$B$12,'ÓSMOSIS INV'!AB19,IF($B$15=DATOS!$B$13,REACTORES!AB19,IF($B$15=DATOS!$B$14,RESINAS!AB23,IF($B$15=DATOS!$B$15,SECADORES!AB19,IF($B$15=DATOS!$B$16,SILOS!AB19,IF($B$15=DATOS!$B$17,TANQUES!AB19,IF($B$15=DATOS!$B$18,'TK AGITADOS'!AB19,IF($B$15=DATOS!$B$19,'TORRES ENF'!AB19," ")))))))))))))))))</f>
        <v>0</v>
      </c>
      <c r="AA35" s="46">
        <f>IF($B$15=DATOS!$B$3,CALDERAS!AC19,IF($B$15=DATOS!$B$4,CENTRÍFUGAS!AC19,IF($B$15=DATOS!$B$5,CHILLERS!AC19, IF($B$15=DATOS!$B$6,COMPRESORES!AC19,IF($B$15=DATOS!$B$7,EVAPORADORES!AC19,IF($B$15=DATOS!$B$8,FILTROS!AC19,IF($B$15=DATOS!$B$9,IC!AC19,IF($B$15=DATOS!$B$10,MIXERS!AC19,IF($B$15=DATOS!$B$11,MOLINOS!AC19,IF($B$15=DATOS!$B$12,'ÓSMOSIS INV'!AC19,IF($B$15=DATOS!$B$13,REACTORES!AC19,IF($B$15=DATOS!$B$14,RESINAS!AC23,IF($B$15=DATOS!$B$15,SECADORES!AC19,IF($B$15=DATOS!$B$16,SILOS!AC19,IF($B$15=DATOS!$B$17,TANQUES!AC19,IF($B$15=DATOS!$B$18,'TK AGITADOS'!AC19,IF($B$15=DATOS!$B$19,'TORRES ENF'!AC19," ")))))))))))))))))</f>
        <v>0</v>
      </c>
      <c r="AB35" s="46">
        <f>IF($B$15=DATOS!$B$3,CALDERAS!AD19,IF($B$15=DATOS!$B$4,CENTRÍFUGAS!AD19,IF($B$15=DATOS!$B$5,CHILLERS!AD19, IF($B$15=DATOS!$B$6,COMPRESORES!AD19,IF($B$15=DATOS!$B$7,EVAPORADORES!AD19,IF($B$15=DATOS!$B$8,FILTROS!AD19,IF($B$15=DATOS!$B$9,IC!AD19,IF($B$15=DATOS!$B$10,MIXERS!AD19,IF($B$15=DATOS!$B$11,MOLINOS!AD19,IF($B$15=DATOS!$B$12,'ÓSMOSIS INV'!AD19,IF($B$15=DATOS!$B$13,REACTORES!AD19,IF($B$15=DATOS!$B$14,RESINAS!AD23,IF($B$15=DATOS!$B$15,SECADORES!AD19,IF($B$15=DATOS!$B$16,SILOS!AD19,IF($B$15=DATOS!$B$17,TANQUES!AD19,IF($B$15=DATOS!$B$18,'TK AGITADOS'!AD19,IF($B$15=DATOS!$B$19,'TORRES ENF'!AD19," ")))))))))))))))))</f>
        <v>0</v>
      </c>
      <c r="AC35" s="46">
        <f>IF($B$15=DATOS!$B$3,CALDERAS!AE19,IF($B$15=DATOS!$B$4,CENTRÍFUGAS!AE19,IF($B$15=DATOS!$B$5,CHILLERS!AE19, IF($B$15=DATOS!$B$6,COMPRESORES!AE19,IF($B$15=DATOS!$B$7,EVAPORADORES!AE19,IF($B$15=DATOS!$B$8,FILTROS!AE19,IF($B$15=DATOS!$B$9,IC!AE19,IF($B$15=DATOS!$B$10,MIXERS!AE19,IF($B$15=DATOS!$B$11,MOLINOS!AE19,IF($B$15=DATOS!$B$12,'ÓSMOSIS INV'!AE19,IF($B$15=DATOS!$B$13,REACTORES!AE19,IF($B$15=DATOS!$B$14,RESINAS!AE23,IF($B$15=DATOS!$B$15,SECADORES!AE19,IF($B$15=DATOS!$B$16,SILOS!AE19,IF($B$15=DATOS!$B$17,TANQUES!AE19,IF($B$15=DATOS!$B$18,'TK AGITADOS'!AE19,IF($B$15=DATOS!$B$19,'TORRES ENF'!AE19," ")))))))))))))))))</f>
        <v>0</v>
      </c>
      <c r="AD35" s="46">
        <f>IF($B$15=DATOS!$B$3,CALDERAS!AF19,IF($B$15=DATOS!$B$4,CENTRÍFUGAS!AF19,IF($B$15=DATOS!$B$5,CHILLERS!AF19, IF($B$15=DATOS!$B$6,COMPRESORES!AF19,IF($B$15=DATOS!$B$7,EVAPORADORES!AF19,IF($B$15=DATOS!$B$8,FILTROS!AF19,IF($B$15=DATOS!$B$9,IC!AF19,IF($B$15=DATOS!$B$10,MIXERS!AF19,IF($B$15=DATOS!$B$11,MOLINOS!AF19,IF($B$15=DATOS!$B$12,'ÓSMOSIS INV'!AF19,IF($B$15=DATOS!$B$13,REACTORES!AF19,IF($B$15=DATOS!$B$14,RESINAS!AF23,IF($B$15=DATOS!$B$15,SECADORES!AF19,IF($B$15=DATOS!$B$16,SILOS!AF19,IF($B$15=DATOS!$B$17,TANQUES!AF19,IF($B$15=DATOS!$B$18,'TK AGITADOS'!AF19,IF($B$15=DATOS!$B$19,'TORRES ENF'!AF19," ")))))))))))))))))</f>
        <v>0</v>
      </c>
      <c r="AE35" s="46">
        <f>IF($B$15=DATOS!$B$3,CALDERAS!AG19,IF($B$15=DATOS!$B$4,CENTRÍFUGAS!AG19,IF($B$15=DATOS!$B$5,CHILLERS!AG19, IF($B$15=DATOS!$B$6,COMPRESORES!AG19,IF($B$15=DATOS!$B$7,EVAPORADORES!AG19,IF($B$15=DATOS!$B$8,FILTROS!AG19,IF($B$15=DATOS!$B$9,IC!AG19,IF($B$15=DATOS!$B$10,MIXERS!AG19,IF($B$15=DATOS!$B$11,MOLINOS!AG19,IF($B$15=DATOS!$B$12,'ÓSMOSIS INV'!AG19,IF($B$15=DATOS!$B$13,REACTORES!AG19,IF($B$15=DATOS!$B$14,RESINAS!AG23,IF($B$15=DATOS!$B$15,SECADORES!AG19,IF($B$15=DATOS!$B$16,SILOS!AG19,IF($B$15=DATOS!$B$17,TANQUES!AG19,IF($B$15=DATOS!$B$18,'TK AGITADOS'!AG19,IF($B$15=DATOS!$B$19,'TORRES ENF'!AG19," ")))))))))))))))))</f>
        <v>0</v>
      </c>
      <c r="AF35" s="46">
        <f>IF($B$15=DATOS!$B$3,CALDERAS!AH19,IF($B$15=DATOS!$B$4,CENTRÍFUGAS!AH19,IF($B$15=DATOS!$B$5,CHILLERS!AH19, IF($B$15=DATOS!$B$6,COMPRESORES!AH19,IF($B$15=DATOS!$B$7,EVAPORADORES!AH19,IF($B$15=DATOS!$B$8,FILTROS!AH19,IF($B$15=DATOS!$B$9,IC!AH19,IF($B$15=DATOS!$B$10,MIXERS!AH19,IF($B$15=DATOS!$B$11,MOLINOS!AH19,IF($B$15=DATOS!$B$12,'ÓSMOSIS INV'!AH19,IF($B$15=DATOS!$B$13,REACTORES!AH19,IF($B$15=DATOS!$B$14,RESINAS!AH23,IF($B$15=DATOS!$B$15,SECADORES!AH19,IF($B$15=DATOS!$B$16,SILOS!AH19,IF($B$15=DATOS!$B$17,TANQUES!AH19,IF($B$15=DATOS!$B$18,'TK AGITADOS'!AH19,IF($B$15=DATOS!$B$19,'TORRES ENF'!AH19," ")))))))))))))))))</f>
        <v>0</v>
      </c>
    </row>
    <row r="36" spans="1:32" s="47" customFormat="1" ht="45" customHeight="1" x14ac:dyDescent="0.4">
      <c r="A36" s="46">
        <f>IF($B$15=DATOS!$B$3,CALDERAS!C20,IF($B$15=DATOS!$B$4,CENTRÍFUGAS!C20,IF($B$15=DATOS!$B$5,CHILLERS!C20, IF($B$15=DATOS!$B$6,COMPRESORES!C20,IF($B$15=DATOS!$B$7,EVAPORADORES!C20,IF($B$15=DATOS!$B$8,FILTROS!C20,IF($B$15=DATOS!$B$9,IC!C20,IF($B$15=DATOS!$B$10,MIXERS!C20,IF($B$15=DATOS!$B$11,MOLINOS!C20,IF($B$15=DATOS!$B$12,'ÓSMOSIS INV'!C20,IF($B$15=DATOS!$B$13,REACTORES!C20,IF($B$15=DATOS!$B$14,RESINAS!C24,IF($B$15=DATOS!$B$15,SECADORES!C20,IF($B$15=DATOS!$B$16,SILOS!C20,IF($B$15=DATOS!$B$17,TANQUES!C20,IF($B$15=DATOS!$B$18,'TK AGITADOS'!C20,IF($B$15=DATOS!$B$19,'TORRES ENF'!C20," ")))))))))))))))))</f>
        <v>0</v>
      </c>
      <c r="B36" s="46">
        <f>IF($B$15=DATOS!$B$3,CALDERAS!D20,IF($B$15=DATOS!$B$4,CENTRÍFUGAS!D20,IF($B$15=DATOS!$B$5,CHILLERS!D20, IF($B$15=DATOS!$B$6,COMPRESORES!D20,IF($B$15=DATOS!$B$7,EVAPORADORES!D20,IF($B$15=DATOS!$B$8,FILTROS!D20,IF($B$15=DATOS!$B$9,IC!D20,IF($B$15=DATOS!$B$10,MIXERS!D20,IF($B$15=DATOS!$B$11,MOLINOS!D20,IF($B$15=DATOS!$B$12,'ÓSMOSIS INV'!D20,IF($B$15=DATOS!$B$13,REACTORES!D20,IF($B$15=DATOS!$B$14,RESINAS!D24,IF($B$15=DATOS!$B$15,SECADORES!D20,IF($B$15=DATOS!$B$16,SILOS!D20,IF($B$15=DATOS!$B$17,TANQUES!D20,IF($B$15=DATOS!$B$18,'TK AGITADOS'!D20,IF($B$15=DATOS!$B$19,'TORRES ENF'!D20," ")))))))))))))))))</f>
        <v>0</v>
      </c>
      <c r="C36" s="46">
        <f>IF($B$15=DATOS!$B$3,CALDERAS!E20,IF($B$15=DATOS!$B$4,CENTRÍFUGAS!E20,IF($B$15=DATOS!$B$5,CHILLERS!E20, IF($B$15=DATOS!$B$6,COMPRESORES!E20,IF($B$15=DATOS!$B$7,EVAPORADORES!E20,IF($B$15=DATOS!$B$8,FILTROS!E20,IF($B$15=DATOS!$B$9,IC!E20,IF($B$15=DATOS!$B$10,MIXERS!E20,IF($B$15=DATOS!$B$11,MOLINOS!E20,IF($B$15=DATOS!$B$12,'ÓSMOSIS INV'!E20,IF($B$15=DATOS!$B$13,REACTORES!E20,IF($B$15=DATOS!$B$14,RESINAS!E24,IF($B$15=DATOS!$B$15,SECADORES!E20,IF($B$15=DATOS!$B$16,SILOS!E20,IF($B$15=DATOS!$B$17,TANQUES!E20,IF($B$15=DATOS!$B$18,'TK AGITADOS'!E20,IF($B$15=DATOS!$B$19,'TORRES ENF'!E20," ")))))))))))))))))</f>
        <v>0</v>
      </c>
      <c r="D36" s="46">
        <f>IF($B$15=DATOS!$B$3,CALDERAS!F20,IF($B$15=DATOS!$B$4,CENTRÍFUGAS!F20,IF($B$15=DATOS!$B$5,CHILLERS!F20, IF($B$15=DATOS!$B$6,COMPRESORES!F20,IF($B$15=DATOS!$B$7,EVAPORADORES!F20,IF($B$15=DATOS!$B$8,FILTROS!F20,IF($B$15=DATOS!$B$9,IC!F20,IF($B$15=DATOS!$B$10,MIXERS!F20,IF($B$15=DATOS!$B$11,MOLINOS!F20,IF($B$15=DATOS!$B$12,'ÓSMOSIS INV'!F20,IF($B$15=DATOS!$B$13,REACTORES!F20,IF($B$15=DATOS!$B$14,RESINAS!F24,IF($B$15=DATOS!$B$15,SECADORES!F20,IF($B$15=DATOS!$B$16,SILOS!F20,IF($B$15=DATOS!$B$17,TANQUES!F20,IF($B$15=DATOS!$B$18,'TK AGITADOS'!F20,IF($B$15=DATOS!$B$19,'TORRES ENF'!F20," ")))))))))))))))))</f>
        <v>0</v>
      </c>
      <c r="E36" s="46">
        <f>IF($B$15=DATOS!$B$3,CALDERAS!G20,IF($B$15=DATOS!$B$4,CENTRÍFUGAS!G20,IF($B$15=DATOS!$B$5,CHILLERS!G20, IF($B$15=DATOS!$B$6,COMPRESORES!G20,IF($B$15=DATOS!$B$7,EVAPORADORES!G20,IF($B$15=DATOS!$B$8,FILTROS!G20,IF($B$15=DATOS!$B$9,IC!G20,IF($B$15=DATOS!$B$10,MIXERS!G20,IF($B$15=DATOS!$B$11,MOLINOS!G20,IF($B$15=DATOS!$B$12,'ÓSMOSIS INV'!G20,IF($B$15=DATOS!$B$13,REACTORES!G20,IF($B$15=DATOS!$B$14,RESINAS!G24,IF($B$15=DATOS!$B$15,SECADORES!G20,IF($B$15=DATOS!$B$16,SILOS!G20,IF($B$15=DATOS!$B$17,TANQUES!G20,IF($B$15=DATOS!$B$18,'TK AGITADOS'!G20,IF($B$15=DATOS!$B$19,'TORRES ENF'!G20," ")))))))))))))))))</f>
        <v>0</v>
      </c>
      <c r="F36" s="46">
        <f>IF($B$15=DATOS!$B$3,CALDERAS!H20,IF($B$15=DATOS!$B$4,CENTRÍFUGAS!H20,IF($B$15=DATOS!$B$5,CHILLERS!H20, IF($B$15=DATOS!$B$6,COMPRESORES!H20,IF($B$15=DATOS!$B$7,EVAPORADORES!H20,IF($B$15=DATOS!$B$8,FILTROS!H20,IF($B$15=DATOS!$B$9,IC!H20,IF($B$15=DATOS!$B$10,MIXERS!H20,IF($B$15=DATOS!$B$11,MOLINOS!H20,IF($B$15=DATOS!$B$12,'ÓSMOSIS INV'!H20,IF($B$15=DATOS!$B$13,REACTORES!H20,IF($B$15=DATOS!$B$14,RESINAS!H24,IF($B$15=DATOS!$B$15,SECADORES!H20,IF($B$15=DATOS!$B$16,SILOS!H20,IF($B$15=DATOS!$B$17,TANQUES!H20,IF($B$15=DATOS!$B$18,'TK AGITADOS'!H20,IF($B$15=DATOS!$B$19,'TORRES ENF'!H20," ")))))))))))))))))</f>
        <v>0</v>
      </c>
      <c r="G36" s="46">
        <f>IF($B$15=DATOS!$B$3,CALDERAS!I20,IF($B$15=DATOS!$B$4,CENTRÍFUGAS!I20,IF($B$15=DATOS!$B$5,CHILLERS!I20, IF($B$15=DATOS!$B$6,COMPRESORES!I20,IF($B$15=DATOS!$B$7,EVAPORADORES!I20,IF($B$15=DATOS!$B$8,FILTROS!I20,IF($B$15=DATOS!$B$9,IC!I20,IF($B$15=DATOS!$B$10,MIXERS!I20,IF($B$15=DATOS!$B$11,MOLINOS!I20,IF($B$15=DATOS!$B$12,'ÓSMOSIS INV'!I20,IF($B$15=DATOS!$B$13,REACTORES!I20,IF($B$15=DATOS!$B$14,RESINAS!I24,IF($B$15=DATOS!$B$15,SECADORES!I20,IF($B$15=DATOS!$B$16,SILOS!I20,IF($B$15=DATOS!$B$17,TANQUES!I20,IF($B$15=DATOS!$B$18,'TK AGITADOS'!I20,IF($B$15=DATOS!$B$19,'TORRES ENF'!I20," ")))))))))))))))))</f>
        <v>0</v>
      </c>
      <c r="H36" s="46">
        <f>IF($B$15=DATOS!$B$3,CALDERAS!J20,IF($B$15=DATOS!$B$4,CENTRÍFUGAS!J20,IF($B$15=DATOS!$B$5,CHILLERS!J20, IF($B$15=DATOS!$B$6,COMPRESORES!J20,IF($B$15=DATOS!$B$7,EVAPORADORES!J20,IF($B$15=DATOS!$B$8,FILTROS!J20,IF($B$15=DATOS!$B$9,IC!J20,IF($B$15=DATOS!$B$10,MIXERS!J20,IF($B$15=DATOS!$B$11,MOLINOS!J20,IF($B$15=DATOS!$B$12,'ÓSMOSIS INV'!J20,IF($B$15=DATOS!$B$13,REACTORES!J20,IF($B$15=DATOS!$B$14,RESINAS!J24,IF($B$15=DATOS!$B$15,SECADORES!J20,IF($B$15=DATOS!$B$16,SILOS!J20,IF($B$15=DATOS!$B$17,TANQUES!J20,IF($B$15=DATOS!$B$18,'TK AGITADOS'!J20,IF($B$15=DATOS!$B$19,'TORRES ENF'!J20," ")))))))))))))))))</f>
        <v>0</v>
      </c>
      <c r="I36" s="46">
        <f>IF($B$15=DATOS!$B$3,CALDERAS!K20,IF($B$15=DATOS!$B$4,CENTRÍFUGAS!K20,IF($B$15=DATOS!$B$5,CHILLERS!K20, IF($B$15=DATOS!$B$6,COMPRESORES!K20,IF($B$15=DATOS!$B$7,EVAPORADORES!K20,IF($B$15=DATOS!$B$8,FILTROS!K20,IF($B$15=DATOS!$B$9,IC!K20,IF($B$15=DATOS!$B$10,MIXERS!K20,IF($B$15=DATOS!$B$11,MOLINOS!K20,IF($B$15=DATOS!$B$12,'ÓSMOSIS INV'!K20,IF($B$15=DATOS!$B$13,REACTORES!K20,IF($B$15=DATOS!$B$14,RESINAS!K24,IF($B$15=DATOS!$B$15,SECADORES!K20,IF($B$15=DATOS!$B$16,SILOS!K20,IF($B$15=DATOS!$B$17,TANQUES!K20,IF($B$15=DATOS!$B$18,'TK AGITADOS'!K20,IF($B$15=DATOS!$B$19,'TORRES ENF'!K20," ")))))))))))))))))</f>
        <v>0</v>
      </c>
      <c r="J36" s="46">
        <f>IF($B$15=DATOS!$B$3,CALDERAS!L20,IF($B$15=DATOS!$B$4,CENTRÍFUGAS!L20,IF($B$15=DATOS!$B$5,CHILLERS!L20, IF($B$15=DATOS!$B$6,COMPRESORES!L20,IF($B$15=DATOS!$B$7,EVAPORADORES!L20,IF($B$15=DATOS!$B$8,FILTROS!L20,IF($B$15=DATOS!$B$9,IC!L20,IF($B$15=DATOS!$B$10,MIXERS!L20,IF($B$15=DATOS!$B$11,MOLINOS!L20,IF($B$15=DATOS!$B$12,'ÓSMOSIS INV'!L20,IF($B$15=DATOS!$B$13,REACTORES!L20,IF($B$15=DATOS!$B$14,RESINAS!L24,IF($B$15=DATOS!$B$15,SECADORES!L20,IF($B$15=DATOS!$B$16,SILOS!L20,IF($B$15=DATOS!$B$17,TANQUES!L20,IF($B$15=DATOS!$B$18,'TK AGITADOS'!L20,IF($B$15=DATOS!$B$19,'TORRES ENF'!L20," ")))))))))))))))))</f>
        <v>0</v>
      </c>
      <c r="K36" s="46">
        <f>IF($B$15=DATOS!$B$3,CALDERAS!M20,IF($B$15=DATOS!$B$4,CENTRÍFUGAS!M20,IF($B$15=DATOS!$B$5,CHILLERS!M20, IF($B$15=DATOS!$B$6,COMPRESORES!M20,IF($B$15=DATOS!$B$7,EVAPORADORES!M20,IF($B$15=DATOS!$B$8,FILTROS!M20,IF($B$15=DATOS!$B$9,IC!M20,IF($B$15=DATOS!$B$10,MIXERS!M20,IF($B$15=DATOS!$B$11,MOLINOS!M20,IF($B$15=DATOS!$B$12,'ÓSMOSIS INV'!M20,IF($B$15=DATOS!$B$13,REACTORES!M20,IF($B$15=DATOS!$B$14,RESINAS!M24,IF($B$15=DATOS!$B$15,SECADORES!M20,IF($B$15=DATOS!$B$16,SILOS!M20,IF($B$15=DATOS!$B$17,TANQUES!M20,IF($B$15=DATOS!$B$18,'TK AGITADOS'!M20,IF($B$15=DATOS!$B$19,'TORRES ENF'!M20," ")))))))))))))))))</f>
        <v>0</v>
      </c>
      <c r="L36" s="46">
        <f>IF($B$15=DATOS!$B$3,CALDERAS!N20,IF($B$15=DATOS!$B$4,CENTRÍFUGAS!N20,IF($B$15=DATOS!$B$5,CHILLERS!N20, IF($B$15=DATOS!$B$6,COMPRESORES!N20,IF($B$15=DATOS!$B$7,EVAPORADORES!N20,IF($B$15=DATOS!$B$8,FILTROS!N20,IF($B$15=DATOS!$B$9,IC!N20,IF($B$15=DATOS!$B$10,MIXERS!N20,IF($B$15=DATOS!$B$11,MOLINOS!N20,IF($B$15=DATOS!$B$12,'ÓSMOSIS INV'!N20,IF($B$15=DATOS!$B$13,REACTORES!N20,IF($B$15=DATOS!$B$14,RESINAS!N24,IF($B$15=DATOS!$B$15,SECADORES!N20,IF($B$15=DATOS!$B$16,SILOS!N20,IF($B$15=DATOS!$B$17,TANQUES!N20,IF($B$15=DATOS!$B$18,'TK AGITADOS'!N20,IF($B$15=DATOS!$B$19,'TORRES ENF'!N20," ")))))))))))))))))</f>
        <v>0</v>
      </c>
      <c r="M36" s="46">
        <f>IF($B$15=DATOS!$B$3,CALDERAS!O20,IF($B$15=DATOS!$B$4,CENTRÍFUGAS!O20,IF($B$15=DATOS!$B$5,CHILLERS!O20, IF($B$15=DATOS!$B$6,COMPRESORES!O20,IF($B$15=DATOS!$B$7,EVAPORADORES!O20,IF($B$15=DATOS!$B$8,FILTROS!O20,IF($B$15=DATOS!$B$9,IC!O20,IF($B$15=DATOS!$B$10,MIXERS!O20,IF($B$15=DATOS!$B$11,MOLINOS!O20,IF($B$15=DATOS!$B$12,'ÓSMOSIS INV'!O20,IF($B$15=DATOS!$B$13,REACTORES!O20,IF($B$15=DATOS!$B$14,RESINAS!O24,IF($B$15=DATOS!$B$15,SECADORES!O20,IF($B$15=DATOS!$B$16,SILOS!O20,IF($B$15=DATOS!$B$17,TANQUES!O20,IF($B$15=DATOS!$B$18,'TK AGITADOS'!O20,IF($B$15=DATOS!$B$19,'TORRES ENF'!O20," ")))))))))))))))))</f>
        <v>0</v>
      </c>
      <c r="N36" s="46">
        <f>IF($B$15=DATOS!$B$3,CALDERAS!P20,IF($B$15=DATOS!$B$4,CENTRÍFUGAS!P20,IF($B$15=DATOS!$B$5,CHILLERS!P20, IF($B$15=DATOS!$B$6,COMPRESORES!P20,IF($B$15=DATOS!$B$7,EVAPORADORES!P20,IF($B$15=DATOS!$B$8,FILTROS!P20,IF($B$15=DATOS!$B$9,IC!P20,IF($B$15=DATOS!$B$10,MIXERS!P20,IF($B$15=DATOS!$B$11,MOLINOS!P20,IF($B$15=DATOS!$B$12,'ÓSMOSIS INV'!P20,IF($B$15=DATOS!$B$13,REACTORES!P20,IF($B$15=DATOS!$B$14,RESINAS!P24,IF($B$15=DATOS!$B$15,SECADORES!P20,IF($B$15=DATOS!$B$16,SILOS!P20,IF($B$15=DATOS!$B$17,TANQUES!P20,IF($B$15=DATOS!$B$18,'TK AGITADOS'!P20,IF($B$15=DATOS!$B$19,'TORRES ENF'!P20," ")))))))))))))))))</f>
        <v>0</v>
      </c>
      <c r="O36" s="46">
        <f>IF($B$15=DATOS!$B$3,CALDERAS!Q20,IF($B$15=DATOS!$B$4,CENTRÍFUGAS!Q20,IF($B$15=DATOS!$B$5,CHILLERS!Q20, IF($B$15=DATOS!$B$6,COMPRESORES!Q20,IF($B$15=DATOS!$B$7,EVAPORADORES!Q20,IF($B$15=DATOS!$B$8,FILTROS!Q20,IF($B$15=DATOS!$B$9,IC!Q20,IF($B$15=DATOS!$B$10,MIXERS!Q20,IF($B$15=DATOS!$B$11,MOLINOS!Q20,IF($B$15=DATOS!$B$12,'ÓSMOSIS INV'!Q20,IF($B$15=DATOS!$B$13,REACTORES!Q20,IF($B$15=DATOS!$B$14,RESINAS!Q24,IF($B$15=DATOS!$B$15,SECADORES!Q20,IF($B$15=DATOS!$B$16,SILOS!Q20,IF($B$15=DATOS!$B$17,TANQUES!Q20,IF($B$15=DATOS!$B$18,'TK AGITADOS'!Q20,IF($B$15=DATOS!$B$19,'TORRES ENF'!Q20," ")))))))))))))))))</f>
        <v>0</v>
      </c>
      <c r="P36" s="46">
        <f>IF($B$15=DATOS!$B$3,CALDERAS!R20,IF($B$15=DATOS!$B$4,CENTRÍFUGAS!R20,IF($B$15=DATOS!$B$5,CHILLERS!R20, IF($B$15=DATOS!$B$6,COMPRESORES!R20,IF($B$15=DATOS!$B$7,EVAPORADORES!R20,IF($B$15=DATOS!$B$8,FILTROS!R20,IF($B$15=DATOS!$B$9,IC!R20,IF($B$15=DATOS!$B$10,MIXERS!R20,IF($B$15=DATOS!$B$11,MOLINOS!R20,IF($B$15=DATOS!$B$12,'ÓSMOSIS INV'!R20,IF($B$15=DATOS!$B$13,REACTORES!R20,IF($B$15=DATOS!$B$14,RESINAS!R24,IF($B$15=DATOS!$B$15,SECADORES!R20,IF($B$15=DATOS!$B$16,SILOS!R20,IF($B$15=DATOS!$B$17,TANQUES!R20,IF($B$15=DATOS!$B$18,'TK AGITADOS'!R20,IF($B$15=DATOS!$B$19,'TORRES ENF'!R20," ")))))))))))))))))</f>
        <v>0</v>
      </c>
      <c r="Q36" s="46">
        <f>IF($B$15=DATOS!$B$3,CALDERAS!S20,IF($B$15=DATOS!$B$4,CENTRÍFUGAS!S20,IF($B$15=DATOS!$B$5,CHILLERS!S20, IF($B$15=DATOS!$B$6,COMPRESORES!S20,IF($B$15=DATOS!$B$7,EVAPORADORES!S20,IF($B$15=DATOS!$B$8,FILTROS!S20,IF($B$15=DATOS!$B$9,IC!S20,IF($B$15=DATOS!$B$10,MIXERS!S20,IF($B$15=DATOS!$B$11,MOLINOS!S20,IF($B$15=DATOS!$B$12,'ÓSMOSIS INV'!S20,IF($B$15=DATOS!$B$13,REACTORES!S20,IF($B$15=DATOS!$B$14,RESINAS!S24,IF($B$15=DATOS!$B$15,SECADORES!S20,IF($B$15=DATOS!$B$16,SILOS!S20,IF($B$15=DATOS!$B$17,TANQUES!S20,IF($B$15=DATOS!$B$18,'TK AGITADOS'!S20,IF($B$15=DATOS!$B$19,'TORRES ENF'!S20," ")))))))))))))))))</f>
        <v>0</v>
      </c>
      <c r="R36" s="46">
        <f>IF($B$15=DATOS!$B$3,CALDERAS!T20,IF($B$15=DATOS!$B$4,CENTRÍFUGAS!T20,IF($B$15=DATOS!$B$5,CHILLERS!T20, IF($B$15=DATOS!$B$6,COMPRESORES!T20,IF($B$15=DATOS!$B$7,EVAPORADORES!T20,IF($B$15=DATOS!$B$8,FILTROS!T20,IF($B$15=DATOS!$B$9,IC!T20,IF($B$15=DATOS!$B$10,MIXERS!T20,IF($B$15=DATOS!$B$11,MOLINOS!T20,IF($B$15=DATOS!$B$12,'ÓSMOSIS INV'!T20,IF($B$15=DATOS!$B$13,REACTORES!T20,IF($B$15=DATOS!$B$14,RESINAS!T24,IF($B$15=DATOS!$B$15,SECADORES!T20,IF($B$15=DATOS!$B$16,SILOS!T20,IF($B$15=DATOS!$B$17,TANQUES!T20,IF($B$15=DATOS!$B$18,'TK AGITADOS'!T20,IF($B$15=DATOS!$B$19,'TORRES ENF'!T20," ")))))))))))))))))</f>
        <v>0</v>
      </c>
      <c r="S36" s="46">
        <f>IF($B$15=DATOS!$B$3,CALDERAS!U20,IF($B$15=DATOS!$B$4,CENTRÍFUGAS!U20,IF($B$15=DATOS!$B$5,CHILLERS!U20, IF($B$15=DATOS!$B$6,COMPRESORES!U20,IF($B$15=DATOS!$B$7,EVAPORADORES!U20,IF($B$15=DATOS!$B$8,FILTROS!U20,IF($B$15=DATOS!$B$9,IC!U20,IF($B$15=DATOS!$B$10,MIXERS!U20,IF($B$15=DATOS!$B$11,MOLINOS!U20,IF($B$15=DATOS!$B$12,'ÓSMOSIS INV'!U20,IF($B$15=DATOS!$B$13,REACTORES!U20,IF($B$15=DATOS!$B$14,RESINAS!U24,IF($B$15=DATOS!$B$15,SECADORES!U20,IF($B$15=DATOS!$B$16,SILOS!U20,IF($B$15=DATOS!$B$17,TANQUES!U20,IF($B$15=DATOS!$B$18,'TK AGITADOS'!U20,IF($B$15=DATOS!$B$19,'TORRES ENF'!U20," ")))))))))))))))))</f>
        <v>0</v>
      </c>
      <c r="T36" s="46">
        <f>IF($B$15=DATOS!$B$3,CALDERAS!V20,IF($B$15=DATOS!$B$4,CENTRÍFUGAS!V20,IF($B$15=DATOS!$B$5,CHILLERS!V20, IF($B$15=DATOS!$B$6,COMPRESORES!V20,IF($B$15=DATOS!$B$7,EVAPORADORES!V20,IF($B$15=DATOS!$B$8,FILTROS!V20,IF($B$15=DATOS!$B$9,IC!V20,IF($B$15=DATOS!$B$10,MIXERS!V20,IF($B$15=DATOS!$B$11,MOLINOS!V20,IF($B$15=DATOS!$B$12,'ÓSMOSIS INV'!V20,IF($B$15=DATOS!$B$13,REACTORES!V20,IF($B$15=DATOS!$B$14,RESINAS!V24,IF($B$15=DATOS!$B$15,SECADORES!V20,IF($B$15=DATOS!$B$16,SILOS!V20,IF($B$15=DATOS!$B$17,TANQUES!V20,IF($B$15=DATOS!$B$18,'TK AGITADOS'!V20,IF($B$15=DATOS!$B$19,'TORRES ENF'!V20," ")))))))))))))))))</f>
        <v>0</v>
      </c>
      <c r="U36" s="46">
        <f>IF($B$15=DATOS!$B$3,CALDERAS!W20,IF($B$15=DATOS!$B$4,CENTRÍFUGAS!W20,IF($B$15=DATOS!$B$5,CHILLERS!W20, IF($B$15=DATOS!$B$6,COMPRESORES!W20,IF($B$15=DATOS!$B$7,EVAPORADORES!W20,IF($B$15=DATOS!$B$8,FILTROS!W20,IF($B$15=DATOS!$B$9,IC!W20,IF($B$15=DATOS!$B$10,MIXERS!W20,IF($B$15=DATOS!$B$11,MOLINOS!W20,IF($B$15=DATOS!$B$12,'ÓSMOSIS INV'!W20,IF($B$15=DATOS!$B$13,REACTORES!W20,IF($B$15=DATOS!$B$14,RESINAS!W24,IF($B$15=DATOS!$B$15,SECADORES!W20,IF($B$15=DATOS!$B$16,SILOS!W20,IF($B$15=DATOS!$B$17,TANQUES!W20,IF($B$15=DATOS!$B$18,'TK AGITADOS'!W20,IF($B$15=DATOS!$B$19,'TORRES ENF'!W20," ")))))))))))))))))</f>
        <v>0</v>
      </c>
      <c r="V36" s="46">
        <f>IF($B$15=DATOS!$B$3,CALDERAS!X20,IF($B$15=DATOS!$B$4,CENTRÍFUGAS!X20,IF($B$15=DATOS!$B$5,CHILLERS!X20, IF($B$15=DATOS!$B$6,COMPRESORES!X20,IF($B$15=DATOS!$B$7,EVAPORADORES!X20,IF($B$15=DATOS!$B$8,FILTROS!X20,IF($B$15=DATOS!$B$9,IC!X20,IF($B$15=DATOS!$B$10,MIXERS!X20,IF($B$15=DATOS!$B$11,MOLINOS!X20,IF($B$15=DATOS!$B$12,'ÓSMOSIS INV'!X20,IF($B$15=DATOS!$B$13,REACTORES!X20,IF($B$15=DATOS!$B$14,RESINAS!X24,IF($B$15=DATOS!$B$15,SECADORES!X20,IF($B$15=DATOS!$B$16,SILOS!X20,IF($B$15=DATOS!$B$17,TANQUES!X20,IF($B$15=DATOS!$B$18,'TK AGITADOS'!X20,IF($B$15=DATOS!$B$19,'TORRES ENF'!X20," ")))))))))))))))))</f>
        <v>0</v>
      </c>
      <c r="W36" s="46">
        <f>IF($B$15=DATOS!$B$3,CALDERAS!Y20,IF($B$15=DATOS!$B$4,CENTRÍFUGAS!Y20,IF($B$15=DATOS!$B$5,CHILLERS!Y20, IF($B$15=DATOS!$B$6,COMPRESORES!Y20,IF($B$15=DATOS!$B$7,EVAPORADORES!Y20,IF($B$15=DATOS!$B$8,FILTROS!Y20,IF($B$15=DATOS!$B$9,IC!Y20,IF($B$15=DATOS!$B$10,MIXERS!Y20,IF($B$15=DATOS!$B$11,MOLINOS!Y20,IF($B$15=DATOS!$B$12,'ÓSMOSIS INV'!Y20,IF($B$15=DATOS!$B$13,REACTORES!Y20,IF($B$15=DATOS!$B$14,RESINAS!Y24,IF($B$15=DATOS!$B$15,SECADORES!Y20,IF($B$15=DATOS!$B$16,SILOS!Y20,IF($B$15=DATOS!$B$17,TANQUES!Y20,IF($B$15=DATOS!$B$18,'TK AGITADOS'!Y20,IF($B$15=DATOS!$B$19,'TORRES ENF'!Y20," ")))))))))))))))))</f>
        <v>0</v>
      </c>
      <c r="X36" s="46">
        <f>IF($B$15=DATOS!$B$3,CALDERAS!Z20,IF($B$15=DATOS!$B$4,CENTRÍFUGAS!Z20,IF($B$15=DATOS!$B$5,CHILLERS!Z20, IF($B$15=DATOS!$B$6,COMPRESORES!Z20,IF($B$15=DATOS!$B$7,EVAPORADORES!Z20,IF($B$15=DATOS!$B$8,FILTROS!Z20,IF($B$15=DATOS!$B$9,IC!Z20,IF($B$15=DATOS!$B$10,MIXERS!Z20,IF($B$15=DATOS!$B$11,MOLINOS!Z20,IF($B$15=DATOS!$B$12,'ÓSMOSIS INV'!Z20,IF($B$15=DATOS!$B$13,REACTORES!Z20,IF($B$15=DATOS!$B$14,RESINAS!Z24,IF($B$15=DATOS!$B$15,SECADORES!Z20,IF($B$15=DATOS!$B$16,SILOS!Z20,IF($B$15=DATOS!$B$17,TANQUES!Z20,IF($B$15=DATOS!$B$18,'TK AGITADOS'!Z20,IF($B$15=DATOS!$B$19,'TORRES ENF'!Z20," ")))))))))))))))))</f>
        <v>0</v>
      </c>
      <c r="Y36" s="46">
        <f>IF($B$15=DATOS!$B$3,CALDERAS!AA20,IF($B$15=DATOS!$B$4,CENTRÍFUGAS!AA20,IF($B$15=DATOS!$B$5,CHILLERS!AA20, IF($B$15=DATOS!$B$6,COMPRESORES!AA20,IF($B$15=DATOS!$B$7,EVAPORADORES!AA20,IF($B$15=DATOS!$B$8,FILTROS!AA20,IF($B$15=DATOS!$B$9,IC!AA20,IF($B$15=DATOS!$B$10,MIXERS!AA20,IF($B$15=DATOS!$B$11,MOLINOS!AA20,IF($B$15=DATOS!$B$12,'ÓSMOSIS INV'!AA20,IF($B$15=DATOS!$B$13,REACTORES!AA20,IF($B$15=DATOS!$B$14,RESINAS!AA24,IF($B$15=DATOS!$B$15,SECADORES!AA20,IF($B$15=DATOS!$B$16,SILOS!AA20,IF($B$15=DATOS!$B$17,TANQUES!AA20,IF($B$15=DATOS!$B$18,'TK AGITADOS'!AA20,IF($B$15=DATOS!$B$19,'TORRES ENF'!AA20," ")))))))))))))))))</f>
        <v>0</v>
      </c>
      <c r="Z36" s="46">
        <f>IF($B$15=DATOS!$B$3,CALDERAS!AB20,IF($B$15=DATOS!$B$4,CENTRÍFUGAS!AB20,IF($B$15=DATOS!$B$5,CHILLERS!AB20, IF($B$15=DATOS!$B$6,COMPRESORES!AB20,IF($B$15=DATOS!$B$7,EVAPORADORES!AB20,IF($B$15=DATOS!$B$8,FILTROS!AB20,IF($B$15=DATOS!$B$9,IC!AB20,IF($B$15=DATOS!$B$10,MIXERS!AB20,IF($B$15=DATOS!$B$11,MOLINOS!AB20,IF($B$15=DATOS!$B$12,'ÓSMOSIS INV'!AB20,IF($B$15=DATOS!$B$13,REACTORES!AB20,IF($B$15=DATOS!$B$14,RESINAS!AB24,IF($B$15=DATOS!$B$15,SECADORES!AB20,IF($B$15=DATOS!$B$16,SILOS!AB20,IF($B$15=DATOS!$B$17,TANQUES!AB20,IF($B$15=DATOS!$B$18,'TK AGITADOS'!AB20,IF($B$15=DATOS!$B$19,'TORRES ENF'!AB20," ")))))))))))))))))</f>
        <v>0</v>
      </c>
      <c r="AA36" s="46">
        <f>IF($B$15=DATOS!$B$3,CALDERAS!AC20,IF($B$15=DATOS!$B$4,CENTRÍFUGAS!AC20,IF($B$15=DATOS!$B$5,CHILLERS!AC20, IF($B$15=DATOS!$B$6,COMPRESORES!AC20,IF($B$15=DATOS!$B$7,EVAPORADORES!AC20,IF($B$15=DATOS!$B$8,FILTROS!AC20,IF($B$15=DATOS!$B$9,IC!AC20,IF($B$15=DATOS!$B$10,MIXERS!AC20,IF($B$15=DATOS!$B$11,MOLINOS!AC20,IF($B$15=DATOS!$B$12,'ÓSMOSIS INV'!AC20,IF($B$15=DATOS!$B$13,REACTORES!AC20,IF($B$15=DATOS!$B$14,RESINAS!AC24,IF($B$15=DATOS!$B$15,SECADORES!AC20,IF($B$15=DATOS!$B$16,SILOS!AC20,IF($B$15=DATOS!$B$17,TANQUES!AC20,IF($B$15=DATOS!$B$18,'TK AGITADOS'!AC20,IF($B$15=DATOS!$B$19,'TORRES ENF'!AC20," ")))))))))))))))))</f>
        <v>0</v>
      </c>
      <c r="AB36" s="46">
        <f>IF($B$15=DATOS!$B$3,CALDERAS!AD20,IF($B$15=DATOS!$B$4,CENTRÍFUGAS!AD20,IF($B$15=DATOS!$B$5,CHILLERS!AD20, IF($B$15=DATOS!$B$6,COMPRESORES!AD20,IF($B$15=DATOS!$B$7,EVAPORADORES!AD20,IF($B$15=DATOS!$B$8,FILTROS!AD20,IF($B$15=DATOS!$B$9,IC!AD20,IF($B$15=DATOS!$B$10,MIXERS!AD20,IF($B$15=DATOS!$B$11,MOLINOS!AD20,IF($B$15=DATOS!$B$12,'ÓSMOSIS INV'!AD20,IF($B$15=DATOS!$B$13,REACTORES!AD20,IF($B$15=DATOS!$B$14,RESINAS!AD24,IF($B$15=DATOS!$B$15,SECADORES!AD20,IF($B$15=DATOS!$B$16,SILOS!AD20,IF($B$15=DATOS!$B$17,TANQUES!AD20,IF($B$15=DATOS!$B$18,'TK AGITADOS'!AD20,IF($B$15=DATOS!$B$19,'TORRES ENF'!AD20," ")))))))))))))))))</f>
        <v>0</v>
      </c>
      <c r="AC36" s="46">
        <f>IF($B$15=DATOS!$B$3,CALDERAS!AE20,IF($B$15=DATOS!$B$4,CENTRÍFUGAS!AE20,IF($B$15=DATOS!$B$5,CHILLERS!AE20, IF($B$15=DATOS!$B$6,COMPRESORES!AE20,IF($B$15=DATOS!$B$7,EVAPORADORES!AE20,IF($B$15=DATOS!$B$8,FILTROS!AE20,IF($B$15=DATOS!$B$9,IC!AE20,IF($B$15=DATOS!$B$10,MIXERS!AE20,IF($B$15=DATOS!$B$11,MOLINOS!AE20,IF($B$15=DATOS!$B$12,'ÓSMOSIS INV'!AE20,IF($B$15=DATOS!$B$13,REACTORES!AE20,IF($B$15=DATOS!$B$14,RESINAS!AE24,IF($B$15=DATOS!$B$15,SECADORES!AE20,IF($B$15=DATOS!$B$16,SILOS!AE20,IF($B$15=DATOS!$B$17,TANQUES!AE20,IF($B$15=DATOS!$B$18,'TK AGITADOS'!AE20,IF($B$15=DATOS!$B$19,'TORRES ENF'!AE20," ")))))))))))))))))</f>
        <v>0</v>
      </c>
      <c r="AD36" s="46">
        <f>IF($B$15=DATOS!$B$3,CALDERAS!AF20,IF($B$15=DATOS!$B$4,CENTRÍFUGAS!AF20,IF($B$15=DATOS!$B$5,CHILLERS!AF20, IF($B$15=DATOS!$B$6,COMPRESORES!AF20,IF($B$15=DATOS!$B$7,EVAPORADORES!AF20,IF($B$15=DATOS!$B$8,FILTROS!AF20,IF($B$15=DATOS!$B$9,IC!AF20,IF($B$15=DATOS!$B$10,MIXERS!AF20,IF($B$15=DATOS!$B$11,MOLINOS!AF20,IF($B$15=DATOS!$B$12,'ÓSMOSIS INV'!AF20,IF($B$15=DATOS!$B$13,REACTORES!AF20,IF($B$15=DATOS!$B$14,RESINAS!AF24,IF($B$15=DATOS!$B$15,SECADORES!AF20,IF($B$15=DATOS!$B$16,SILOS!AF20,IF($B$15=DATOS!$B$17,TANQUES!AF20,IF($B$15=DATOS!$B$18,'TK AGITADOS'!AF20,IF($B$15=DATOS!$B$19,'TORRES ENF'!AF20," ")))))))))))))))))</f>
        <v>0</v>
      </c>
      <c r="AE36" s="46">
        <f>IF($B$15=DATOS!$B$3,CALDERAS!AG20,IF($B$15=DATOS!$B$4,CENTRÍFUGAS!AG20,IF($B$15=DATOS!$B$5,CHILLERS!AG20, IF($B$15=DATOS!$B$6,COMPRESORES!AG20,IF($B$15=DATOS!$B$7,EVAPORADORES!AG20,IF($B$15=DATOS!$B$8,FILTROS!AG20,IF($B$15=DATOS!$B$9,IC!AG20,IF($B$15=DATOS!$B$10,MIXERS!AG20,IF($B$15=DATOS!$B$11,MOLINOS!AG20,IF($B$15=DATOS!$B$12,'ÓSMOSIS INV'!AG20,IF($B$15=DATOS!$B$13,REACTORES!AG20,IF($B$15=DATOS!$B$14,RESINAS!AG24,IF($B$15=DATOS!$B$15,SECADORES!AG20,IF($B$15=DATOS!$B$16,SILOS!AG20,IF($B$15=DATOS!$B$17,TANQUES!AG20,IF($B$15=DATOS!$B$18,'TK AGITADOS'!AG20,IF($B$15=DATOS!$B$19,'TORRES ENF'!AG20," ")))))))))))))))))</f>
        <v>0</v>
      </c>
      <c r="AF36" s="46">
        <f>IF($B$15=DATOS!$B$3,CALDERAS!AH20,IF($B$15=DATOS!$B$4,CENTRÍFUGAS!AH20,IF($B$15=DATOS!$B$5,CHILLERS!AH20, IF($B$15=DATOS!$B$6,COMPRESORES!AH20,IF($B$15=DATOS!$B$7,EVAPORADORES!AH20,IF($B$15=DATOS!$B$8,FILTROS!AH20,IF($B$15=DATOS!$B$9,IC!AH20,IF($B$15=DATOS!$B$10,MIXERS!AH20,IF($B$15=DATOS!$B$11,MOLINOS!AH20,IF($B$15=DATOS!$B$12,'ÓSMOSIS INV'!AH20,IF($B$15=DATOS!$B$13,REACTORES!AH20,IF($B$15=DATOS!$B$14,RESINAS!AH24,IF($B$15=DATOS!$B$15,SECADORES!AH20,IF($B$15=DATOS!$B$16,SILOS!AH20,IF($B$15=DATOS!$B$17,TANQUES!AH20,IF($B$15=DATOS!$B$18,'TK AGITADOS'!AH20,IF($B$15=DATOS!$B$19,'TORRES ENF'!AH20," ")))))))))))))))))</f>
        <v>0</v>
      </c>
    </row>
    <row r="37" spans="1:32" s="47" customFormat="1" ht="45" customHeight="1" x14ac:dyDescent="0.4">
      <c r="A37" s="46">
        <f>IF($B$15=DATOS!$B$3,CALDERAS!C21,IF($B$15=DATOS!$B$4,CENTRÍFUGAS!C21,IF($B$15=DATOS!$B$5,CHILLERS!C21, IF($B$15=DATOS!$B$6,COMPRESORES!C21,IF($B$15=DATOS!$B$7,EVAPORADORES!C21,IF($B$15=DATOS!$B$8,FILTROS!C21,IF($B$15=DATOS!$B$9,IC!C21,IF($B$15=DATOS!$B$10,MIXERS!C21,IF($B$15=DATOS!$B$11,MOLINOS!C21,IF($B$15=DATOS!$B$12,'ÓSMOSIS INV'!C21,IF($B$15=DATOS!$B$13,REACTORES!C21,IF($B$15=DATOS!$B$14,RESINAS!C25,IF($B$15=DATOS!$B$15,SECADORES!C21,IF($B$15=DATOS!$B$16,SILOS!C21,IF($B$15=DATOS!$B$17,TANQUES!C21,IF($B$15=DATOS!$B$18,'TK AGITADOS'!C21,IF($B$15=DATOS!$B$19,'TORRES ENF'!C21," ")))))))))))))))))</f>
        <v>0</v>
      </c>
      <c r="B37" s="46">
        <f>IF($B$15=DATOS!$B$3,CALDERAS!D21,IF($B$15=DATOS!$B$4,CENTRÍFUGAS!D21,IF($B$15=DATOS!$B$5,CHILLERS!D21, IF($B$15=DATOS!$B$6,COMPRESORES!D21,IF($B$15=DATOS!$B$7,EVAPORADORES!D21,IF($B$15=DATOS!$B$8,FILTROS!D21,IF($B$15=DATOS!$B$9,IC!D21,IF($B$15=DATOS!$B$10,MIXERS!D21,IF($B$15=DATOS!$B$11,MOLINOS!D21,IF($B$15=DATOS!$B$12,'ÓSMOSIS INV'!D21,IF($B$15=DATOS!$B$13,REACTORES!D21,IF($B$15=DATOS!$B$14,RESINAS!D25,IF($B$15=DATOS!$B$15,SECADORES!D21,IF($B$15=DATOS!$B$16,SILOS!D21,IF($B$15=DATOS!$B$17,TANQUES!D21,IF($B$15=DATOS!$B$18,'TK AGITADOS'!D21,IF($B$15=DATOS!$B$19,'TORRES ENF'!D21," ")))))))))))))))))</f>
        <v>0</v>
      </c>
      <c r="C37" s="46">
        <f>IF($B$15=DATOS!$B$3,CALDERAS!E21,IF($B$15=DATOS!$B$4,CENTRÍFUGAS!E21,IF($B$15=DATOS!$B$5,CHILLERS!E21, IF($B$15=DATOS!$B$6,COMPRESORES!E21,IF($B$15=DATOS!$B$7,EVAPORADORES!E21,IF($B$15=DATOS!$B$8,FILTROS!E21,IF($B$15=DATOS!$B$9,IC!E21,IF($B$15=DATOS!$B$10,MIXERS!E21,IF($B$15=DATOS!$B$11,MOLINOS!E21,IF($B$15=DATOS!$B$12,'ÓSMOSIS INV'!E21,IF($B$15=DATOS!$B$13,REACTORES!E21,IF($B$15=DATOS!$B$14,RESINAS!E25,IF($B$15=DATOS!$B$15,SECADORES!E21,IF($B$15=DATOS!$B$16,SILOS!E21,IF($B$15=DATOS!$B$17,TANQUES!E21,IF($B$15=DATOS!$B$18,'TK AGITADOS'!E21,IF($B$15=DATOS!$B$19,'TORRES ENF'!E21," ")))))))))))))))))</f>
        <v>0</v>
      </c>
      <c r="D37" s="46">
        <f>IF($B$15=DATOS!$B$3,CALDERAS!F21,IF($B$15=DATOS!$B$4,CENTRÍFUGAS!F21,IF($B$15=DATOS!$B$5,CHILLERS!F21, IF($B$15=DATOS!$B$6,COMPRESORES!F21,IF($B$15=DATOS!$B$7,EVAPORADORES!F21,IF($B$15=DATOS!$B$8,FILTROS!F21,IF($B$15=DATOS!$B$9,IC!F21,IF($B$15=DATOS!$B$10,MIXERS!F21,IF($B$15=DATOS!$B$11,MOLINOS!F21,IF($B$15=DATOS!$B$12,'ÓSMOSIS INV'!F21,IF($B$15=DATOS!$B$13,REACTORES!F21,IF($B$15=DATOS!$B$14,RESINAS!F25,IF($B$15=DATOS!$B$15,SECADORES!F21,IF($B$15=DATOS!$B$16,SILOS!F21,IF($B$15=DATOS!$B$17,TANQUES!F21,IF($B$15=DATOS!$B$18,'TK AGITADOS'!F21,IF($B$15=DATOS!$B$19,'TORRES ENF'!F21," ")))))))))))))))))</f>
        <v>0</v>
      </c>
      <c r="E37" s="46">
        <f>IF($B$15=DATOS!$B$3,CALDERAS!G21,IF($B$15=DATOS!$B$4,CENTRÍFUGAS!G21,IF($B$15=DATOS!$B$5,CHILLERS!G21, IF($B$15=DATOS!$B$6,COMPRESORES!G21,IF($B$15=DATOS!$B$7,EVAPORADORES!G21,IF($B$15=DATOS!$B$8,FILTROS!G21,IF($B$15=DATOS!$B$9,IC!G21,IF($B$15=DATOS!$B$10,MIXERS!G21,IF($B$15=DATOS!$B$11,MOLINOS!G21,IF($B$15=DATOS!$B$12,'ÓSMOSIS INV'!G21,IF($B$15=DATOS!$B$13,REACTORES!G21,IF($B$15=DATOS!$B$14,RESINAS!G25,IF($B$15=DATOS!$B$15,SECADORES!G21,IF($B$15=DATOS!$B$16,SILOS!G21,IF($B$15=DATOS!$B$17,TANQUES!G21,IF($B$15=DATOS!$B$18,'TK AGITADOS'!G21,IF($B$15=DATOS!$B$19,'TORRES ENF'!G21," ")))))))))))))))))</f>
        <v>0</v>
      </c>
      <c r="F37" s="46">
        <f>IF($B$15=DATOS!$B$3,CALDERAS!H21,IF($B$15=DATOS!$B$4,CENTRÍFUGAS!H21,IF($B$15=DATOS!$B$5,CHILLERS!H21, IF($B$15=DATOS!$B$6,COMPRESORES!H21,IF($B$15=DATOS!$B$7,EVAPORADORES!H21,IF($B$15=DATOS!$B$8,FILTROS!H21,IF($B$15=DATOS!$B$9,IC!H21,IF($B$15=DATOS!$B$10,MIXERS!H21,IF($B$15=DATOS!$B$11,MOLINOS!H21,IF($B$15=DATOS!$B$12,'ÓSMOSIS INV'!H21,IF($B$15=DATOS!$B$13,REACTORES!H21,IF($B$15=DATOS!$B$14,RESINAS!H25,IF($B$15=DATOS!$B$15,SECADORES!H21,IF($B$15=DATOS!$B$16,SILOS!H21,IF($B$15=DATOS!$B$17,TANQUES!H21,IF($B$15=DATOS!$B$18,'TK AGITADOS'!H21,IF($B$15=DATOS!$B$19,'TORRES ENF'!H21," ")))))))))))))))))</f>
        <v>0</v>
      </c>
      <c r="G37" s="46">
        <f>IF($B$15=DATOS!$B$3,CALDERAS!I21,IF($B$15=DATOS!$B$4,CENTRÍFUGAS!I21,IF($B$15=DATOS!$B$5,CHILLERS!I21, IF($B$15=DATOS!$B$6,COMPRESORES!I21,IF($B$15=DATOS!$B$7,EVAPORADORES!I21,IF($B$15=DATOS!$B$8,FILTROS!I21,IF($B$15=DATOS!$B$9,IC!I21,IF($B$15=DATOS!$B$10,MIXERS!I21,IF($B$15=DATOS!$B$11,MOLINOS!I21,IF($B$15=DATOS!$B$12,'ÓSMOSIS INV'!I21,IF($B$15=DATOS!$B$13,REACTORES!I21,IF($B$15=DATOS!$B$14,RESINAS!I25,IF($B$15=DATOS!$B$15,SECADORES!I21,IF($B$15=DATOS!$B$16,SILOS!I21,IF($B$15=DATOS!$B$17,TANQUES!I21,IF($B$15=DATOS!$B$18,'TK AGITADOS'!I21,IF($B$15=DATOS!$B$19,'TORRES ENF'!I21," ")))))))))))))))))</f>
        <v>0</v>
      </c>
      <c r="H37" s="46">
        <f>IF($B$15=DATOS!$B$3,CALDERAS!J21,IF($B$15=DATOS!$B$4,CENTRÍFUGAS!J21,IF($B$15=DATOS!$B$5,CHILLERS!J21, IF($B$15=DATOS!$B$6,COMPRESORES!J21,IF($B$15=DATOS!$B$7,EVAPORADORES!J21,IF($B$15=DATOS!$B$8,FILTROS!J21,IF($B$15=DATOS!$B$9,IC!J21,IF($B$15=DATOS!$B$10,MIXERS!J21,IF($B$15=DATOS!$B$11,MOLINOS!J21,IF($B$15=DATOS!$B$12,'ÓSMOSIS INV'!J21,IF($B$15=DATOS!$B$13,REACTORES!J21,IF($B$15=DATOS!$B$14,RESINAS!J25,IF($B$15=DATOS!$B$15,SECADORES!J21,IF($B$15=DATOS!$B$16,SILOS!J21,IF($B$15=DATOS!$B$17,TANQUES!J21,IF($B$15=DATOS!$B$18,'TK AGITADOS'!J21,IF($B$15=DATOS!$B$19,'TORRES ENF'!J21," ")))))))))))))))))</f>
        <v>0</v>
      </c>
      <c r="I37" s="46">
        <f>IF($B$15=DATOS!$B$3,CALDERAS!K21,IF($B$15=DATOS!$B$4,CENTRÍFUGAS!K21,IF($B$15=DATOS!$B$5,CHILLERS!K21, IF($B$15=DATOS!$B$6,COMPRESORES!K21,IF($B$15=DATOS!$B$7,EVAPORADORES!K21,IF($B$15=DATOS!$B$8,FILTROS!K21,IF($B$15=DATOS!$B$9,IC!K21,IF($B$15=DATOS!$B$10,MIXERS!K21,IF($B$15=DATOS!$B$11,MOLINOS!K21,IF($B$15=DATOS!$B$12,'ÓSMOSIS INV'!K21,IF($B$15=DATOS!$B$13,REACTORES!K21,IF($B$15=DATOS!$B$14,RESINAS!K25,IF($B$15=DATOS!$B$15,SECADORES!K21,IF($B$15=DATOS!$B$16,SILOS!K21,IF($B$15=DATOS!$B$17,TANQUES!K21,IF($B$15=DATOS!$B$18,'TK AGITADOS'!K21,IF($B$15=DATOS!$B$19,'TORRES ENF'!K21," ")))))))))))))))))</f>
        <v>0</v>
      </c>
      <c r="J37" s="46">
        <f>IF($B$15=DATOS!$B$3,CALDERAS!L21,IF($B$15=DATOS!$B$4,CENTRÍFUGAS!L21,IF($B$15=DATOS!$B$5,CHILLERS!L21, IF($B$15=DATOS!$B$6,COMPRESORES!L21,IF($B$15=DATOS!$B$7,EVAPORADORES!L21,IF($B$15=DATOS!$B$8,FILTROS!L21,IF($B$15=DATOS!$B$9,IC!L21,IF($B$15=DATOS!$B$10,MIXERS!L21,IF($B$15=DATOS!$B$11,MOLINOS!L21,IF($B$15=DATOS!$B$12,'ÓSMOSIS INV'!L21,IF($B$15=DATOS!$B$13,REACTORES!L21,IF($B$15=DATOS!$B$14,RESINAS!L25,IF($B$15=DATOS!$B$15,SECADORES!L21,IF($B$15=DATOS!$B$16,SILOS!L21,IF($B$15=DATOS!$B$17,TANQUES!L21,IF($B$15=DATOS!$B$18,'TK AGITADOS'!L21,IF($B$15=DATOS!$B$19,'TORRES ENF'!L21," ")))))))))))))))))</f>
        <v>0</v>
      </c>
      <c r="K37" s="46">
        <f>IF($B$15=DATOS!$B$3,CALDERAS!M21,IF($B$15=DATOS!$B$4,CENTRÍFUGAS!M21,IF($B$15=DATOS!$B$5,CHILLERS!M21, IF($B$15=DATOS!$B$6,COMPRESORES!M21,IF($B$15=DATOS!$B$7,EVAPORADORES!M21,IF($B$15=DATOS!$B$8,FILTROS!M21,IF($B$15=DATOS!$B$9,IC!M21,IF($B$15=DATOS!$B$10,MIXERS!M21,IF($B$15=DATOS!$B$11,MOLINOS!M21,IF($B$15=DATOS!$B$12,'ÓSMOSIS INV'!M21,IF($B$15=DATOS!$B$13,REACTORES!M21,IF($B$15=DATOS!$B$14,RESINAS!M25,IF($B$15=DATOS!$B$15,SECADORES!M21,IF($B$15=DATOS!$B$16,SILOS!M21,IF($B$15=DATOS!$B$17,TANQUES!M21,IF($B$15=DATOS!$B$18,'TK AGITADOS'!M21,IF($B$15=DATOS!$B$19,'TORRES ENF'!M21," ")))))))))))))))))</f>
        <v>0</v>
      </c>
      <c r="L37" s="46">
        <f>IF($B$15=DATOS!$B$3,CALDERAS!N21,IF($B$15=DATOS!$B$4,CENTRÍFUGAS!N21,IF($B$15=DATOS!$B$5,CHILLERS!N21, IF($B$15=DATOS!$B$6,COMPRESORES!N21,IF($B$15=DATOS!$B$7,EVAPORADORES!N21,IF($B$15=DATOS!$B$8,FILTROS!N21,IF($B$15=DATOS!$B$9,IC!N21,IF($B$15=DATOS!$B$10,MIXERS!N21,IF($B$15=DATOS!$B$11,MOLINOS!N21,IF($B$15=DATOS!$B$12,'ÓSMOSIS INV'!N21,IF($B$15=DATOS!$B$13,REACTORES!N21,IF($B$15=DATOS!$B$14,RESINAS!N25,IF($B$15=DATOS!$B$15,SECADORES!N21,IF($B$15=DATOS!$B$16,SILOS!N21,IF($B$15=DATOS!$B$17,TANQUES!N21,IF($B$15=DATOS!$B$18,'TK AGITADOS'!N21,IF($B$15=DATOS!$B$19,'TORRES ENF'!N21," ")))))))))))))))))</f>
        <v>0</v>
      </c>
      <c r="M37" s="46">
        <f>IF($B$15=DATOS!$B$3,CALDERAS!O21,IF($B$15=DATOS!$B$4,CENTRÍFUGAS!O21,IF($B$15=DATOS!$B$5,CHILLERS!O21, IF($B$15=DATOS!$B$6,COMPRESORES!O21,IF($B$15=DATOS!$B$7,EVAPORADORES!O21,IF($B$15=DATOS!$B$8,FILTROS!O21,IF($B$15=DATOS!$B$9,IC!O21,IF($B$15=DATOS!$B$10,MIXERS!O21,IF($B$15=DATOS!$B$11,MOLINOS!O21,IF($B$15=DATOS!$B$12,'ÓSMOSIS INV'!O21,IF($B$15=DATOS!$B$13,REACTORES!O21,IF($B$15=DATOS!$B$14,RESINAS!O25,IF($B$15=DATOS!$B$15,SECADORES!O21,IF($B$15=DATOS!$B$16,SILOS!O21,IF($B$15=DATOS!$B$17,TANQUES!O21,IF($B$15=DATOS!$B$18,'TK AGITADOS'!O21,IF($B$15=DATOS!$B$19,'TORRES ENF'!O21," ")))))))))))))))))</f>
        <v>0</v>
      </c>
      <c r="N37" s="46">
        <f>IF($B$15=DATOS!$B$3,CALDERAS!P21,IF($B$15=DATOS!$B$4,CENTRÍFUGAS!P21,IF($B$15=DATOS!$B$5,CHILLERS!P21, IF($B$15=DATOS!$B$6,COMPRESORES!P21,IF($B$15=DATOS!$B$7,EVAPORADORES!P21,IF($B$15=DATOS!$B$8,FILTROS!P21,IF($B$15=DATOS!$B$9,IC!P21,IF($B$15=DATOS!$B$10,MIXERS!P21,IF($B$15=DATOS!$B$11,MOLINOS!P21,IF($B$15=DATOS!$B$12,'ÓSMOSIS INV'!P21,IF($B$15=DATOS!$B$13,REACTORES!P21,IF($B$15=DATOS!$B$14,RESINAS!P25,IF($B$15=DATOS!$B$15,SECADORES!P21,IF($B$15=DATOS!$B$16,SILOS!P21,IF($B$15=DATOS!$B$17,TANQUES!P21,IF($B$15=DATOS!$B$18,'TK AGITADOS'!P21,IF($B$15=DATOS!$B$19,'TORRES ENF'!P21," ")))))))))))))))))</f>
        <v>0</v>
      </c>
      <c r="O37" s="46">
        <f>IF($B$15=DATOS!$B$3,CALDERAS!Q21,IF($B$15=DATOS!$B$4,CENTRÍFUGAS!Q21,IF($B$15=DATOS!$B$5,CHILLERS!Q21, IF($B$15=DATOS!$B$6,COMPRESORES!Q21,IF($B$15=DATOS!$B$7,EVAPORADORES!Q21,IF($B$15=DATOS!$B$8,FILTROS!Q21,IF($B$15=DATOS!$B$9,IC!Q21,IF($B$15=DATOS!$B$10,MIXERS!Q21,IF($B$15=DATOS!$B$11,MOLINOS!Q21,IF($B$15=DATOS!$B$12,'ÓSMOSIS INV'!Q21,IF($B$15=DATOS!$B$13,REACTORES!Q21,IF($B$15=DATOS!$B$14,RESINAS!Q25,IF($B$15=DATOS!$B$15,SECADORES!Q21,IF($B$15=DATOS!$B$16,SILOS!Q21,IF($B$15=DATOS!$B$17,TANQUES!Q21,IF($B$15=DATOS!$B$18,'TK AGITADOS'!Q21,IF($B$15=DATOS!$B$19,'TORRES ENF'!Q21," ")))))))))))))))))</f>
        <v>0</v>
      </c>
      <c r="P37" s="46">
        <f>IF($B$15=DATOS!$B$3,CALDERAS!R21,IF($B$15=DATOS!$B$4,CENTRÍFUGAS!R21,IF($B$15=DATOS!$B$5,CHILLERS!R21, IF($B$15=DATOS!$B$6,COMPRESORES!R21,IF($B$15=DATOS!$B$7,EVAPORADORES!R21,IF($B$15=DATOS!$B$8,FILTROS!R21,IF($B$15=DATOS!$B$9,IC!R21,IF($B$15=DATOS!$B$10,MIXERS!R21,IF($B$15=DATOS!$B$11,MOLINOS!R21,IF($B$15=DATOS!$B$12,'ÓSMOSIS INV'!R21,IF($B$15=DATOS!$B$13,REACTORES!R21,IF($B$15=DATOS!$B$14,RESINAS!R25,IF($B$15=DATOS!$B$15,SECADORES!R21,IF($B$15=DATOS!$B$16,SILOS!R21,IF($B$15=DATOS!$B$17,TANQUES!R21,IF($B$15=DATOS!$B$18,'TK AGITADOS'!R21,IF($B$15=DATOS!$B$19,'TORRES ENF'!R21," ")))))))))))))))))</f>
        <v>0</v>
      </c>
      <c r="Q37" s="46">
        <f>IF($B$15=DATOS!$B$3,CALDERAS!S21,IF($B$15=DATOS!$B$4,CENTRÍFUGAS!S21,IF($B$15=DATOS!$B$5,CHILLERS!S21, IF($B$15=DATOS!$B$6,COMPRESORES!S21,IF($B$15=DATOS!$B$7,EVAPORADORES!S21,IF($B$15=DATOS!$B$8,FILTROS!S21,IF($B$15=DATOS!$B$9,IC!S21,IF($B$15=DATOS!$B$10,MIXERS!S21,IF($B$15=DATOS!$B$11,MOLINOS!S21,IF($B$15=DATOS!$B$12,'ÓSMOSIS INV'!S21,IF($B$15=DATOS!$B$13,REACTORES!S21,IF($B$15=DATOS!$B$14,RESINAS!S25,IF($B$15=DATOS!$B$15,SECADORES!S21,IF($B$15=DATOS!$B$16,SILOS!S21,IF($B$15=DATOS!$B$17,TANQUES!S21,IF($B$15=DATOS!$B$18,'TK AGITADOS'!S21,IF($B$15=DATOS!$B$19,'TORRES ENF'!S21," ")))))))))))))))))</f>
        <v>0</v>
      </c>
      <c r="R37" s="46">
        <f>IF($B$15=DATOS!$B$3,CALDERAS!T21,IF($B$15=DATOS!$B$4,CENTRÍFUGAS!T21,IF($B$15=DATOS!$B$5,CHILLERS!T21, IF($B$15=DATOS!$B$6,COMPRESORES!T21,IF($B$15=DATOS!$B$7,EVAPORADORES!T21,IF($B$15=DATOS!$B$8,FILTROS!T21,IF($B$15=DATOS!$B$9,IC!T21,IF($B$15=DATOS!$B$10,MIXERS!T21,IF($B$15=DATOS!$B$11,MOLINOS!T21,IF($B$15=DATOS!$B$12,'ÓSMOSIS INV'!T21,IF($B$15=DATOS!$B$13,REACTORES!T21,IF($B$15=DATOS!$B$14,RESINAS!T25,IF($B$15=DATOS!$B$15,SECADORES!T21,IF($B$15=DATOS!$B$16,SILOS!T21,IF($B$15=DATOS!$B$17,TANQUES!T21,IF($B$15=DATOS!$B$18,'TK AGITADOS'!T21,IF($B$15=DATOS!$B$19,'TORRES ENF'!T21," ")))))))))))))))))</f>
        <v>0</v>
      </c>
      <c r="S37" s="46">
        <f>IF($B$15=DATOS!$B$3,CALDERAS!U21,IF($B$15=DATOS!$B$4,CENTRÍFUGAS!U21,IF($B$15=DATOS!$B$5,CHILLERS!U21, IF($B$15=DATOS!$B$6,COMPRESORES!U21,IF($B$15=DATOS!$B$7,EVAPORADORES!U21,IF($B$15=DATOS!$B$8,FILTROS!U21,IF($B$15=DATOS!$B$9,IC!U21,IF($B$15=DATOS!$B$10,MIXERS!U21,IF($B$15=DATOS!$B$11,MOLINOS!U21,IF($B$15=DATOS!$B$12,'ÓSMOSIS INV'!U21,IF($B$15=DATOS!$B$13,REACTORES!U21,IF($B$15=DATOS!$B$14,RESINAS!U25,IF($B$15=DATOS!$B$15,SECADORES!U21,IF($B$15=DATOS!$B$16,SILOS!U21,IF($B$15=DATOS!$B$17,TANQUES!U21,IF($B$15=DATOS!$B$18,'TK AGITADOS'!U21,IF($B$15=DATOS!$B$19,'TORRES ENF'!U21," ")))))))))))))))))</f>
        <v>0</v>
      </c>
      <c r="T37" s="46">
        <f>IF($B$15=DATOS!$B$3,CALDERAS!V21,IF($B$15=DATOS!$B$4,CENTRÍFUGAS!V21,IF($B$15=DATOS!$B$5,CHILLERS!V21, IF($B$15=DATOS!$B$6,COMPRESORES!V21,IF($B$15=DATOS!$B$7,EVAPORADORES!V21,IF($B$15=DATOS!$B$8,FILTROS!V21,IF($B$15=DATOS!$B$9,IC!V21,IF($B$15=DATOS!$B$10,MIXERS!V21,IF($B$15=DATOS!$B$11,MOLINOS!V21,IF($B$15=DATOS!$B$12,'ÓSMOSIS INV'!V21,IF($B$15=DATOS!$B$13,REACTORES!V21,IF($B$15=DATOS!$B$14,RESINAS!V25,IF($B$15=DATOS!$B$15,SECADORES!V21,IF($B$15=DATOS!$B$16,SILOS!V21,IF($B$15=DATOS!$B$17,TANQUES!V21,IF($B$15=DATOS!$B$18,'TK AGITADOS'!V21,IF($B$15=DATOS!$B$19,'TORRES ENF'!V21," ")))))))))))))))))</f>
        <v>0</v>
      </c>
      <c r="U37" s="46">
        <f>IF($B$15=DATOS!$B$3,CALDERAS!W21,IF($B$15=DATOS!$B$4,CENTRÍFUGAS!W21,IF($B$15=DATOS!$B$5,CHILLERS!W21, IF($B$15=DATOS!$B$6,COMPRESORES!W21,IF($B$15=DATOS!$B$7,EVAPORADORES!W21,IF($B$15=DATOS!$B$8,FILTROS!W21,IF($B$15=DATOS!$B$9,IC!W21,IF($B$15=DATOS!$B$10,MIXERS!W21,IF($B$15=DATOS!$B$11,MOLINOS!W21,IF($B$15=DATOS!$B$12,'ÓSMOSIS INV'!W21,IF($B$15=DATOS!$B$13,REACTORES!W21,IF($B$15=DATOS!$B$14,RESINAS!W25,IF($B$15=DATOS!$B$15,SECADORES!W21,IF($B$15=DATOS!$B$16,SILOS!W21,IF($B$15=DATOS!$B$17,TANQUES!W21,IF($B$15=DATOS!$B$18,'TK AGITADOS'!W21,IF($B$15=DATOS!$B$19,'TORRES ENF'!W21," ")))))))))))))))))</f>
        <v>0</v>
      </c>
      <c r="V37" s="46">
        <f>IF($B$15=DATOS!$B$3,CALDERAS!X21,IF($B$15=DATOS!$B$4,CENTRÍFUGAS!X21,IF($B$15=DATOS!$B$5,CHILLERS!X21, IF($B$15=DATOS!$B$6,COMPRESORES!X21,IF($B$15=DATOS!$B$7,EVAPORADORES!X21,IF($B$15=DATOS!$B$8,FILTROS!X21,IF($B$15=DATOS!$B$9,IC!X21,IF($B$15=DATOS!$B$10,MIXERS!X21,IF($B$15=DATOS!$B$11,MOLINOS!X21,IF($B$15=DATOS!$B$12,'ÓSMOSIS INV'!X21,IF($B$15=DATOS!$B$13,REACTORES!X21,IF($B$15=DATOS!$B$14,RESINAS!X25,IF($B$15=DATOS!$B$15,SECADORES!X21,IF($B$15=DATOS!$B$16,SILOS!X21,IF($B$15=DATOS!$B$17,TANQUES!X21,IF($B$15=DATOS!$B$18,'TK AGITADOS'!X21,IF($B$15=DATOS!$B$19,'TORRES ENF'!X21," ")))))))))))))))))</f>
        <v>0</v>
      </c>
      <c r="W37" s="46">
        <f>IF($B$15=DATOS!$B$3,CALDERAS!Y21,IF($B$15=DATOS!$B$4,CENTRÍFUGAS!Y21,IF($B$15=DATOS!$B$5,CHILLERS!Y21, IF($B$15=DATOS!$B$6,COMPRESORES!Y21,IF($B$15=DATOS!$B$7,EVAPORADORES!Y21,IF($B$15=DATOS!$B$8,FILTROS!Y21,IF($B$15=DATOS!$B$9,IC!Y21,IF($B$15=DATOS!$B$10,MIXERS!Y21,IF($B$15=DATOS!$B$11,MOLINOS!Y21,IF($B$15=DATOS!$B$12,'ÓSMOSIS INV'!Y21,IF($B$15=DATOS!$B$13,REACTORES!Y21,IF($B$15=DATOS!$B$14,RESINAS!Y25,IF($B$15=DATOS!$B$15,SECADORES!Y21,IF($B$15=DATOS!$B$16,SILOS!Y21,IF($B$15=DATOS!$B$17,TANQUES!Y21,IF($B$15=DATOS!$B$18,'TK AGITADOS'!Y21,IF($B$15=DATOS!$B$19,'TORRES ENF'!Y21," ")))))))))))))))))</f>
        <v>0</v>
      </c>
      <c r="X37" s="46">
        <f>IF($B$15=DATOS!$B$3,CALDERAS!Z21,IF($B$15=DATOS!$B$4,CENTRÍFUGAS!Z21,IF($B$15=DATOS!$B$5,CHILLERS!Z21, IF($B$15=DATOS!$B$6,COMPRESORES!Z21,IF($B$15=DATOS!$B$7,EVAPORADORES!Z21,IF($B$15=DATOS!$B$8,FILTROS!Z21,IF($B$15=DATOS!$B$9,IC!Z21,IF($B$15=DATOS!$B$10,MIXERS!Z21,IF($B$15=DATOS!$B$11,MOLINOS!Z21,IF($B$15=DATOS!$B$12,'ÓSMOSIS INV'!Z21,IF($B$15=DATOS!$B$13,REACTORES!Z21,IF($B$15=DATOS!$B$14,RESINAS!Z25,IF($B$15=DATOS!$B$15,SECADORES!Z21,IF($B$15=DATOS!$B$16,SILOS!Z21,IF($B$15=DATOS!$B$17,TANQUES!Z21,IF($B$15=DATOS!$B$18,'TK AGITADOS'!Z21,IF($B$15=DATOS!$B$19,'TORRES ENF'!Z21," ")))))))))))))))))</f>
        <v>0</v>
      </c>
      <c r="Y37" s="46">
        <f>IF($B$15=DATOS!$B$3,CALDERAS!AA21,IF($B$15=DATOS!$B$4,CENTRÍFUGAS!AA21,IF($B$15=DATOS!$B$5,CHILLERS!AA21, IF($B$15=DATOS!$B$6,COMPRESORES!AA21,IF($B$15=DATOS!$B$7,EVAPORADORES!AA21,IF($B$15=DATOS!$B$8,FILTROS!AA21,IF($B$15=DATOS!$B$9,IC!AA21,IF($B$15=DATOS!$B$10,MIXERS!AA21,IF($B$15=DATOS!$B$11,MOLINOS!AA21,IF($B$15=DATOS!$B$12,'ÓSMOSIS INV'!AA21,IF($B$15=DATOS!$B$13,REACTORES!AA21,IF($B$15=DATOS!$B$14,RESINAS!AA25,IF($B$15=DATOS!$B$15,SECADORES!AA21,IF($B$15=DATOS!$B$16,SILOS!AA21,IF($B$15=DATOS!$B$17,TANQUES!AA21,IF($B$15=DATOS!$B$18,'TK AGITADOS'!AA21,IF($B$15=DATOS!$B$19,'TORRES ENF'!AA21," ")))))))))))))))))</f>
        <v>0</v>
      </c>
      <c r="Z37" s="46">
        <f>IF($B$15=DATOS!$B$3,CALDERAS!AB21,IF($B$15=DATOS!$B$4,CENTRÍFUGAS!AB21,IF($B$15=DATOS!$B$5,CHILLERS!AB21, IF($B$15=DATOS!$B$6,COMPRESORES!AB21,IF($B$15=DATOS!$B$7,EVAPORADORES!AB21,IF($B$15=DATOS!$B$8,FILTROS!AB21,IF($B$15=DATOS!$B$9,IC!AB21,IF($B$15=DATOS!$B$10,MIXERS!AB21,IF($B$15=DATOS!$B$11,MOLINOS!AB21,IF($B$15=DATOS!$B$12,'ÓSMOSIS INV'!AB21,IF($B$15=DATOS!$B$13,REACTORES!AB21,IF($B$15=DATOS!$B$14,RESINAS!AB25,IF($B$15=DATOS!$B$15,SECADORES!AB21,IF($B$15=DATOS!$B$16,SILOS!AB21,IF($B$15=DATOS!$B$17,TANQUES!AB21,IF($B$15=DATOS!$B$18,'TK AGITADOS'!AB21,IF($B$15=DATOS!$B$19,'TORRES ENF'!AB21," ")))))))))))))))))</f>
        <v>0</v>
      </c>
      <c r="AA37" s="46">
        <f>IF($B$15=DATOS!$B$3,CALDERAS!AC21,IF($B$15=DATOS!$B$4,CENTRÍFUGAS!AC21,IF($B$15=DATOS!$B$5,CHILLERS!AC21, IF($B$15=DATOS!$B$6,COMPRESORES!AC21,IF($B$15=DATOS!$B$7,EVAPORADORES!AC21,IF($B$15=DATOS!$B$8,FILTROS!AC21,IF($B$15=DATOS!$B$9,IC!AC21,IF($B$15=DATOS!$B$10,MIXERS!AC21,IF($B$15=DATOS!$B$11,MOLINOS!AC21,IF($B$15=DATOS!$B$12,'ÓSMOSIS INV'!AC21,IF($B$15=DATOS!$B$13,REACTORES!AC21,IF($B$15=DATOS!$B$14,RESINAS!AC25,IF($B$15=DATOS!$B$15,SECADORES!AC21,IF($B$15=DATOS!$B$16,SILOS!AC21,IF($B$15=DATOS!$B$17,TANQUES!AC21,IF($B$15=DATOS!$B$18,'TK AGITADOS'!AC21,IF($B$15=DATOS!$B$19,'TORRES ENF'!AC21," ")))))))))))))))))</f>
        <v>0</v>
      </c>
      <c r="AB37" s="46">
        <f>IF($B$15=DATOS!$B$3,CALDERAS!AD21,IF($B$15=DATOS!$B$4,CENTRÍFUGAS!AD21,IF($B$15=DATOS!$B$5,CHILLERS!AD21, IF($B$15=DATOS!$B$6,COMPRESORES!AD21,IF($B$15=DATOS!$B$7,EVAPORADORES!AD21,IF($B$15=DATOS!$B$8,FILTROS!AD21,IF($B$15=DATOS!$B$9,IC!AD21,IF($B$15=DATOS!$B$10,MIXERS!AD21,IF($B$15=DATOS!$B$11,MOLINOS!AD21,IF($B$15=DATOS!$B$12,'ÓSMOSIS INV'!AD21,IF($B$15=DATOS!$B$13,REACTORES!AD21,IF($B$15=DATOS!$B$14,RESINAS!AD25,IF($B$15=DATOS!$B$15,SECADORES!AD21,IF($B$15=DATOS!$B$16,SILOS!AD21,IF($B$15=DATOS!$B$17,TANQUES!AD21,IF($B$15=DATOS!$B$18,'TK AGITADOS'!AD21,IF($B$15=DATOS!$B$19,'TORRES ENF'!AD21," ")))))))))))))))))</f>
        <v>0</v>
      </c>
      <c r="AC37" s="46">
        <f>IF($B$15=DATOS!$B$3,CALDERAS!AE21,IF($B$15=DATOS!$B$4,CENTRÍFUGAS!AE21,IF($B$15=DATOS!$B$5,CHILLERS!AE21, IF($B$15=DATOS!$B$6,COMPRESORES!AE21,IF($B$15=DATOS!$B$7,EVAPORADORES!AE21,IF($B$15=DATOS!$B$8,FILTROS!AE21,IF($B$15=DATOS!$B$9,IC!AE21,IF($B$15=DATOS!$B$10,MIXERS!AE21,IF($B$15=DATOS!$B$11,MOLINOS!AE21,IF($B$15=DATOS!$B$12,'ÓSMOSIS INV'!AE21,IF($B$15=DATOS!$B$13,REACTORES!AE21,IF($B$15=DATOS!$B$14,RESINAS!AE25,IF($B$15=DATOS!$B$15,SECADORES!AE21,IF($B$15=DATOS!$B$16,SILOS!AE21,IF($B$15=DATOS!$B$17,TANQUES!AE21,IF($B$15=DATOS!$B$18,'TK AGITADOS'!AE21,IF($B$15=DATOS!$B$19,'TORRES ENF'!AE21," ")))))))))))))))))</f>
        <v>0</v>
      </c>
      <c r="AD37" s="46">
        <f>IF($B$15=DATOS!$B$3,CALDERAS!AF21,IF($B$15=DATOS!$B$4,CENTRÍFUGAS!AF21,IF($B$15=DATOS!$B$5,CHILLERS!AF21, IF($B$15=DATOS!$B$6,COMPRESORES!AF21,IF($B$15=DATOS!$B$7,EVAPORADORES!AF21,IF($B$15=DATOS!$B$8,FILTROS!AF21,IF($B$15=DATOS!$B$9,IC!AF21,IF($B$15=DATOS!$B$10,MIXERS!AF21,IF($B$15=DATOS!$B$11,MOLINOS!AF21,IF($B$15=DATOS!$B$12,'ÓSMOSIS INV'!AF21,IF($B$15=DATOS!$B$13,REACTORES!AF21,IF($B$15=DATOS!$B$14,RESINAS!AF25,IF($B$15=DATOS!$B$15,SECADORES!AF21,IF($B$15=DATOS!$B$16,SILOS!AF21,IF($B$15=DATOS!$B$17,TANQUES!AF21,IF($B$15=DATOS!$B$18,'TK AGITADOS'!AF21,IF($B$15=DATOS!$B$19,'TORRES ENF'!AF21," ")))))))))))))))))</f>
        <v>0</v>
      </c>
      <c r="AE37" s="46">
        <f>IF($B$15=DATOS!$B$3,CALDERAS!AG21,IF($B$15=DATOS!$B$4,CENTRÍFUGAS!AG21,IF($B$15=DATOS!$B$5,CHILLERS!AG21, IF($B$15=DATOS!$B$6,COMPRESORES!AG21,IF($B$15=DATOS!$B$7,EVAPORADORES!AG21,IF($B$15=DATOS!$B$8,FILTROS!AG21,IF($B$15=DATOS!$B$9,IC!AG21,IF($B$15=DATOS!$B$10,MIXERS!AG21,IF($B$15=DATOS!$B$11,MOLINOS!AG21,IF($B$15=DATOS!$B$12,'ÓSMOSIS INV'!AG21,IF($B$15=DATOS!$B$13,REACTORES!AG21,IF($B$15=DATOS!$B$14,RESINAS!AG25,IF($B$15=DATOS!$B$15,SECADORES!AG21,IF($B$15=DATOS!$B$16,SILOS!AG21,IF($B$15=DATOS!$B$17,TANQUES!AG21,IF($B$15=DATOS!$B$18,'TK AGITADOS'!AG21,IF($B$15=DATOS!$B$19,'TORRES ENF'!AG21," ")))))))))))))))))</f>
        <v>0</v>
      </c>
      <c r="AF37" s="46">
        <f>IF($B$15=DATOS!$B$3,CALDERAS!AH21,IF($B$15=DATOS!$B$4,CENTRÍFUGAS!AH21,IF($B$15=DATOS!$B$5,CHILLERS!AH21, IF($B$15=DATOS!$B$6,COMPRESORES!AH21,IF($B$15=DATOS!$B$7,EVAPORADORES!AH21,IF($B$15=DATOS!$B$8,FILTROS!AH21,IF($B$15=DATOS!$B$9,IC!AH21,IF($B$15=DATOS!$B$10,MIXERS!AH21,IF($B$15=DATOS!$B$11,MOLINOS!AH21,IF($B$15=DATOS!$B$12,'ÓSMOSIS INV'!AH21,IF($B$15=DATOS!$B$13,REACTORES!AH21,IF($B$15=DATOS!$B$14,RESINAS!AH25,IF($B$15=DATOS!$B$15,SECADORES!AH21,IF($B$15=DATOS!$B$16,SILOS!AH21,IF($B$15=DATOS!$B$17,TANQUES!AH21,IF($B$15=DATOS!$B$18,'TK AGITADOS'!AH21,IF($B$15=DATOS!$B$19,'TORRES ENF'!AH21," ")))))))))))))))))</f>
        <v>0</v>
      </c>
    </row>
    <row r="38" spans="1:32" s="47" customFormat="1" ht="45" customHeight="1" x14ac:dyDescent="0.4">
      <c r="A38" s="46">
        <f>IF($B$15=DATOS!$B$3,CALDERAS!C22,IF($B$15=DATOS!$B$4,CENTRÍFUGAS!C22,IF($B$15=DATOS!$B$5,CHILLERS!C22, IF($B$15=DATOS!$B$6,COMPRESORES!C22,IF($B$15=DATOS!$B$7,EVAPORADORES!C22,IF($B$15=DATOS!$B$8,FILTROS!C22,IF($B$15=DATOS!$B$9,IC!C22,IF($B$15=DATOS!$B$10,MIXERS!C22,IF($B$15=DATOS!$B$11,MOLINOS!C22,IF($B$15=DATOS!$B$12,'ÓSMOSIS INV'!C22,IF($B$15=DATOS!$B$13,REACTORES!C22,IF($B$15=DATOS!$B$14,RESINAS!C26,IF($B$15=DATOS!$B$15,SECADORES!C22,IF($B$15=DATOS!$B$16,SILOS!C22,IF($B$15=DATOS!$B$17,TANQUES!C22,IF($B$15=DATOS!$B$18,'TK AGITADOS'!C22,IF($B$15=DATOS!$B$19,'TORRES ENF'!C22," ")))))))))))))))))</f>
        <v>0</v>
      </c>
      <c r="B38" s="46">
        <f>IF($B$15=DATOS!$B$3,CALDERAS!D22,IF($B$15=DATOS!$B$4,CENTRÍFUGAS!D22,IF($B$15=DATOS!$B$5,CHILLERS!D22, IF($B$15=DATOS!$B$6,COMPRESORES!D22,IF($B$15=DATOS!$B$7,EVAPORADORES!D22,IF($B$15=DATOS!$B$8,FILTROS!D22,IF($B$15=DATOS!$B$9,IC!D22,IF($B$15=DATOS!$B$10,MIXERS!D22,IF($B$15=DATOS!$B$11,MOLINOS!D22,IF($B$15=DATOS!$B$12,'ÓSMOSIS INV'!D22,IF($B$15=DATOS!$B$13,REACTORES!D22,IF($B$15=DATOS!$B$14,RESINAS!D26,IF($B$15=DATOS!$B$15,SECADORES!D22,IF($B$15=DATOS!$B$16,SILOS!D22,IF($B$15=DATOS!$B$17,TANQUES!D22,IF($B$15=DATOS!$B$18,'TK AGITADOS'!D22,IF($B$15=DATOS!$B$19,'TORRES ENF'!D22," ")))))))))))))))))</f>
        <v>0</v>
      </c>
      <c r="C38" s="46">
        <f>IF($B$15=DATOS!$B$3,CALDERAS!E22,IF($B$15=DATOS!$B$4,CENTRÍFUGAS!E22,IF($B$15=DATOS!$B$5,CHILLERS!E22, IF($B$15=DATOS!$B$6,COMPRESORES!E22,IF($B$15=DATOS!$B$7,EVAPORADORES!E22,IF($B$15=DATOS!$B$8,FILTROS!E22,IF($B$15=DATOS!$B$9,IC!E22,IF($B$15=DATOS!$B$10,MIXERS!E22,IF($B$15=DATOS!$B$11,MOLINOS!E22,IF($B$15=DATOS!$B$12,'ÓSMOSIS INV'!E22,IF($B$15=DATOS!$B$13,REACTORES!E22,IF($B$15=DATOS!$B$14,RESINAS!E26,IF($B$15=DATOS!$B$15,SECADORES!E22,IF($B$15=DATOS!$B$16,SILOS!E22,IF($B$15=DATOS!$B$17,TANQUES!E22,IF($B$15=DATOS!$B$18,'TK AGITADOS'!E22,IF($B$15=DATOS!$B$19,'TORRES ENF'!E22," ")))))))))))))))))</f>
        <v>0</v>
      </c>
      <c r="D38" s="46">
        <f>IF($B$15=DATOS!$B$3,CALDERAS!F22,IF($B$15=DATOS!$B$4,CENTRÍFUGAS!F22,IF($B$15=DATOS!$B$5,CHILLERS!F22, IF($B$15=DATOS!$B$6,COMPRESORES!F22,IF($B$15=DATOS!$B$7,EVAPORADORES!F22,IF($B$15=DATOS!$B$8,FILTROS!F22,IF($B$15=DATOS!$B$9,IC!F22,IF($B$15=DATOS!$B$10,MIXERS!F22,IF($B$15=DATOS!$B$11,MOLINOS!F22,IF($B$15=DATOS!$B$12,'ÓSMOSIS INV'!F22,IF($B$15=DATOS!$B$13,REACTORES!F22,IF($B$15=DATOS!$B$14,RESINAS!F26,IF($B$15=DATOS!$B$15,SECADORES!F22,IF($B$15=DATOS!$B$16,SILOS!F22,IF($B$15=DATOS!$B$17,TANQUES!F22,IF($B$15=DATOS!$B$18,'TK AGITADOS'!F22,IF($B$15=DATOS!$B$19,'TORRES ENF'!F22," ")))))))))))))))))</f>
        <v>0</v>
      </c>
      <c r="E38" s="46">
        <f>IF($B$15=DATOS!$B$3,CALDERAS!G22,IF($B$15=DATOS!$B$4,CENTRÍFUGAS!G22,IF($B$15=DATOS!$B$5,CHILLERS!G22, IF($B$15=DATOS!$B$6,COMPRESORES!G22,IF($B$15=DATOS!$B$7,EVAPORADORES!G22,IF($B$15=DATOS!$B$8,FILTROS!G22,IF($B$15=DATOS!$B$9,IC!G22,IF($B$15=DATOS!$B$10,MIXERS!G22,IF($B$15=DATOS!$B$11,MOLINOS!G22,IF($B$15=DATOS!$B$12,'ÓSMOSIS INV'!G22,IF($B$15=DATOS!$B$13,REACTORES!G22,IF($B$15=DATOS!$B$14,RESINAS!G26,IF($B$15=DATOS!$B$15,SECADORES!G22,IF($B$15=DATOS!$B$16,SILOS!G22,IF($B$15=DATOS!$B$17,TANQUES!G22,IF($B$15=DATOS!$B$18,'TK AGITADOS'!G22,IF($B$15=DATOS!$B$19,'TORRES ENF'!G22," ")))))))))))))))))</f>
        <v>0</v>
      </c>
      <c r="F38" s="46">
        <f>IF($B$15=DATOS!$B$3,CALDERAS!H22,IF($B$15=DATOS!$B$4,CENTRÍFUGAS!H22,IF($B$15=DATOS!$B$5,CHILLERS!H22, IF($B$15=DATOS!$B$6,COMPRESORES!H22,IF($B$15=DATOS!$B$7,EVAPORADORES!H22,IF($B$15=DATOS!$B$8,FILTROS!H22,IF($B$15=DATOS!$B$9,IC!H22,IF($B$15=DATOS!$B$10,MIXERS!H22,IF($B$15=DATOS!$B$11,MOLINOS!H22,IF($B$15=DATOS!$B$12,'ÓSMOSIS INV'!H22,IF($B$15=DATOS!$B$13,REACTORES!H22,IF($B$15=DATOS!$B$14,RESINAS!H26,IF($B$15=DATOS!$B$15,SECADORES!H22,IF($B$15=DATOS!$B$16,SILOS!H22,IF($B$15=DATOS!$B$17,TANQUES!H22,IF($B$15=DATOS!$B$18,'TK AGITADOS'!H22,IF($B$15=DATOS!$B$19,'TORRES ENF'!H22," ")))))))))))))))))</f>
        <v>0</v>
      </c>
      <c r="G38" s="46">
        <f>IF($B$15=DATOS!$B$3,CALDERAS!I22,IF($B$15=DATOS!$B$4,CENTRÍFUGAS!I22,IF($B$15=DATOS!$B$5,CHILLERS!I22, IF($B$15=DATOS!$B$6,COMPRESORES!I22,IF($B$15=DATOS!$B$7,EVAPORADORES!I22,IF($B$15=DATOS!$B$8,FILTROS!I22,IF($B$15=DATOS!$B$9,IC!I22,IF($B$15=DATOS!$B$10,MIXERS!I22,IF($B$15=DATOS!$B$11,MOLINOS!I22,IF($B$15=DATOS!$B$12,'ÓSMOSIS INV'!I22,IF($B$15=DATOS!$B$13,REACTORES!I22,IF($B$15=DATOS!$B$14,RESINAS!I26,IF($B$15=DATOS!$B$15,SECADORES!I22,IF($B$15=DATOS!$B$16,SILOS!I22,IF($B$15=DATOS!$B$17,TANQUES!I22,IF($B$15=DATOS!$B$18,'TK AGITADOS'!I22,IF($B$15=DATOS!$B$19,'TORRES ENF'!I22," ")))))))))))))))))</f>
        <v>0</v>
      </c>
      <c r="H38" s="46">
        <f>IF($B$15=DATOS!$B$3,CALDERAS!J22,IF($B$15=DATOS!$B$4,CENTRÍFUGAS!J22,IF($B$15=DATOS!$B$5,CHILLERS!J22, IF($B$15=DATOS!$B$6,COMPRESORES!J22,IF($B$15=DATOS!$B$7,EVAPORADORES!J22,IF($B$15=DATOS!$B$8,FILTROS!J22,IF($B$15=DATOS!$B$9,IC!J22,IF($B$15=DATOS!$B$10,MIXERS!J22,IF($B$15=DATOS!$B$11,MOLINOS!J22,IF($B$15=DATOS!$B$12,'ÓSMOSIS INV'!J22,IF($B$15=DATOS!$B$13,REACTORES!J22,IF($B$15=DATOS!$B$14,RESINAS!J26,IF($B$15=DATOS!$B$15,SECADORES!J22,IF($B$15=DATOS!$B$16,SILOS!J22,IF($B$15=DATOS!$B$17,TANQUES!J22,IF($B$15=DATOS!$B$18,'TK AGITADOS'!J22,IF($B$15=DATOS!$B$19,'TORRES ENF'!J22," ")))))))))))))))))</f>
        <v>0</v>
      </c>
      <c r="I38" s="46">
        <f>IF($B$15=DATOS!$B$3,CALDERAS!K22,IF($B$15=DATOS!$B$4,CENTRÍFUGAS!K22,IF($B$15=DATOS!$B$5,CHILLERS!K22, IF($B$15=DATOS!$B$6,COMPRESORES!K22,IF($B$15=DATOS!$B$7,EVAPORADORES!K22,IF($B$15=DATOS!$B$8,FILTROS!K22,IF($B$15=DATOS!$B$9,IC!K22,IF($B$15=DATOS!$B$10,MIXERS!K22,IF($B$15=DATOS!$B$11,MOLINOS!K22,IF($B$15=DATOS!$B$12,'ÓSMOSIS INV'!K22,IF($B$15=DATOS!$B$13,REACTORES!K22,IF($B$15=DATOS!$B$14,RESINAS!K26,IF($B$15=DATOS!$B$15,SECADORES!K22,IF($B$15=DATOS!$B$16,SILOS!K22,IF($B$15=DATOS!$B$17,TANQUES!K22,IF($B$15=DATOS!$B$18,'TK AGITADOS'!K22,IF($B$15=DATOS!$B$19,'TORRES ENF'!K22," ")))))))))))))))))</f>
        <v>0</v>
      </c>
      <c r="J38" s="46">
        <f>IF($B$15=DATOS!$B$3,CALDERAS!L22,IF($B$15=DATOS!$B$4,CENTRÍFUGAS!L22,IF($B$15=DATOS!$B$5,CHILLERS!L22, IF($B$15=DATOS!$B$6,COMPRESORES!L22,IF($B$15=DATOS!$B$7,EVAPORADORES!L22,IF($B$15=DATOS!$B$8,FILTROS!L22,IF($B$15=DATOS!$B$9,IC!L22,IF($B$15=DATOS!$B$10,MIXERS!L22,IF($B$15=DATOS!$B$11,MOLINOS!L22,IF($B$15=DATOS!$B$12,'ÓSMOSIS INV'!L22,IF($B$15=DATOS!$B$13,REACTORES!L22,IF($B$15=DATOS!$B$14,RESINAS!L26,IF($B$15=DATOS!$B$15,SECADORES!L22,IF($B$15=DATOS!$B$16,SILOS!L22,IF($B$15=DATOS!$B$17,TANQUES!L22,IF($B$15=DATOS!$B$18,'TK AGITADOS'!L22,IF($B$15=DATOS!$B$19,'TORRES ENF'!L22," ")))))))))))))))))</f>
        <v>0</v>
      </c>
      <c r="K38" s="46">
        <f>IF($B$15=DATOS!$B$3,CALDERAS!M22,IF($B$15=DATOS!$B$4,CENTRÍFUGAS!M22,IF($B$15=DATOS!$B$5,CHILLERS!M22, IF($B$15=DATOS!$B$6,COMPRESORES!M22,IF($B$15=DATOS!$B$7,EVAPORADORES!M22,IF($B$15=DATOS!$B$8,FILTROS!M22,IF($B$15=DATOS!$B$9,IC!M22,IF($B$15=DATOS!$B$10,MIXERS!M22,IF($B$15=DATOS!$B$11,MOLINOS!M22,IF($B$15=DATOS!$B$12,'ÓSMOSIS INV'!M22,IF($B$15=DATOS!$B$13,REACTORES!M22,IF($B$15=DATOS!$B$14,RESINAS!M26,IF($B$15=DATOS!$B$15,SECADORES!M22,IF($B$15=DATOS!$B$16,SILOS!M22,IF($B$15=DATOS!$B$17,TANQUES!M22,IF($B$15=DATOS!$B$18,'TK AGITADOS'!M22,IF($B$15=DATOS!$B$19,'TORRES ENF'!M22," ")))))))))))))))))</f>
        <v>0</v>
      </c>
      <c r="L38" s="46">
        <f>IF($B$15=DATOS!$B$3,CALDERAS!N22,IF($B$15=DATOS!$B$4,CENTRÍFUGAS!N22,IF($B$15=DATOS!$B$5,CHILLERS!N22, IF($B$15=DATOS!$B$6,COMPRESORES!N22,IF($B$15=DATOS!$B$7,EVAPORADORES!N22,IF($B$15=DATOS!$B$8,FILTROS!N22,IF($B$15=DATOS!$B$9,IC!N22,IF($B$15=DATOS!$B$10,MIXERS!N22,IF($B$15=DATOS!$B$11,MOLINOS!N22,IF($B$15=DATOS!$B$12,'ÓSMOSIS INV'!N22,IF($B$15=DATOS!$B$13,REACTORES!N22,IF($B$15=DATOS!$B$14,RESINAS!N26,IF($B$15=DATOS!$B$15,SECADORES!N22,IF($B$15=DATOS!$B$16,SILOS!N22,IF($B$15=DATOS!$B$17,TANQUES!N22,IF($B$15=DATOS!$B$18,'TK AGITADOS'!N22,IF($B$15=DATOS!$B$19,'TORRES ENF'!N22," ")))))))))))))))))</f>
        <v>0</v>
      </c>
      <c r="M38" s="46">
        <f>IF($B$15=DATOS!$B$3,CALDERAS!O22,IF($B$15=DATOS!$B$4,CENTRÍFUGAS!O22,IF($B$15=DATOS!$B$5,CHILLERS!O22, IF($B$15=DATOS!$B$6,COMPRESORES!O22,IF($B$15=DATOS!$B$7,EVAPORADORES!O22,IF($B$15=DATOS!$B$8,FILTROS!O22,IF($B$15=DATOS!$B$9,IC!O22,IF($B$15=DATOS!$B$10,MIXERS!O22,IF($B$15=DATOS!$B$11,MOLINOS!O22,IF($B$15=DATOS!$B$12,'ÓSMOSIS INV'!O22,IF($B$15=DATOS!$B$13,REACTORES!O22,IF($B$15=DATOS!$B$14,RESINAS!O26,IF($B$15=DATOS!$B$15,SECADORES!O22,IF($B$15=DATOS!$B$16,SILOS!O22,IF($B$15=DATOS!$B$17,TANQUES!O22,IF($B$15=DATOS!$B$18,'TK AGITADOS'!O22,IF($B$15=DATOS!$B$19,'TORRES ENF'!O22," ")))))))))))))))))</f>
        <v>0</v>
      </c>
      <c r="N38" s="46">
        <f>IF($B$15=DATOS!$B$3,CALDERAS!P22,IF($B$15=DATOS!$B$4,CENTRÍFUGAS!P22,IF($B$15=DATOS!$B$5,CHILLERS!P22, IF($B$15=DATOS!$B$6,COMPRESORES!P22,IF($B$15=DATOS!$B$7,EVAPORADORES!P22,IF($B$15=DATOS!$B$8,FILTROS!P22,IF($B$15=DATOS!$B$9,IC!P22,IF($B$15=DATOS!$B$10,MIXERS!P22,IF($B$15=DATOS!$B$11,MOLINOS!P22,IF($B$15=DATOS!$B$12,'ÓSMOSIS INV'!P22,IF($B$15=DATOS!$B$13,REACTORES!P22,IF($B$15=DATOS!$B$14,RESINAS!P26,IF($B$15=DATOS!$B$15,SECADORES!P22,IF($B$15=DATOS!$B$16,SILOS!P22,IF($B$15=DATOS!$B$17,TANQUES!P22,IF($B$15=DATOS!$B$18,'TK AGITADOS'!P22,IF($B$15=DATOS!$B$19,'TORRES ENF'!P22," ")))))))))))))))))</f>
        <v>0</v>
      </c>
      <c r="O38" s="46">
        <f>IF($B$15=DATOS!$B$3,CALDERAS!Q22,IF($B$15=DATOS!$B$4,CENTRÍFUGAS!Q22,IF($B$15=DATOS!$B$5,CHILLERS!Q22, IF($B$15=DATOS!$B$6,COMPRESORES!Q22,IF($B$15=DATOS!$B$7,EVAPORADORES!Q22,IF($B$15=DATOS!$B$8,FILTROS!Q22,IF($B$15=DATOS!$B$9,IC!Q22,IF($B$15=DATOS!$B$10,MIXERS!Q22,IF($B$15=DATOS!$B$11,MOLINOS!Q22,IF($B$15=DATOS!$B$12,'ÓSMOSIS INV'!Q22,IF($B$15=DATOS!$B$13,REACTORES!Q22,IF($B$15=DATOS!$B$14,RESINAS!Q26,IF($B$15=DATOS!$B$15,SECADORES!Q22,IF($B$15=DATOS!$B$16,SILOS!Q22,IF($B$15=DATOS!$B$17,TANQUES!Q22,IF($B$15=DATOS!$B$18,'TK AGITADOS'!Q22,IF($B$15=DATOS!$B$19,'TORRES ENF'!Q22," ")))))))))))))))))</f>
        <v>0</v>
      </c>
      <c r="P38" s="46">
        <f>IF($B$15=DATOS!$B$3,CALDERAS!R22,IF($B$15=DATOS!$B$4,CENTRÍFUGAS!R22,IF($B$15=DATOS!$B$5,CHILLERS!R22, IF($B$15=DATOS!$B$6,COMPRESORES!R22,IF($B$15=DATOS!$B$7,EVAPORADORES!R22,IF($B$15=DATOS!$B$8,FILTROS!R22,IF($B$15=DATOS!$B$9,IC!R22,IF($B$15=DATOS!$B$10,MIXERS!R22,IF($B$15=DATOS!$B$11,MOLINOS!R22,IF($B$15=DATOS!$B$12,'ÓSMOSIS INV'!R22,IF($B$15=DATOS!$B$13,REACTORES!R22,IF($B$15=DATOS!$B$14,RESINAS!R26,IF($B$15=DATOS!$B$15,SECADORES!R22,IF($B$15=DATOS!$B$16,SILOS!R22,IF($B$15=DATOS!$B$17,TANQUES!R22,IF($B$15=DATOS!$B$18,'TK AGITADOS'!R22,IF($B$15=DATOS!$B$19,'TORRES ENF'!R22," ")))))))))))))))))</f>
        <v>0</v>
      </c>
      <c r="Q38" s="46">
        <f>IF($B$15=DATOS!$B$3,CALDERAS!S22,IF($B$15=DATOS!$B$4,CENTRÍFUGAS!S22,IF($B$15=DATOS!$B$5,CHILLERS!S22, IF($B$15=DATOS!$B$6,COMPRESORES!S22,IF($B$15=DATOS!$B$7,EVAPORADORES!S22,IF($B$15=DATOS!$B$8,FILTROS!S22,IF($B$15=DATOS!$B$9,IC!S22,IF($B$15=DATOS!$B$10,MIXERS!S22,IF($B$15=DATOS!$B$11,MOLINOS!S22,IF($B$15=DATOS!$B$12,'ÓSMOSIS INV'!S22,IF($B$15=DATOS!$B$13,REACTORES!S22,IF($B$15=DATOS!$B$14,RESINAS!S26,IF($B$15=DATOS!$B$15,SECADORES!S22,IF($B$15=DATOS!$B$16,SILOS!S22,IF($B$15=DATOS!$B$17,TANQUES!S22,IF($B$15=DATOS!$B$18,'TK AGITADOS'!S22,IF($B$15=DATOS!$B$19,'TORRES ENF'!S22," ")))))))))))))))))</f>
        <v>0</v>
      </c>
      <c r="R38" s="46">
        <f>IF($B$15=DATOS!$B$3,CALDERAS!T22,IF($B$15=DATOS!$B$4,CENTRÍFUGAS!T22,IF($B$15=DATOS!$B$5,CHILLERS!T22, IF($B$15=DATOS!$B$6,COMPRESORES!T22,IF($B$15=DATOS!$B$7,EVAPORADORES!T22,IF($B$15=DATOS!$B$8,FILTROS!T22,IF($B$15=DATOS!$B$9,IC!T22,IF($B$15=DATOS!$B$10,MIXERS!T22,IF($B$15=DATOS!$B$11,MOLINOS!T22,IF($B$15=DATOS!$B$12,'ÓSMOSIS INV'!T22,IF($B$15=DATOS!$B$13,REACTORES!T22,IF($B$15=DATOS!$B$14,RESINAS!T26,IF($B$15=DATOS!$B$15,SECADORES!T22,IF($B$15=DATOS!$B$16,SILOS!T22,IF($B$15=DATOS!$B$17,TANQUES!T22,IF($B$15=DATOS!$B$18,'TK AGITADOS'!T22,IF($B$15=DATOS!$B$19,'TORRES ENF'!T22," ")))))))))))))))))</f>
        <v>0</v>
      </c>
      <c r="S38" s="46">
        <f>IF($B$15=DATOS!$B$3,CALDERAS!U22,IF($B$15=DATOS!$B$4,CENTRÍFUGAS!U22,IF($B$15=DATOS!$B$5,CHILLERS!U22, IF($B$15=DATOS!$B$6,COMPRESORES!U22,IF($B$15=DATOS!$B$7,EVAPORADORES!U22,IF($B$15=DATOS!$B$8,FILTROS!U22,IF($B$15=DATOS!$B$9,IC!U22,IF($B$15=DATOS!$B$10,MIXERS!U22,IF($B$15=DATOS!$B$11,MOLINOS!U22,IF($B$15=DATOS!$B$12,'ÓSMOSIS INV'!U22,IF($B$15=DATOS!$B$13,REACTORES!U22,IF($B$15=DATOS!$B$14,RESINAS!U26,IF($B$15=DATOS!$B$15,SECADORES!U22,IF($B$15=DATOS!$B$16,SILOS!U22,IF($B$15=DATOS!$B$17,TANQUES!U22,IF($B$15=DATOS!$B$18,'TK AGITADOS'!U22,IF($B$15=DATOS!$B$19,'TORRES ENF'!U22," ")))))))))))))))))</f>
        <v>0</v>
      </c>
      <c r="T38" s="46">
        <f>IF($B$15=DATOS!$B$3,CALDERAS!V22,IF($B$15=DATOS!$B$4,CENTRÍFUGAS!V22,IF($B$15=DATOS!$B$5,CHILLERS!V22, IF($B$15=DATOS!$B$6,COMPRESORES!V22,IF($B$15=DATOS!$B$7,EVAPORADORES!V22,IF($B$15=DATOS!$B$8,FILTROS!V22,IF($B$15=DATOS!$B$9,IC!V22,IF($B$15=DATOS!$B$10,MIXERS!V22,IF($B$15=DATOS!$B$11,MOLINOS!V22,IF($B$15=DATOS!$B$12,'ÓSMOSIS INV'!V22,IF($B$15=DATOS!$B$13,REACTORES!V22,IF($B$15=DATOS!$B$14,RESINAS!V26,IF($B$15=DATOS!$B$15,SECADORES!V22,IF($B$15=DATOS!$B$16,SILOS!V22,IF($B$15=DATOS!$B$17,TANQUES!V22,IF($B$15=DATOS!$B$18,'TK AGITADOS'!V22,IF($B$15=DATOS!$B$19,'TORRES ENF'!V22," ")))))))))))))))))</f>
        <v>0</v>
      </c>
      <c r="U38" s="46">
        <f>IF($B$15=DATOS!$B$3,CALDERAS!W22,IF($B$15=DATOS!$B$4,CENTRÍFUGAS!W22,IF($B$15=DATOS!$B$5,CHILLERS!W22, IF($B$15=DATOS!$B$6,COMPRESORES!W22,IF($B$15=DATOS!$B$7,EVAPORADORES!W22,IF($B$15=DATOS!$B$8,FILTROS!W22,IF($B$15=DATOS!$B$9,IC!W22,IF($B$15=DATOS!$B$10,MIXERS!W22,IF($B$15=DATOS!$B$11,MOLINOS!W22,IF($B$15=DATOS!$B$12,'ÓSMOSIS INV'!W22,IF($B$15=DATOS!$B$13,REACTORES!W22,IF($B$15=DATOS!$B$14,RESINAS!W26,IF($B$15=DATOS!$B$15,SECADORES!W22,IF($B$15=DATOS!$B$16,SILOS!W22,IF($B$15=DATOS!$B$17,TANQUES!W22,IF($B$15=DATOS!$B$18,'TK AGITADOS'!W22,IF($B$15=DATOS!$B$19,'TORRES ENF'!W22," ")))))))))))))))))</f>
        <v>0</v>
      </c>
      <c r="V38" s="46">
        <f>IF($B$15=DATOS!$B$3,CALDERAS!X22,IF($B$15=DATOS!$B$4,CENTRÍFUGAS!X22,IF($B$15=DATOS!$B$5,CHILLERS!X22, IF($B$15=DATOS!$B$6,COMPRESORES!X22,IF($B$15=DATOS!$B$7,EVAPORADORES!X22,IF($B$15=DATOS!$B$8,FILTROS!X22,IF($B$15=DATOS!$B$9,IC!X22,IF($B$15=DATOS!$B$10,MIXERS!X22,IF($B$15=DATOS!$B$11,MOLINOS!X22,IF($B$15=DATOS!$B$12,'ÓSMOSIS INV'!X22,IF($B$15=DATOS!$B$13,REACTORES!X22,IF($B$15=DATOS!$B$14,RESINAS!X26,IF($B$15=DATOS!$B$15,SECADORES!X22,IF($B$15=DATOS!$B$16,SILOS!X22,IF($B$15=DATOS!$B$17,TANQUES!X22,IF($B$15=DATOS!$B$18,'TK AGITADOS'!X22,IF($B$15=DATOS!$B$19,'TORRES ENF'!X22," ")))))))))))))))))</f>
        <v>0</v>
      </c>
      <c r="W38" s="46">
        <f>IF($B$15=DATOS!$B$3,CALDERAS!Y22,IF($B$15=DATOS!$B$4,CENTRÍFUGAS!Y22,IF($B$15=DATOS!$B$5,CHILLERS!Y22, IF($B$15=DATOS!$B$6,COMPRESORES!Y22,IF($B$15=DATOS!$B$7,EVAPORADORES!Y22,IF($B$15=DATOS!$B$8,FILTROS!Y22,IF($B$15=DATOS!$B$9,IC!Y22,IF($B$15=DATOS!$B$10,MIXERS!Y22,IF($B$15=DATOS!$B$11,MOLINOS!Y22,IF($B$15=DATOS!$B$12,'ÓSMOSIS INV'!Y22,IF($B$15=DATOS!$B$13,REACTORES!Y22,IF($B$15=DATOS!$B$14,RESINAS!Y26,IF($B$15=DATOS!$B$15,SECADORES!Y22,IF($B$15=DATOS!$B$16,SILOS!Y22,IF($B$15=DATOS!$B$17,TANQUES!Y22,IF($B$15=DATOS!$B$18,'TK AGITADOS'!Y22,IF($B$15=DATOS!$B$19,'TORRES ENF'!Y22," ")))))))))))))))))</f>
        <v>0</v>
      </c>
      <c r="X38" s="46">
        <f>IF($B$15=DATOS!$B$3,CALDERAS!Z22,IF($B$15=DATOS!$B$4,CENTRÍFUGAS!Z22,IF($B$15=DATOS!$B$5,CHILLERS!Z22, IF($B$15=DATOS!$B$6,COMPRESORES!Z22,IF($B$15=DATOS!$B$7,EVAPORADORES!Z22,IF($B$15=DATOS!$B$8,FILTROS!Z22,IF($B$15=DATOS!$B$9,IC!Z22,IF($B$15=DATOS!$B$10,MIXERS!Z22,IF($B$15=DATOS!$B$11,MOLINOS!Z22,IF($B$15=DATOS!$B$12,'ÓSMOSIS INV'!Z22,IF($B$15=DATOS!$B$13,REACTORES!Z22,IF($B$15=DATOS!$B$14,RESINAS!Z26,IF($B$15=DATOS!$B$15,SECADORES!Z22,IF($B$15=DATOS!$B$16,SILOS!Z22,IF($B$15=DATOS!$B$17,TANQUES!Z22,IF($B$15=DATOS!$B$18,'TK AGITADOS'!Z22,IF($B$15=DATOS!$B$19,'TORRES ENF'!Z22," ")))))))))))))))))</f>
        <v>0</v>
      </c>
      <c r="Y38" s="46">
        <f>IF($B$15=DATOS!$B$3,CALDERAS!AA22,IF($B$15=DATOS!$B$4,CENTRÍFUGAS!AA22,IF($B$15=DATOS!$B$5,CHILLERS!AA22, IF($B$15=DATOS!$B$6,COMPRESORES!AA22,IF($B$15=DATOS!$B$7,EVAPORADORES!AA22,IF($B$15=DATOS!$B$8,FILTROS!AA22,IF($B$15=DATOS!$B$9,IC!AA22,IF($B$15=DATOS!$B$10,MIXERS!AA22,IF($B$15=DATOS!$B$11,MOLINOS!AA22,IF($B$15=DATOS!$B$12,'ÓSMOSIS INV'!AA22,IF($B$15=DATOS!$B$13,REACTORES!AA22,IF($B$15=DATOS!$B$14,RESINAS!AA26,IF($B$15=DATOS!$B$15,SECADORES!AA22,IF($B$15=DATOS!$B$16,SILOS!AA22,IF($B$15=DATOS!$B$17,TANQUES!AA22,IF($B$15=DATOS!$B$18,'TK AGITADOS'!AA22,IF($B$15=DATOS!$B$19,'TORRES ENF'!AA22," ")))))))))))))))))</f>
        <v>0</v>
      </c>
      <c r="Z38" s="46">
        <f>IF($B$15=DATOS!$B$3,CALDERAS!AB22,IF($B$15=DATOS!$B$4,CENTRÍFUGAS!AB22,IF($B$15=DATOS!$B$5,CHILLERS!AB22, IF($B$15=DATOS!$B$6,COMPRESORES!AB22,IF($B$15=DATOS!$B$7,EVAPORADORES!AB22,IF($B$15=DATOS!$B$8,FILTROS!AB22,IF($B$15=DATOS!$B$9,IC!AB22,IF($B$15=DATOS!$B$10,MIXERS!AB22,IF($B$15=DATOS!$B$11,MOLINOS!AB22,IF($B$15=DATOS!$B$12,'ÓSMOSIS INV'!AB22,IF($B$15=DATOS!$B$13,REACTORES!AB22,IF($B$15=DATOS!$B$14,RESINAS!AB26,IF($B$15=DATOS!$B$15,SECADORES!AB22,IF($B$15=DATOS!$B$16,SILOS!AB22,IF($B$15=DATOS!$B$17,TANQUES!AB22,IF($B$15=DATOS!$B$18,'TK AGITADOS'!AB22,IF($B$15=DATOS!$B$19,'TORRES ENF'!AB22," ")))))))))))))))))</f>
        <v>0</v>
      </c>
      <c r="AA38" s="46">
        <f>IF($B$15=DATOS!$B$3,CALDERAS!AC22,IF($B$15=DATOS!$B$4,CENTRÍFUGAS!AC22,IF($B$15=DATOS!$B$5,CHILLERS!AC22, IF($B$15=DATOS!$B$6,COMPRESORES!AC22,IF($B$15=DATOS!$B$7,EVAPORADORES!AC22,IF($B$15=DATOS!$B$8,FILTROS!AC22,IF($B$15=DATOS!$B$9,IC!AC22,IF($B$15=DATOS!$B$10,MIXERS!AC22,IF($B$15=DATOS!$B$11,MOLINOS!AC22,IF($B$15=DATOS!$B$12,'ÓSMOSIS INV'!AC22,IF($B$15=DATOS!$B$13,REACTORES!AC22,IF($B$15=DATOS!$B$14,RESINAS!AC26,IF($B$15=DATOS!$B$15,SECADORES!AC22,IF($B$15=DATOS!$B$16,SILOS!AC22,IF($B$15=DATOS!$B$17,TANQUES!AC22,IF($B$15=DATOS!$B$18,'TK AGITADOS'!AC22,IF($B$15=DATOS!$B$19,'TORRES ENF'!AC22," ")))))))))))))))))</f>
        <v>0</v>
      </c>
      <c r="AB38" s="46">
        <f>IF($B$15=DATOS!$B$3,CALDERAS!AD22,IF($B$15=DATOS!$B$4,CENTRÍFUGAS!AD22,IF($B$15=DATOS!$B$5,CHILLERS!AD22, IF($B$15=DATOS!$B$6,COMPRESORES!AD22,IF($B$15=DATOS!$B$7,EVAPORADORES!AD22,IF($B$15=DATOS!$B$8,FILTROS!AD22,IF($B$15=DATOS!$B$9,IC!AD22,IF($B$15=DATOS!$B$10,MIXERS!AD22,IF($B$15=DATOS!$B$11,MOLINOS!AD22,IF($B$15=DATOS!$B$12,'ÓSMOSIS INV'!AD22,IF($B$15=DATOS!$B$13,REACTORES!AD22,IF($B$15=DATOS!$B$14,RESINAS!AD26,IF($B$15=DATOS!$B$15,SECADORES!AD22,IF($B$15=DATOS!$B$16,SILOS!AD22,IF($B$15=DATOS!$B$17,TANQUES!AD22,IF($B$15=DATOS!$B$18,'TK AGITADOS'!AD22,IF($B$15=DATOS!$B$19,'TORRES ENF'!AD22," ")))))))))))))))))</f>
        <v>0</v>
      </c>
      <c r="AC38" s="46">
        <f>IF($B$15=DATOS!$B$3,CALDERAS!AE22,IF($B$15=DATOS!$B$4,CENTRÍFUGAS!AE22,IF($B$15=DATOS!$B$5,CHILLERS!AE22, IF($B$15=DATOS!$B$6,COMPRESORES!AE22,IF($B$15=DATOS!$B$7,EVAPORADORES!AE22,IF($B$15=DATOS!$B$8,FILTROS!AE22,IF($B$15=DATOS!$B$9,IC!AE22,IF($B$15=DATOS!$B$10,MIXERS!AE22,IF($B$15=DATOS!$B$11,MOLINOS!AE22,IF($B$15=DATOS!$B$12,'ÓSMOSIS INV'!AE22,IF($B$15=DATOS!$B$13,REACTORES!AE22,IF($B$15=DATOS!$B$14,RESINAS!AE26,IF($B$15=DATOS!$B$15,SECADORES!AE22,IF($B$15=DATOS!$B$16,SILOS!AE22,IF($B$15=DATOS!$B$17,TANQUES!AE22,IF($B$15=DATOS!$B$18,'TK AGITADOS'!AE22,IF($B$15=DATOS!$B$19,'TORRES ENF'!AE22," ")))))))))))))))))</f>
        <v>0</v>
      </c>
      <c r="AD38" s="46">
        <f>IF($B$15=DATOS!$B$3,CALDERAS!AF22,IF($B$15=DATOS!$B$4,CENTRÍFUGAS!AF22,IF($B$15=DATOS!$B$5,CHILLERS!AF22, IF($B$15=DATOS!$B$6,COMPRESORES!AF22,IF($B$15=DATOS!$B$7,EVAPORADORES!AF22,IF($B$15=DATOS!$B$8,FILTROS!AF22,IF($B$15=DATOS!$B$9,IC!AF22,IF($B$15=DATOS!$B$10,MIXERS!AF22,IF($B$15=DATOS!$B$11,MOLINOS!AF22,IF($B$15=DATOS!$B$12,'ÓSMOSIS INV'!AF22,IF($B$15=DATOS!$B$13,REACTORES!AF22,IF($B$15=DATOS!$B$14,RESINAS!AF26,IF($B$15=DATOS!$B$15,SECADORES!AF22,IF($B$15=DATOS!$B$16,SILOS!AF22,IF($B$15=DATOS!$B$17,TANQUES!AF22,IF($B$15=DATOS!$B$18,'TK AGITADOS'!AF22,IF($B$15=DATOS!$B$19,'TORRES ENF'!AF22," ")))))))))))))))))</f>
        <v>0</v>
      </c>
      <c r="AE38" s="46">
        <f>IF($B$15=DATOS!$B$3,CALDERAS!AG22,IF($B$15=DATOS!$B$4,CENTRÍFUGAS!AG22,IF($B$15=DATOS!$B$5,CHILLERS!AG22, IF($B$15=DATOS!$B$6,COMPRESORES!AG22,IF($B$15=DATOS!$B$7,EVAPORADORES!AG22,IF($B$15=DATOS!$B$8,FILTROS!AG22,IF($B$15=DATOS!$B$9,IC!AG22,IF($B$15=DATOS!$B$10,MIXERS!AG22,IF($B$15=DATOS!$B$11,MOLINOS!AG22,IF($B$15=DATOS!$B$12,'ÓSMOSIS INV'!AG22,IF($B$15=DATOS!$B$13,REACTORES!AG22,IF($B$15=DATOS!$B$14,RESINAS!AG26,IF($B$15=DATOS!$B$15,SECADORES!AG22,IF($B$15=DATOS!$B$16,SILOS!AG22,IF($B$15=DATOS!$B$17,TANQUES!AG22,IF($B$15=DATOS!$B$18,'TK AGITADOS'!AG22,IF($B$15=DATOS!$B$19,'TORRES ENF'!AG22," ")))))))))))))))))</f>
        <v>0</v>
      </c>
      <c r="AF38" s="46">
        <f>IF($B$15=DATOS!$B$3,CALDERAS!AH22,IF($B$15=DATOS!$B$4,CENTRÍFUGAS!AH22,IF($B$15=DATOS!$B$5,CHILLERS!AH22, IF($B$15=DATOS!$B$6,COMPRESORES!AH22,IF($B$15=DATOS!$B$7,EVAPORADORES!AH22,IF($B$15=DATOS!$B$8,FILTROS!AH22,IF($B$15=DATOS!$B$9,IC!AH22,IF($B$15=DATOS!$B$10,MIXERS!AH22,IF($B$15=DATOS!$B$11,MOLINOS!AH22,IF($B$15=DATOS!$B$12,'ÓSMOSIS INV'!AH22,IF($B$15=DATOS!$B$13,REACTORES!AH22,IF($B$15=DATOS!$B$14,RESINAS!AH26,IF($B$15=DATOS!$B$15,SECADORES!AH22,IF($B$15=DATOS!$B$16,SILOS!AH22,IF($B$15=DATOS!$B$17,TANQUES!AH22,IF($B$15=DATOS!$B$18,'TK AGITADOS'!AH22,IF($B$15=DATOS!$B$19,'TORRES ENF'!AH22," ")))))))))))))))))</f>
        <v>0</v>
      </c>
    </row>
    <row r="39" spans="1:32" s="47" customFormat="1" ht="45" customHeight="1" x14ac:dyDescent="0.4">
      <c r="A39" s="46">
        <f>IF($B$15=DATOS!$B$3,CALDERAS!C23,IF($B$15=DATOS!$B$4,CENTRÍFUGAS!C23,IF($B$15=DATOS!$B$5,CHILLERS!C23, IF($B$15=DATOS!$B$6,COMPRESORES!C23,IF($B$15=DATOS!$B$7,EVAPORADORES!C23,IF($B$15=DATOS!$B$8,FILTROS!C23,IF($B$15=DATOS!$B$9,IC!C23,IF($B$15=DATOS!$B$10,MIXERS!C23,IF($B$15=DATOS!$B$11,MOLINOS!C23,IF($B$15=DATOS!$B$12,'ÓSMOSIS INV'!C23,IF($B$15=DATOS!$B$13,REACTORES!C23,IF($B$15=DATOS!$B$14,RESINAS!C27,IF($B$15=DATOS!$B$15,SECADORES!C23,IF($B$15=DATOS!$B$16,SILOS!C23,IF($B$15=DATOS!$B$17,TANQUES!C23,IF($B$15=DATOS!$B$18,'TK AGITADOS'!C23,IF($B$15=DATOS!$B$19,'TORRES ENF'!C23," ")))))))))))))))))</f>
        <v>0</v>
      </c>
      <c r="B39" s="46">
        <f>IF($B$15=DATOS!$B$3,CALDERAS!D23,IF($B$15=DATOS!$B$4,CENTRÍFUGAS!D23,IF($B$15=DATOS!$B$5,CHILLERS!D23, IF($B$15=DATOS!$B$6,COMPRESORES!D23,IF($B$15=DATOS!$B$7,EVAPORADORES!D23,IF($B$15=DATOS!$B$8,FILTROS!D23,IF($B$15=DATOS!$B$9,IC!D23,IF($B$15=DATOS!$B$10,MIXERS!D23,IF($B$15=DATOS!$B$11,MOLINOS!D23,IF($B$15=DATOS!$B$12,'ÓSMOSIS INV'!D23,IF($B$15=DATOS!$B$13,REACTORES!D23,IF($B$15=DATOS!$B$14,RESINAS!D27,IF($B$15=DATOS!$B$15,SECADORES!D23,IF($B$15=DATOS!$B$16,SILOS!D23,IF($B$15=DATOS!$B$17,TANQUES!D23,IF($B$15=DATOS!$B$18,'TK AGITADOS'!D23,IF($B$15=DATOS!$B$19,'TORRES ENF'!D23," ")))))))))))))))))</f>
        <v>0</v>
      </c>
      <c r="C39" s="46">
        <f>IF($B$15=DATOS!$B$3,CALDERAS!E23,IF($B$15=DATOS!$B$4,CENTRÍFUGAS!E23,IF($B$15=DATOS!$B$5,CHILLERS!E23, IF($B$15=DATOS!$B$6,COMPRESORES!E23,IF($B$15=DATOS!$B$7,EVAPORADORES!E23,IF($B$15=DATOS!$B$8,FILTROS!E23,IF($B$15=DATOS!$B$9,IC!E23,IF($B$15=DATOS!$B$10,MIXERS!E23,IF($B$15=DATOS!$B$11,MOLINOS!E23,IF($B$15=DATOS!$B$12,'ÓSMOSIS INV'!E23,IF($B$15=DATOS!$B$13,REACTORES!E23,IF($B$15=DATOS!$B$14,RESINAS!E27,IF($B$15=DATOS!$B$15,SECADORES!E23,IF($B$15=DATOS!$B$16,SILOS!E23,IF($B$15=DATOS!$B$17,TANQUES!E23,IF($B$15=DATOS!$B$18,'TK AGITADOS'!E23,IF($B$15=DATOS!$B$19,'TORRES ENF'!E23," ")))))))))))))))))</f>
        <v>0</v>
      </c>
      <c r="D39" s="46">
        <f>IF($B$15=DATOS!$B$3,CALDERAS!F23,IF($B$15=DATOS!$B$4,CENTRÍFUGAS!F23,IF($B$15=DATOS!$B$5,CHILLERS!F23, IF($B$15=DATOS!$B$6,COMPRESORES!F23,IF($B$15=DATOS!$B$7,EVAPORADORES!F23,IF($B$15=DATOS!$B$8,FILTROS!F23,IF($B$15=DATOS!$B$9,IC!F23,IF($B$15=DATOS!$B$10,MIXERS!F23,IF($B$15=DATOS!$B$11,MOLINOS!F23,IF($B$15=DATOS!$B$12,'ÓSMOSIS INV'!F23,IF($B$15=DATOS!$B$13,REACTORES!F23,IF($B$15=DATOS!$B$14,RESINAS!F27,IF($B$15=DATOS!$B$15,SECADORES!F23,IF($B$15=DATOS!$B$16,SILOS!F23,IF($B$15=DATOS!$B$17,TANQUES!F23,IF($B$15=DATOS!$B$18,'TK AGITADOS'!F23,IF($B$15=DATOS!$B$19,'TORRES ENF'!F23," ")))))))))))))))))</f>
        <v>0</v>
      </c>
      <c r="E39" s="46">
        <f>IF($B$15=DATOS!$B$3,CALDERAS!G23,IF($B$15=DATOS!$B$4,CENTRÍFUGAS!G23,IF($B$15=DATOS!$B$5,CHILLERS!G23, IF($B$15=DATOS!$B$6,COMPRESORES!G23,IF($B$15=DATOS!$B$7,EVAPORADORES!G23,IF($B$15=DATOS!$B$8,FILTROS!G23,IF($B$15=DATOS!$B$9,IC!G23,IF($B$15=DATOS!$B$10,MIXERS!G23,IF($B$15=DATOS!$B$11,MOLINOS!G23,IF($B$15=DATOS!$B$12,'ÓSMOSIS INV'!G23,IF($B$15=DATOS!$B$13,REACTORES!G23,IF($B$15=DATOS!$B$14,RESINAS!G27,IF($B$15=DATOS!$B$15,SECADORES!G23,IF($B$15=DATOS!$B$16,SILOS!G23,IF($B$15=DATOS!$B$17,TANQUES!G23,IF($B$15=DATOS!$B$18,'TK AGITADOS'!G23,IF($B$15=DATOS!$B$19,'TORRES ENF'!G23," ")))))))))))))))))</f>
        <v>0</v>
      </c>
      <c r="F39" s="46">
        <f>IF($B$15=DATOS!$B$3,CALDERAS!H23,IF($B$15=DATOS!$B$4,CENTRÍFUGAS!H23,IF($B$15=DATOS!$B$5,CHILLERS!H23, IF($B$15=DATOS!$B$6,COMPRESORES!H23,IF($B$15=DATOS!$B$7,EVAPORADORES!H23,IF($B$15=DATOS!$B$8,FILTROS!H23,IF($B$15=DATOS!$B$9,IC!H23,IF($B$15=DATOS!$B$10,MIXERS!H23,IF($B$15=DATOS!$B$11,MOLINOS!H23,IF($B$15=DATOS!$B$12,'ÓSMOSIS INV'!H23,IF($B$15=DATOS!$B$13,REACTORES!H23,IF($B$15=DATOS!$B$14,RESINAS!H27,IF($B$15=DATOS!$B$15,SECADORES!H23,IF($B$15=DATOS!$B$16,SILOS!H23,IF($B$15=DATOS!$B$17,TANQUES!H23,IF($B$15=DATOS!$B$18,'TK AGITADOS'!H23,IF($B$15=DATOS!$B$19,'TORRES ENF'!H23," ")))))))))))))))))</f>
        <v>0</v>
      </c>
      <c r="G39" s="46">
        <f>IF($B$15=DATOS!$B$3,CALDERAS!I23,IF($B$15=DATOS!$B$4,CENTRÍFUGAS!I23,IF($B$15=DATOS!$B$5,CHILLERS!I23, IF($B$15=DATOS!$B$6,COMPRESORES!I23,IF($B$15=DATOS!$B$7,EVAPORADORES!I23,IF($B$15=DATOS!$B$8,FILTROS!I23,IF($B$15=DATOS!$B$9,IC!I23,IF($B$15=DATOS!$B$10,MIXERS!I23,IF($B$15=DATOS!$B$11,MOLINOS!I23,IF($B$15=DATOS!$B$12,'ÓSMOSIS INV'!I23,IF($B$15=DATOS!$B$13,REACTORES!I23,IF($B$15=DATOS!$B$14,RESINAS!I27,IF($B$15=DATOS!$B$15,SECADORES!I23,IF($B$15=DATOS!$B$16,SILOS!I23,IF($B$15=DATOS!$B$17,TANQUES!I23,IF($B$15=DATOS!$B$18,'TK AGITADOS'!I23,IF($B$15=DATOS!$B$19,'TORRES ENF'!I23," ")))))))))))))))))</f>
        <v>0</v>
      </c>
      <c r="H39" s="46">
        <f>IF($B$15=DATOS!$B$3,CALDERAS!J23,IF($B$15=DATOS!$B$4,CENTRÍFUGAS!J23,IF($B$15=DATOS!$B$5,CHILLERS!J23, IF($B$15=DATOS!$B$6,COMPRESORES!J23,IF($B$15=DATOS!$B$7,EVAPORADORES!J23,IF($B$15=DATOS!$B$8,FILTROS!J23,IF($B$15=DATOS!$B$9,IC!J23,IF($B$15=DATOS!$B$10,MIXERS!J23,IF($B$15=DATOS!$B$11,MOLINOS!J23,IF($B$15=DATOS!$B$12,'ÓSMOSIS INV'!J23,IF($B$15=DATOS!$B$13,REACTORES!J23,IF($B$15=DATOS!$B$14,RESINAS!J27,IF($B$15=DATOS!$B$15,SECADORES!J23,IF($B$15=DATOS!$B$16,SILOS!J23,IF($B$15=DATOS!$B$17,TANQUES!J23,IF($B$15=DATOS!$B$18,'TK AGITADOS'!J23,IF($B$15=DATOS!$B$19,'TORRES ENF'!J23," ")))))))))))))))))</f>
        <v>0</v>
      </c>
      <c r="I39" s="46">
        <f>IF($B$15=DATOS!$B$3,CALDERAS!K23,IF($B$15=DATOS!$B$4,CENTRÍFUGAS!K23,IF($B$15=DATOS!$B$5,CHILLERS!K23, IF($B$15=DATOS!$B$6,COMPRESORES!K23,IF($B$15=DATOS!$B$7,EVAPORADORES!K23,IF($B$15=DATOS!$B$8,FILTROS!K23,IF($B$15=DATOS!$B$9,IC!K23,IF($B$15=DATOS!$B$10,MIXERS!K23,IF($B$15=DATOS!$B$11,MOLINOS!K23,IF($B$15=DATOS!$B$12,'ÓSMOSIS INV'!K23,IF($B$15=DATOS!$B$13,REACTORES!K23,IF($B$15=DATOS!$B$14,RESINAS!K27,IF($B$15=DATOS!$B$15,SECADORES!K23,IF($B$15=DATOS!$B$16,SILOS!K23,IF($B$15=DATOS!$B$17,TANQUES!K23,IF($B$15=DATOS!$B$18,'TK AGITADOS'!K23,IF($B$15=DATOS!$B$19,'TORRES ENF'!K23," ")))))))))))))))))</f>
        <v>0</v>
      </c>
      <c r="J39" s="46">
        <f>IF($B$15=DATOS!$B$3,CALDERAS!L23,IF($B$15=DATOS!$B$4,CENTRÍFUGAS!L23,IF($B$15=DATOS!$B$5,CHILLERS!L23, IF($B$15=DATOS!$B$6,COMPRESORES!L23,IF($B$15=DATOS!$B$7,EVAPORADORES!L23,IF($B$15=DATOS!$B$8,FILTROS!L23,IF($B$15=DATOS!$B$9,IC!L23,IF($B$15=DATOS!$B$10,MIXERS!L23,IF($B$15=DATOS!$B$11,MOLINOS!L23,IF($B$15=DATOS!$B$12,'ÓSMOSIS INV'!L23,IF($B$15=DATOS!$B$13,REACTORES!L23,IF($B$15=DATOS!$B$14,RESINAS!L27,IF($B$15=DATOS!$B$15,SECADORES!L23,IF($B$15=DATOS!$B$16,SILOS!L23,IF($B$15=DATOS!$B$17,TANQUES!L23,IF($B$15=DATOS!$B$18,'TK AGITADOS'!L23,IF($B$15=DATOS!$B$19,'TORRES ENF'!L23," ")))))))))))))))))</f>
        <v>0</v>
      </c>
      <c r="K39" s="46">
        <f>IF($B$15=DATOS!$B$3,CALDERAS!M23,IF($B$15=DATOS!$B$4,CENTRÍFUGAS!M23,IF($B$15=DATOS!$B$5,CHILLERS!M23, IF($B$15=DATOS!$B$6,COMPRESORES!M23,IF($B$15=DATOS!$B$7,EVAPORADORES!M23,IF($B$15=DATOS!$B$8,FILTROS!M23,IF($B$15=DATOS!$B$9,IC!M23,IF($B$15=DATOS!$B$10,MIXERS!M23,IF($B$15=DATOS!$B$11,MOLINOS!M23,IF($B$15=DATOS!$B$12,'ÓSMOSIS INV'!M23,IF($B$15=DATOS!$B$13,REACTORES!M23,IF($B$15=DATOS!$B$14,RESINAS!M27,IF($B$15=DATOS!$B$15,SECADORES!M23,IF($B$15=DATOS!$B$16,SILOS!M23,IF($B$15=DATOS!$B$17,TANQUES!M23,IF($B$15=DATOS!$B$18,'TK AGITADOS'!M23,IF($B$15=DATOS!$B$19,'TORRES ENF'!M23," ")))))))))))))))))</f>
        <v>0</v>
      </c>
      <c r="L39" s="46">
        <f>IF($B$15=DATOS!$B$3,CALDERAS!N23,IF($B$15=DATOS!$B$4,CENTRÍFUGAS!N23,IF($B$15=DATOS!$B$5,CHILLERS!N23, IF($B$15=DATOS!$B$6,COMPRESORES!N23,IF($B$15=DATOS!$B$7,EVAPORADORES!N23,IF($B$15=DATOS!$B$8,FILTROS!N23,IF($B$15=DATOS!$B$9,IC!N23,IF($B$15=DATOS!$B$10,MIXERS!N23,IF($B$15=DATOS!$B$11,MOLINOS!N23,IF($B$15=DATOS!$B$12,'ÓSMOSIS INV'!N23,IF($B$15=DATOS!$B$13,REACTORES!N23,IF($B$15=DATOS!$B$14,RESINAS!N27,IF($B$15=DATOS!$B$15,SECADORES!N23,IF($B$15=DATOS!$B$16,SILOS!N23,IF($B$15=DATOS!$B$17,TANQUES!N23,IF($B$15=DATOS!$B$18,'TK AGITADOS'!N23,IF($B$15=DATOS!$B$19,'TORRES ENF'!N23," ")))))))))))))))))</f>
        <v>0</v>
      </c>
      <c r="M39" s="46">
        <f>IF($B$15=DATOS!$B$3,CALDERAS!O23,IF($B$15=DATOS!$B$4,CENTRÍFUGAS!O23,IF($B$15=DATOS!$B$5,CHILLERS!O23, IF($B$15=DATOS!$B$6,COMPRESORES!O23,IF($B$15=DATOS!$B$7,EVAPORADORES!O23,IF($B$15=DATOS!$B$8,FILTROS!O23,IF($B$15=DATOS!$B$9,IC!O23,IF($B$15=DATOS!$B$10,MIXERS!O23,IF($B$15=DATOS!$B$11,MOLINOS!O23,IF($B$15=DATOS!$B$12,'ÓSMOSIS INV'!O23,IF($B$15=DATOS!$B$13,REACTORES!O23,IF($B$15=DATOS!$B$14,RESINAS!O27,IF($B$15=DATOS!$B$15,SECADORES!O23,IF($B$15=DATOS!$B$16,SILOS!O23,IF($B$15=DATOS!$B$17,TANQUES!O23,IF($B$15=DATOS!$B$18,'TK AGITADOS'!O23,IF($B$15=DATOS!$B$19,'TORRES ENF'!O23," ")))))))))))))))))</f>
        <v>0</v>
      </c>
      <c r="N39" s="46">
        <f>IF($B$15=DATOS!$B$3,CALDERAS!P23,IF($B$15=DATOS!$B$4,CENTRÍFUGAS!P23,IF($B$15=DATOS!$B$5,CHILLERS!P23, IF($B$15=DATOS!$B$6,COMPRESORES!P23,IF($B$15=DATOS!$B$7,EVAPORADORES!P23,IF($B$15=DATOS!$B$8,FILTROS!P23,IF($B$15=DATOS!$B$9,IC!P23,IF($B$15=DATOS!$B$10,MIXERS!P23,IF($B$15=DATOS!$B$11,MOLINOS!P23,IF($B$15=DATOS!$B$12,'ÓSMOSIS INV'!P23,IF($B$15=DATOS!$B$13,REACTORES!P23,IF($B$15=DATOS!$B$14,RESINAS!P27,IF($B$15=DATOS!$B$15,SECADORES!P23,IF($B$15=DATOS!$B$16,SILOS!P23,IF($B$15=DATOS!$B$17,TANQUES!P23,IF($B$15=DATOS!$B$18,'TK AGITADOS'!P23,IF($B$15=DATOS!$B$19,'TORRES ENF'!P23," ")))))))))))))))))</f>
        <v>0</v>
      </c>
      <c r="O39" s="46">
        <f>IF($B$15=DATOS!$B$3,CALDERAS!Q23,IF($B$15=DATOS!$B$4,CENTRÍFUGAS!Q23,IF($B$15=DATOS!$B$5,CHILLERS!Q23, IF($B$15=DATOS!$B$6,COMPRESORES!Q23,IF($B$15=DATOS!$B$7,EVAPORADORES!Q23,IF($B$15=DATOS!$B$8,FILTROS!Q23,IF($B$15=DATOS!$B$9,IC!Q23,IF($B$15=DATOS!$B$10,MIXERS!Q23,IF($B$15=DATOS!$B$11,MOLINOS!Q23,IF($B$15=DATOS!$B$12,'ÓSMOSIS INV'!Q23,IF($B$15=DATOS!$B$13,REACTORES!Q23,IF($B$15=DATOS!$B$14,RESINAS!Q27,IF($B$15=DATOS!$B$15,SECADORES!Q23,IF($B$15=DATOS!$B$16,SILOS!Q23,IF($B$15=DATOS!$B$17,TANQUES!Q23,IF($B$15=DATOS!$B$18,'TK AGITADOS'!Q23,IF($B$15=DATOS!$B$19,'TORRES ENF'!Q23," ")))))))))))))))))</f>
        <v>0</v>
      </c>
      <c r="P39" s="46">
        <f>IF($B$15=DATOS!$B$3,CALDERAS!R23,IF($B$15=DATOS!$B$4,CENTRÍFUGAS!R23,IF($B$15=DATOS!$B$5,CHILLERS!R23, IF($B$15=DATOS!$B$6,COMPRESORES!R23,IF($B$15=DATOS!$B$7,EVAPORADORES!R23,IF($B$15=DATOS!$B$8,FILTROS!R23,IF($B$15=DATOS!$B$9,IC!R23,IF($B$15=DATOS!$B$10,MIXERS!R23,IF($B$15=DATOS!$B$11,MOLINOS!R23,IF($B$15=DATOS!$B$12,'ÓSMOSIS INV'!R23,IF($B$15=DATOS!$B$13,REACTORES!R23,IF($B$15=DATOS!$B$14,RESINAS!R27,IF($B$15=DATOS!$B$15,SECADORES!R23,IF($B$15=DATOS!$B$16,SILOS!R23,IF($B$15=DATOS!$B$17,TANQUES!R23,IF($B$15=DATOS!$B$18,'TK AGITADOS'!R23,IF($B$15=DATOS!$B$19,'TORRES ENF'!R23," ")))))))))))))))))</f>
        <v>0</v>
      </c>
      <c r="Q39" s="46">
        <f>IF($B$15=DATOS!$B$3,CALDERAS!S23,IF($B$15=DATOS!$B$4,CENTRÍFUGAS!S23,IF($B$15=DATOS!$B$5,CHILLERS!S23, IF($B$15=DATOS!$B$6,COMPRESORES!S23,IF($B$15=DATOS!$B$7,EVAPORADORES!S23,IF($B$15=DATOS!$B$8,FILTROS!S23,IF($B$15=DATOS!$B$9,IC!S23,IF($B$15=DATOS!$B$10,MIXERS!S23,IF($B$15=DATOS!$B$11,MOLINOS!S23,IF($B$15=DATOS!$B$12,'ÓSMOSIS INV'!S23,IF($B$15=DATOS!$B$13,REACTORES!S23,IF($B$15=DATOS!$B$14,RESINAS!S27,IF($B$15=DATOS!$B$15,SECADORES!S23,IF($B$15=DATOS!$B$16,SILOS!S23,IF($B$15=DATOS!$B$17,TANQUES!S23,IF($B$15=DATOS!$B$18,'TK AGITADOS'!S23,IF($B$15=DATOS!$B$19,'TORRES ENF'!S23," ")))))))))))))))))</f>
        <v>0</v>
      </c>
      <c r="R39" s="46">
        <f>IF($B$15=DATOS!$B$3,CALDERAS!T23,IF($B$15=DATOS!$B$4,CENTRÍFUGAS!T23,IF($B$15=DATOS!$B$5,CHILLERS!T23, IF($B$15=DATOS!$B$6,COMPRESORES!T23,IF($B$15=DATOS!$B$7,EVAPORADORES!T23,IF($B$15=DATOS!$B$8,FILTROS!T23,IF($B$15=DATOS!$B$9,IC!T23,IF($B$15=DATOS!$B$10,MIXERS!T23,IF($B$15=DATOS!$B$11,MOLINOS!T23,IF($B$15=DATOS!$B$12,'ÓSMOSIS INV'!T23,IF($B$15=DATOS!$B$13,REACTORES!T23,IF($B$15=DATOS!$B$14,RESINAS!T27,IF($B$15=DATOS!$B$15,SECADORES!T23,IF($B$15=DATOS!$B$16,SILOS!T23,IF($B$15=DATOS!$B$17,TANQUES!T23,IF($B$15=DATOS!$B$18,'TK AGITADOS'!T23,IF($B$15=DATOS!$B$19,'TORRES ENF'!T23," ")))))))))))))))))</f>
        <v>0</v>
      </c>
      <c r="S39" s="46">
        <f>IF($B$15=DATOS!$B$3,CALDERAS!U23,IF($B$15=DATOS!$B$4,CENTRÍFUGAS!U23,IF($B$15=DATOS!$B$5,CHILLERS!U23, IF($B$15=DATOS!$B$6,COMPRESORES!U23,IF($B$15=DATOS!$B$7,EVAPORADORES!U23,IF($B$15=DATOS!$B$8,FILTROS!U23,IF($B$15=DATOS!$B$9,IC!U23,IF($B$15=DATOS!$B$10,MIXERS!U23,IF($B$15=DATOS!$B$11,MOLINOS!U23,IF($B$15=DATOS!$B$12,'ÓSMOSIS INV'!U23,IF($B$15=DATOS!$B$13,REACTORES!U23,IF($B$15=DATOS!$B$14,RESINAS!U27,IF($B$15=DATOS!$B$15,SECADORES!U23,IF($B$15=DATOS!$B$16,SILOS!U23,IF($B$15=DATOS!$B$17,TANQUES!U23,IF($B$15=DATOS!$B$18,'TK AGITADOS'!U23,IF($B$15=DATOS!$B$19,'TORRES ENF'!U23," ")))))))))))))))))</f>
        <v>0</v>
      </c>
      <c r="T39" s="46">
        <f>IF($B$15=DATOS!$B$3,CALDERAS!V23,IF($B$15=DATOS!$B$4,CENTRÍFUGAS!V23,IF($B$15=DATOS!$B$5,CHILLERS!V23, IF($B$15=DATOS!$B$6,COMPRESORES!V23,IF($B$15=DATOS!$B$7,EVAPORADORES!V23,IF($B$15=DATOS!$B$8,FILTROS!V23,IF($B$15=DATOS!$B$9,IC!V23,IF($B$15=DATOS!$B$10,MIXERS!V23,IF($B$15=DATOS!$B$11,MOLINOS!V23,IF($B$15=DATOS!$B$12,'ÓSMOSIS INV'!V23,IF($B$15=DATOS!$B$13,REACTORES!V23,IF($B$15=DATOS!$B$14,RESINAS!V27,IF($B$15=DATOS!$B$15,SECADORES!V23,IF($B$15=DATOS!$B$16,SILOS!V23,IF($B$15=DATOS!$B$17,TANQUES!V23,IF($B$15=DATOS!$B$18,'TK AGITADOS'!V23,IF($B$15=DATOS!$B$19,'TORRES ENF'!V23," ")))))))))))))))))</f>
        <v>0</v>
      </c>
      <c r="U39" s="46">
        <f>IF($B$15=DATOS!$B$3,CALDERAS!W23,IF($B$15=DATOS!$B$4,CENTRÍFUGAS!W23,IF($B$15=DATOS!$B$5,CHILLERS!W23, IF($B$15=DATOS!$B$6,COMPRESORES!W23,IF($B$15=DATOS!$B$7,EVAPORADORES!W23,IF($B$15=DATOS!$B$8,FILTROS!W23,IF($B$15=DATOS!$B$9,IC!W23,IF($B$15=DATOS!$B$10,MIXERS!W23,IF($B$15=DATOS!$B$11,MOLINOS!W23,IF($B$15=DATOS!$B$12,'ÓSMOSIS INV'!W23,IF($B$15=DATOS!$B$13,REACTORES!W23,IF($B$15=DATOS!$B$14,RESINAS!W27,IF($B$15=DATOS!$B$15,SECADORES!W23,IF($B$15=DATOS!$B$16,SILOS!W23,IF($B$15=DATOS!$B$17,TANQUES!W23,IF($B$15=DATOS!$B$18,'TK AGITADOS'!W23,IF($B$15=DATOS!$B$19,'TORRES ENF'!W23," ")))))))))))))))))</f>
        <v>0</v>
      </c>
      <c r="V39" s="46">
        <f>IF($B$15=DATOS!$B$3,CALDERAS!X23,IF($B$15=DATOS!$B$4,CENTRÍFUGAS!X23,IF($B$15=DATOS!$B$5,CHILLERS!X23, IF($B$15=DATOS!$B$6,COMPRESORES!X23,IF($B$15=DATOS!$B$7,EVAPORADORES!X23,IF($B$15=DATOS!$B$8,FILTROS!X23,IF($B$15=DATOS!$B$9,IC!X23,IF($B$15=DATOS!$B$10,MIXERS!X23,IF($B$15=DATOS!$B$11,MOLINOS!X23,IF($B$15=DATOS!$B$12,'ÓSMOSIS INV'!X23,IF($B$15=DATOS!$B$13,REACTORES!X23,IF($B$15=DATOS!$B$14,RESINAS!X27,IF($B$15=DATOS!$B$15,SECADORES!X23,IF($B$15=DATOS!$B$16,SILOS!X23,IF($B$15=DATOS!$B$17,TANQUES!X23,IF($B$15=DATOS!$B$18,'TK AGITADOS'!X23,IF($B$15=DATOS!$B$19,'TORRES ENF'!X23," ")))))))))))))))))</f>
        <v>0</v>
      </c>
      <c r="W39" s="46">
        <f>IF($B$15=DATOS!$B$3,CALDERAS!Y23,IF($B$15=DATOS!$B$4,CENTRÍFUGAS!Y23,IF($B$15=DATOS!$B$5,CHILLERS!Y23, IF($B$15=DATOS!$B$6,COMPRESORES!Y23,IF($B$15=DATOS!$B$7,EVAPORADORES!Y23,IF($B$15=DATOS!$B$8,FILTROS!Y23,IF($B$15=DATOS!$B$9,IC!Y23,IF($B$15=DATOS!$B$10,MIXERS!Y23,IF($B$15=DATOS!$B$11,MOLINOS!Y23,IF($B$15=DATOS!$B$12,'ÓSMOSIS INV'!Y23,IF($B$15=DATOS!$B$13,REACTORES!Y23,IF($B$15=DATOS!$B$14,RESINAS!Y27,IF($B$15=DATOS!$B$15,SECADORES!Y23,IF($B$15=DATOS!$B$16,SILOS!Y23,IF($B$15=DATOS!$B$17,TANQUES!Y23,IF($B$15=DATOS!$B$18,'TK AGITADOS'!Y23,IF($B$15=DATOS!$B$19,'TORRES ENF'!Y23," ")))))))))))))))))</f>
        <v>0</v>
      </c>
      <c r="X39" s="46">
        <f>IF($B$15=DATOS!$B$3,CALDERAS!Z23,IF($B$15=DATOS!$B$4,CENTRÍFUGAS!Z23,IF($B$15=DATOS!$B$5,CHILLERS!Z23, IF($B$15=DATOS!$B$6,COMPRESORES!Z23,IF($B$15=DATOS!$B$7,EVAPORADORES!Z23,IF($B$15=DATOS!$B$8,FILTROS!Z23,IF($B$15=DATOS!$B$9,IC!Z23,IF($B$15=DATOS!$B$10,MIXERS!Z23,IF($B$15=DATOS!$B$11,MOLINOS!Z23,IF($B$15=DATOS!$B$12,'ÓSMOSIS INV'!Z23,IF($B$15=DATOS!$B$13,REACTORES!Z23,IF($B$15=DATOS!$B$14,RESINAS!Z27,IF($B$15=DATOS!$B$15,SECADORES!Z23,IF($B$15=DATOS!$B$16,SILOS!Z23,IF($B$15=DATOS!$B$17,TANQUES!Z23,IF($B$15=DATOS!$B$18,'TK AGITADOS'!Z23,IF($B$15=DATOS!$B$19,'TORRES ENF'!Z23," ")))))))))))))))))</f>
        <v>0</v>
      </c>
      <c r="Y39" s="46">
        <f>IF($B$15=DATOS!$B$3,CALDERAS!AA23,IF($B$15=DATOS!$B$4,CENTRÍFUGAS!AA23,IF($B$15=DATOS!$B$5,CHILLERS!AA23, IF($B$15=DATOS!$B$6,COMPRESORES!AA23,IF($B$15=DATOS!$B$7,EVAPORADORES!AA23,IF($B$15=DATOS!$B$8,FILTROS!AA23,IF($B$15=DATOS!$B$9,IC!AA23,IF($B$15=DATOS!$B$10,MIXERS!AA23,IF($B$15=DATOS!$B$11,MOLINOS!AA23,IF($B$15=DATOS!$B$12,'ÓSMOSIS INV'!AA23,IF($B$15=DATOS!$B$13,REACTORES!AA23,IF($B$15=DATOS!$B$14,RESINAS!AA27,IF($B$15=DATOS!$B$15,SECADORES!AA23,IF($B$15=DATOS!$B$16,SILOS!AA23,IF($B$15=DATOS!$B$17,TANQUES!AA23,IF($B$15=DATOS!$B$18,'TK AGITADOS'!AA23,IF($B$15=DATOS!$B$19,'TORRES ENF'!AA23," ")))))))))))))))))</f>
        <v>0</v>
      </c>
      <c r="Z39" s="46">
        <f>IF($B$15=DATOS!$B$3,CALDERAS!AB23,IF($B$15=DATOS!$B$4,CENTRÍFUGAS!AB23,IF($B$15=DATOS!$B$5,CHILLERS!AB23, IF($B$15=DATOS!$B$6,COMPRESORES!AB23,IF($B$15=DATOS!$B$7,EVAPORADORES!AB23,IF($B$15=DATOS!$B$8,FILTROS!AB23,IF($B$15=DATOS!$B$9,IC!AB23,IF($B$15=DATOS!$B$10,MIXERS!AB23,IF($B$15=DATOS!$B$11,MOLINOS!AB23,IF($B$15=DATOS!$B$12,'ÓSMOSIS INV'!AB23,IF($B$15=DATOS!$B$13,REACTORES!AB23,IF($B$15=DATOS!$B$14,RESINAS!AB27,IF($B$15=DATOS!$B$15,SECADORES!AB23,IF($B$15=DATOS!$B$16,SILOS!AB23,IF($B$15=DATOS!$B$17,TANQUES!AB23,IF($B$15=DATOS!$B$18,'TK AGITADOS'!AB23,IF($B$15=DATOS!$B$19,'TORRES ENF'!AB23," ")))))))))))))))))</f>
        <v>0</v>
      </c>
      <c r="AA39" s="46">
        <f>IF($B$15=DATOS!$B$3,CALDERAS!AC23,IF($B$15=DATOS!$B$4,CENTRÍFUGAS!AC23,IF($B$15=DATOS!$B$5,CHILLERS!AC23, IF($B$15=DATOS!$B$6,COMPRESORES!AC23,IF($B$15=DATOS!$B$7,EVAPORADORES!AC23,IF($B$15=DATOS!$B$8,FILTROS!AC23,IF($B$15=DATOS!$B$9,IC!AC23,IF($B$15=DATOS!$B$10,MIXERS!AC23,IF($B$15=DATOS!$B$11,MOLINOS!AC23,IF($B$15=DATOS!$B$12,'ÓSMOSIS INV'!AC23,IF($B$15=DATOS!$B$13,REACTORES!AC23,IF($B$15=DATOS!$B$14,RESINAS!AC27,IF($B$15=DATOS!$B$15,SECADORES!AC23,IF($B$15=DATOS!$B$16,SILOS!AC23,IF($B$15=DATOS!$B$17,TANQUES!AC23,IF($B$15=DATOS!$B$18,'TK AGITADOS'!AC23,IF($B$15=DATOS!$B$19,'TORRES ENF'!AC23," ")))))))))))))))))</f>
        <v>0</v>
      </c>
      <c r="AB39" s="46">
        <f>IF($B$15=DATOS!$B$3,CALDERAS!AD23,IF($B$15=DATOS!$B$4,CENTRÍFUGAS!AD23,IF($B$15=DATOS!$B$5,CHILLERS!AD23, IF($B$15=DATOS!$B$6,COMPRESORES!AD23,IF($B$15=DATOS!$B$7,EVAPORADORES!AD23,IF($B$15=DATOS!$B$8,FILTROS!AD23,IF($B$15=DATOS!$B$9,IC!AD23,IF($B$15=DATOS!$B$10,MIXERS!AD23,IF($B$15=DATOS!$B$11,MOLINOS!AD23,IF($B$15=DATOS!$B$12,'ÓSMOSIS INV'!AD23,IF($B$15=DATOS!$B$13,REACTORES!AD23,IF($B$15=DATOS!$B$14,RESINAS!AD27,IF($B$15=DATOS!$B$15,SECADORES!AD23,IF($B$15=DATOS!$B$16,SILOS!AD23,IF($B$15=DATOS!$B$17,TANQUES!AD23,IF($B$15=DATOS!$B$18,'TK AGITADOS'!AD23,IF($B$15=DATOS!$B$19,'TORRES ENF'!AD23," ")))))))))))))))))</f>
        <v>0</v>
      </c>
      <c r="AC39" s="46">
        <f>IF($B$15=DATOS!$B$3,CALDERAS!AE23,IF($B$15=DATOS!$B$4,CENTRÍFUGAS!AE23,IF($B$15=DATOS!$B$5,CHILLERS!AE23, IF($B$15=DATOS!$B$6,COMPRESORES!AE23,IF($B$15=DATOS!$B$7,EVAPORADORES!AE23,IF($B$15=DATOS!$B$8,FILTROS!AE23,IF($B$15=DATOS!$B$9,IC!AE23,IF($B$15=DATOS!$B$10,MIXERS!AE23,IF($B$15=DATOS!$B$11,MOLINOS!AE23,IF($B$15=DATOS!$B$12,'ÓSMOSIS INV'!AE23,IF($B$15=DATOS!$B$13,REACTORES!AE23,IF($B$15=DATOS!$B$14,RESINAS!AE27,IF($B$15=DATOS!$B$15,SECADORES!AE23,IF($B$15=DATOS!$B$16,SILOS!AE23,IF($B$15=DATOS!$B$17,TANQUES!AE23,IF($B$15=DATOS!$B$18,'TK AGITADOS'!AE23,IF($B$15=DATOS!$B$19,'TORRES ENF'!AE23," ")))))))))))))))))</f>
        <v>0</v>
      </c>
      <c r="AD39" s="46">
        <f>IF($B$15=DATOS!$B$3,CALDERAS!AF23,IF($B$15=DATOS!$B$4,CENTRÍFUGAS!AF23,IF($B$15=DATOS!$B$5,CHILLERS!AF23, IF($B$15=DATOS!$B$6,COMPRESORES!AF23,IF($B$15=DATOS!$B$7,EVAPORADORES!AF23,IF($B$15=DATOS!$B$8,FILTROS!AF23,IF($B$15=DATOS!$B$9,IC!AF23,IF($B$15=DATOS!$B$10,MIXERS!AF23,IF($B$15=DATOS!$B$11,MOLINOS!AF23,IF($B$15=DATOS!$B$12,'ÓSMOSIS INV'!AF23,IF($B$15=DATOS!$B$13,REACTORES!AF23,IF($B$15=DATOS!$B$14,RESINAS!AF27,IF($B$15=DATOS!$B$15,SECADORES!AF23,IF($B$15=DATOS!$B$16,SILOS!AF23,IF($B$15=DATOS!$B$17,TANQUES!AF23,IF($B$15=DATOS!$B$18,'TK AGITADOS'!AF23,IF($B$15=DATOS!$B$19,'TORRES ENF'!AF23," ")))))))))))))))))</f>
        <v>0</v>
      </c>
      <c r="AE39" s="46">
        <f>IF($B$15=DATOS!$B$3,CALDERAS!AG23,IF($B$15=DATOS!$B$4,CENTRÍFUGAS!AG23,IF($B$15=DATOS!$B$5,CHILLERS!AG23, IF($B$15=DATOS!$B$6,COMPRESORES!AG23,IF($B$15=DATOS!$B$7,EVAPORADORES!AG23,IF($B$15=DATOS!$B$8,FILTROS!AG23,IF($B$15=DATOS!$B$9,IC!AG23,IF($B$15=DATOS!$B$10,MIXERS!AG23,IF($B$15=DATOS!$B$11,MOLINOS!AG23,IF($B$15=DATOS!$B$12,'ÓSMOSIS INV'!AG23,IF($B$15=DATOS!$B$13,REACTORES!AG23,IF($B$15=DATOS!$B$14,RESINAS!AG27,IF($B$15=DATOS!$B$15,SECADORES!AG23,IF($B$15=DATOS!$B$16,SILOS!AG23,IF($B$15=DATOS!$B$17,TANQUES!AG23,IF($B$15=DATOS!$B$18,'TK AGITADOS'!AG23,IF($B$15=DATOS!$B$19,'TORRES ENF'!AG23," ")))))))))))))))))</f>
        <v>0</v>
      </c>
      <c r="AF39" s="46">
        <f>IF($B$15=DATOS!$B$3,CALDERAS!AH23,IF($B$15=DATOS!$B$4,CENTRÍFUGAS!AH23,IF($B$15=DATOS!$B$5,CHILLERS!AH23, IF($B$15=DATOS!$B$6,COMPRESORES!AH23,IF($B$15=DATOS!$B$7,EVAPORADORES!AH23,IF($B$15=DATOS!$B$8,FILTROS!AH23,IF($B$15=DATOS!$B$9,IC!AH23,IF($B$15=DATOS!$B$10,MIXERS!AH23,IF($B$15=DATOS!$B$11,MOLINOS!AH23,IF($B$15=DATOS!$B$12,'ÓSMOSIS INV'!AH23,IF($B$15=DATOS!$B$13,REACTORES!AH23,IF($B$15=DATOS!$B$14,RESINAS!AH27,IF($B$15=DATOS!$B$15,SECADORES!AH23,IF($B$15=DATOS!$B$16,SILOS!AH23,IF($B$15=DATOS!$B$17,TANQUES!AH23,IF($B$15=DATOS!$B$18,'TK AGITADOS'!AH23,IF($B$15=DATOS!$B$19,'TORRES ENF'!AH23," ")))))))))))))))))</f>
        <v>0</v>
      </c>
    </row>
    <row r="40" spans="1:32" s="47" customFormat="1" ht="45" customHeight="1" x14ac:dyDescent="0.4">
      <c r="A40" s="46">
        <f>IF($B$15=DATOS!$B$3,CALDERAS!C24,IF($B$15=DATOS!$B$4,CENTRÍFUGAS!C24,IF($B$15=DATOS!$B$5,CHILLERS!C24, IF($B$15=DATOS!$B$6,COMPRESORES!C24,IF($B$15=DATOS!$B$7,EVAPORADORES!C24,IF($B$15=DATOS!$B$8,FILTROS!C24,IF($B$15=DATOS!$B$9,IC!C24,IF($B$15=DATOS!$B$10,MIXERS!C24,IF($B$15=DATOS!$B$11,MOLINOS!C24,IF($B$15=DATOS!$B$12,'ÓSMOSIS INV'!C24,IF($B$15=DATOS!$B$13,REACTORES!C24,IF($B$15=DATOS!$B$14,RESINAS!C28,IF($B$15=DATOS!$B$15,SECADORES!C24,IF($B$15=DATOS!$B$16,SILOS!C24,IF($B$15=DATOS!$B$17,TANQUES!C24,IF($B$15=DATOS!$B$18,'TK AGITADOS'!C24,IF($B$15=DATOS!$B$19,'TORRES ENF'!C24," ")))))))))))))))))</f>
        <v>0</v>
      </c>
      <c r="B40" s="46">
        <f>IF($B$15=DATOS!$B$3,CALDERAS!D24,IF($B$15=DATOS!$B$4,CENTRÍFUGAS!D24,IF($B$15=DATOS!$B$5,CHILLERS!D24, IF($B$15=DATOS!$B$6,COMPRESORES!D24,IF($B$15=DATOS!$B$7,EVAPORADORES!D24,IF($B$15=DATOS!$B$8,FILTROS!D24,IF($B$15=DATOS!$B$9,IC!D24,IF($B$15=DATOS!$B$10,MIXERS!D24,IF($B$15=DATOS!$B$11,MOLINOS!D24,IF($B$15=DATOS!$B$12,'ÓSMOSIS INV'!D24,IF($B$15=DATOS!$B$13,REACTORES!D24,IF($B$15=DATOS!$B$14,RESINAS!D28,IF($B$15=DATOS!$B$15,SECADORES!D24,IF($B$15=DATOS!$B$16,SILOS!D24,IF($B$15=DATOS!$B$17,TANQUES!D24,IF($B$15=DATOS!$B$18,'TK AGITADOS'!D24,IF($B$15=DATOS!$B$19,'TORRES ENF'!D24," ")))))))))))))))))</f>
        <v>0</v>
      </c>
      <c r="C40" s="46">
        <f>IF($B$15=DATOS!$B$3,CALDERAS!E24,IF($B$15=DATOS!$B$4,CENTRÍFUGAS!E24,IF($B$15=DATOS!$B$5,CHILLERS!E24, IF($B$15=DATOS!$B$6,COMPRESORES!E24,IF($B$15=DATOS!$B$7,EVAPORADORES!E24,IF($B$15=DATOS!$B$8,FILTROS!E24,IF($B$15=DATOS!$B$9,IC!E24,IF($B$15=DATOS!$B$10,MIXERS!E24,IF($B$15=DATOS!$B$11,MOLINOS!E24,IF($B$15=DATOS!$B$12,'ÓSMOSIS INV'!E24,IF($B$15=DATOS!$B$13,REACTORES!E24,IF($B$15=DATOS!$B$14,RESINAS!E28,IF($B$15=DATOS!$B$15,SECADORES!E24,IF($B$15=DATOS!$B$16,SILOS!E24,IF($B$15=DATOS!$B$17,TANQUES!E24,IF($B$15=DATOS!$B$18,'TK AGITADOS'!E24,IF($B$15=DATOS!$B$19,'TORRES ENF'!E24," ")))))))))))))))))</f>
        <v>0</v>
      </c>
      <c r="D40" s="46">
        <f>IF($B$15=DATOS!$B$3,CALDERAS!F24,IF($B$15=DATOS!$B$4,CENTRÍFUGAS!F24,IF($B$15=DATOS!$B$5,CHILLERS!F24, IF($B$15=DATOS!$B$6,COMPRESORES!F24,IF($B$15=DATOS!$B$7,EVAPORADORES!F24,IF($B$15=DATOS!$B$8,FILTROS!F24,IF($B$15=DATOS!$B$9,IC!F24,IF($B$15=DATOS!$B$10,MIXERS!F24,IF($B$15=DATOS!$B$11,MOLINOS!F24,IF($B$15=DATOS!$B$12,'ÓSMOSIS INV'!F24,IF($B$15=DATOS!$B$13,REACTORES!F24,IF($B$15=DATOS!$B$14,RESINAS!F28,IF($B$15=DATOS!$B$15,SECADORES!F24,IF($B$15=DATOS!$B$16,SILOS!F24,IF($B$15=DATOS!$B$17,TANQUES!F24,IF($B$15=DATOS!$B$18,'TK AGITADOS'!F24,IF($B$15=DATOS!$B$19,'TORRES ENF'!F24," ")))))))))))))))))</f>
        <v>0</v>
      </c>
      <c r="E40" s="46">
        <f>IF($B$15=DATOS!$B$3,CALDERAS!G24,IF($B$15=DATOS!$B$4,CENTRÍFUGAS!G24,IF($B$15=DATOS!$B$5,CHILLERS!G24, IF($B$15=DATOS!$B$6,COMPRESORES!G24,IF($B$15=DATOS!$B$7,EVAPORADORES!G24,IF($B$15=DATOS!$B$8,FILTROS!G24,IF($B$15=DATOS!$B$9,IC!G24,IF($B$15=DATOS!$B$10,MIXERS!G24,IF($B$15=DATOS!$B$11,MOLINOS!G24,IF($B$15=DATOS!$B$12,'ÓSMOSIS INV'!G24,IF($B$15=DATOS!$B$13,REACTORES!G24,IF($B$15=DATOS!$B$14,RESINAS!G28,IF($B$15=DATOS!$B$15,SECADORES!G24,IF($B$15=DATOS!$B$16,SILOS!G24,IF($B$15=DATOS!$B$17,TANQUES!G24,IF($B$15=DATOS!$B$18,'TK AGITADOS'!G24,IF($B$15=DATOS!$B$19,'TORRES ENF'!G24," ")))))))))))))))))</f>
        <v>0</v>
      </c>
      <c r="F40" s="46">
        <f>IF($B$15=DATOS!$B$3,CALDERAS!H24,IF($B$15=DATOS!$B$4,CENTRÍFUGAS!H24,IF($B$15=DATOS!$B$5,CHILLERS!H24, IF($B$15=DATOS!$B$6,COMPRESORES!H24,IF($B$15=DATOS!$B$7,EVAPORADORES!H24,IF($B$15=DATOS!$B$8,FILTROS!H24,IF($B$15=DATOS!$B$9,IC!H24,IF($B$15=DATOS!$B$10,MIXERS!H24,IF($B$15=DATOS!$B$11,MOLINOS!H24,IF($B$15=DATOS!$B$12,'ÓSMOSIS INV'!H24,IF($B$15=DATOS!$B$13,REACTORES!H24,IF($B$15=DATOS!$B$14,RESINAS!H28,IF($B$15=DATOS!$B$15,SECADORES!H24,IF($B$15=DATOS!$B$16,SILOS!H24,IF($B$15=DATOS!$B$17,TANQUES!H24,IF($B$15=DATOS!$B$18,'TK AGITADOS'!H24,IF($B$15=DATOS!$B$19,'TORRES ENF'!H24," ")))))))))))))))))</f>
        <v>0</v>
      </c>
      <c r="G40" s="46">
        <f>IF($B$15=DATOS!$B$3,CALDERAS!I24,IF($B$15=DATOS!$B$4,CENTRÍFUGAS!I24,IF($B$15=DATOS!$B$5,CHILLERS!I24, IF($B$15=DATOS!$B$6,COMPRESORES!I24,IF($B$15=DATOS!$B$7,EVAPORADORES!I24,IF($B$15=DATOS!$B$8,FILTROS!I24,IF($B$15=DATOS!$B$9,IC!I24,IF($B$15=DATOS!$B$10,MIXERS!I24,IF($B$15=DATOS!$B$11,MOLINOS!I24,IF($B$15=DATOS!$B$12,'ÓSMOSIS INV'!I24,IF($B$15=DATOS!$B$13,REACTORES!I24,IF($B$15=DATOS!$B$14,RESINAS!I28,IF($B$15=DATOS!$B$15,SECADORES!I24,IF($B$15=DATOS!$B$16,SILOS!I24,IF($B$15=DATOS!$B$17,TANQUES!I24,IF($B$15=DATOS!$B$18,'TK AGITADOS'!I24,IF($B$15=DATOS!$B$19,'TORRES ENF'!I24," ")))))))))))))))))</f>
        <v>0</v>
      </c>
      <c r="H40" s="46">
        <f>IF($B$15=DATOS!$B$3,CALDERAS!J24,IF($B$15=DATOS!$B$4,CENTRÍFUGAS!J24,IF($B$15=DATOS!$B$5,CHILLERS!J24, IF($B$15=DATOS!$B$6,COMPRESORES!J24,IF($B$15=DATOS!$B$7,EVAPORADORES!J24,IF($B$15=DATOS!$B$8,FILTROS!J24,IF($B$15=DATOS!$B$9,IC!J24,IF($B$15=DATOS!$B$10,MIXERS!J24,IF($B$15=DATOS!$B$11,MOLINOS!J24,IF($B$15=DATOS!$B$12,'ÓSMOSIS INV'!J24,IF($B$15=DATOS!$B$13,REACTORES!J24,IF($B$15=DATOS!$B$14,RESINAS!J28,IF($B$15=DATOS!$B$15,SECADORES!J24,IF($B$15=DATOS!$B$16,SILOS!J24,IF($B$15=DATOS!$B$17,TANQUES!J24,IF($B$15=DATOS!$B$18,'TK AGITADOS'!J24,IF($B$15=DATOS!$B$19,'TORRES ENF'!J24," ")))))))))))))))))</f>
        <v>0</v>
      </c>
      <c r="I40" s="46">
        <f>IF($B$15=DATOS!$B$3,CALDERAS!K24,IF($B$15=DATOS!$B$4,CENTRÍFUGAS!K24,IF($B$15=DATOS!$B$5,CHILLERS!K24, IF($B$15=DATOS!$B$6,COMPRESORES!K24,IF($B$15=DATOS!$B$7,EVAPORADORES!K24,IF($B$15=DATOS!$B$8,FILTROS!K24,IF($B$15=DATOS!$B$9,IC!K24,IF($B$15=DATOS!$B$10,MIXERS!K24,IF($B$15=DATOS!$B$11,MOLINOS!K24,IF($B$15=DATOS!$B$12,'ÓSMOSIS INV'!K24,IF($B$15=DATOS!$B$13,REACTORES!K24,IF($B$15=DATOS!$B$14,RESINAS!K28,IF($B$15=DATOS!$B$15,SECADORES!K24,IF($B$15=DATOS!$B$16,SILOS!K24,IF($B$15=DATOS!$B$17,TANQUES!K24,IF($B$15=DATOS!$B$18,'TK AGITADOS'!K24,IF($B$15=DATOS!$B$19,'TORRES ENF'!K24," ")))))))))))))))))</f>
        <v>0</v>
      </c>
      <c r="J40" s="46">
        <f>IF($B$15=DATOS!$B$3,CALDERAS!L24,IF($B$15=DATOS!$B$4,CENTRÍFUGAS!L24,IF($B$15=DATOS!$B$5,CHILLERS!L24, IF($B$15=DATOS!$B$6,COMPRESORES!L24,IF($B$15=DATOS!$B$7,EVAPORADORES!L24,IF($B$15=DATOS!$B$8,FILTROS!L24,IF($B$15=DATOS!$B$9,IC!L24,IF($B$15=DATOS!$B$10,MIXERS!L24,IF($B$15=DATOS!$B$11,MOLINOS!L24,IF($B$15=DATOS!$B$12,'ÓSMOSIS INV'!L24,IF($B$15=DATOS!$B$13,REACTORES!L24,IF($B$15=DATOS!$B$14,RESINAS!L28,IF($B$15=DATOS!$B$15,SECADORES!L24,IF($B$15=DATOS!$B$16,SILOS!L24,IF($B$15=DATOS!$B$17,TANQUES!L24,IF($B$15=DATOS!$B$18,'TK AGITADOS'!L24,IF($B$15=DATOS!$B$19,'TORRES ENF'!L24," ")))))))))))))))))</f>
        <v>0</v>
      </c>
      <c r="K40" s="46">
        <f>IF($B$15=DATOS!$B$3,CALDERAS!M24,IF($B$15=DATOS!$B$4,CENTRÍFUGAS!M24,IF($B$15=DATOS!$B$5,CHILLERS!M24, IF($B$15=DATOS!$B$6,COMPRESORES!M24,IF($B$15=DATOS!$B$7,EVAPORADORES!M24,IF($B$15=DATOS!$B$8,FILTROS!M24,IF($B$15=DATOS!$B$9,IC!M24,IF($B$15=DATOS!$B$10,MIXERS!M24,IF($B$15=DATOS!$B$11,MOLINOS!M24,IF($B$15=DATOS!$B$12,'ÓSMOSIS INV'!M24,IF($B$15=DATOS!$B$13,REACTORES!M24,IF($B$15=DATOS!$B$14,RESINAS!M28,IF($B$15=DATOS!$B$15,SECADORES!M24,IF($B$15=DATOS!$B$16,SILOS!M24,IF($B$15=DATOS!$B$17,TANQUES!M24,IF($B$15=DATOS!$B$18,'TK AGITADOS'!M24,IF($B$15=DATOS!$B$19,'TORRES ENF'!M24," ")))))))))))))))))</f>
        <v>0</v>
      </c>
      <c r="L40" s="46">
        <f>IF($B$15=DATOS!$B$3,CALDERAS!N24,IF($B$15=DATOS!$B$4,CENTRÍFUGAS!N24,IF($B$15=DATOS!$B$5,CHILLERS!N24, IF($B$15=DATOS!$B$6,COMPRESORES!N24,IF($B$15=DATOS!$B$7,EVAPORADORES!N24,IF($B$15=DATOS!$B$8,FILTROS!N24,IF($B$15=DATOS!$B$9,IC!N24,IF($B$15=DATOS!$B$10,MIXERS!N24,IF($B$15=DATOS!$B$11,MOLINOS!N24,IF($B$15=DATOS!$B$12,'ÓSMOSIS INV'!N24,IF($B$15=DATOS!$B$13,REACTORES!N24,IF($B$15=DATOS!$B$14,RESINAS!N28,IF($B$15=DATOS!$B$15,SECADORES!N24,IF($B$15=DATOS!$B$16,SILOS!N24,IF($B$15=DATOS!$B$17,TANQUES!N24,IF($B$15=DATOS!$B$18,'TK AGITADOS'!N24,IF($B$15=DATOS!$B$19,'TORRES ENF'!N24," ")))))))))))))))))</f>
        <v>0</v>
      </c>
      <c r="M40" s="46">
        <f>IF($B$15=DATOS!$B$3,CALDERAS!O24,IF($B$15=DATOS!$B$4,CENTRÍFUGAS!O24,IF($B$15=DATOS!$B$5,CHILLERS!O24, IF($B$15=DATOS!$B$6,COMPRESORES!O24,IF($B$15=DATOS!$B$7,EVAPORADORES!O24,IF($B$15=DATOS!$B$8,FILTROS!O24,IF($B$15=DATOS!$B$9,IC!O24,IF($B$15=DATOS!$B$10,MIXERS!O24,IF($B$15=DATOS!$B$11,MOLINOS!O24,IF($B$15=DATOS!$B$12,'ÓSMOSIS INV'!O24,IF($B$15=DATOS!$B$13,REACTORES!O24,IF($B$15=DATOS!$B$14,RESINAS!O28,IF($B$15=DATOS!$B$15,SECADORES!O24,IF($B$15=DATOS!$B$16,SILOS!O24,IF($B$15=DATOS!$B$17,TANQUES!O24,IF($B$15=DATOS!$B$18,'TK AGITADOS'!O24,IF($B$15=DATOS!$B$19,'TORRES ENF'!O24," ")))))))))))))))))</f>
        <v>0</v>
      </c>
      <c r="N40" s="46">
        <f>IF($B$15=DATOS!$B$3,CALDERAS!P24,IF($B$15=DATOS!$B$4,CENTRÍFUGAS!P24,IF($B$15=DATOS!$B$5,CHILLERS!P24, IF($B$15=DATOS!$B$6,COMPRESORES!P24,IF($B$15=DATOS!$B$7,EVAPORADORES!P24,IF($B$15=DATOS!$B$8,FILTROS!P24,IF($B$15=DATOS!$B$9,IC!P24,IF($B$15=DATOS!$B$10,MIXERS!P24,IF($B$15=DATOS!$B$11,MOLINOS!P24,IF($B$15=DATOS!$B$12,'ÓSMOSIS INV'!P24,IF($B$15=DATOS!$B$13,REACTORES!P24,IF($B$15=DATOS!$B$14,RESINAS!P28,IF($B$15=DATOS!$B$15,SECADORES!P24,IF($B$15=DATOS!$B$16,SILOS!P24,IF($B$15=DATOS!$B$17,TANQUES!P24,IF($B$15=DATOS!$B$18,'TK AGITADOS'!P24,IF($B$15=DATOS!$B$19,'TORRES ENF'!P24," ")))))))))))))))))</f>
        <v>0</v>
      </c>
      <c r="O40" s="46">
        <f>IF($B$15=DATOS!$B$3,CALDERAS!Q24,IF($B$15=DATOS!$B$4,CENTRÍFUGAS!Q24,IF($B$15=DATOS!$B$5,CHILLERS!Q24, IF($B$15=DATOS!$B$6,COMPRESORES!Q24,IF($B$15=DATOS!$B$7,EVAPORADORES!Q24,IF($B$15=DATOS!$B$8,FILTROS!Q24,IF($B$15=DATOS!$B$9,IC!Q24,IF($B$15=DATOS!$B$10,MIXERS!Q24,IF($B$15=DATOS!$B$11,MOLINOS!Q24,IF($B$15=DATOS!$B$12,'ÓSMOSIS INV'!Q24,IF($B$15=DATOS!$B$13,REACTORES!Q24,IF($B$15=DATOS!$B$14,RESINAS!Q28,IF($B$15=DATOS!$B$15,SECADORES!Q24,IF($B$15=DATOS!$B$16,SILOS!Q24,IF($B$15=DATOS!$B$17,TANQUES!Q24,IF($B$15=DATOS!$B$18,'TK AGITADOS'!Q24,IF($B$15=DATOS!$B$19,'TORRES ENF'!Q24," ")))))))))))))))))</f>
        <v>0</v>
      </c>
      <c r="P40" s="46">
        <f>IF($B$15=DATOS!$B$3,CALDERAS!R24,IF($B$15=DATOS!$B$4,CENTRÍFUGAS!R24,IF($B$15=DATOS!$B$5,CHILLERS!R24, IF($B$15=DATOS!$B$6,COMPRESORES!R24,IF($B$15=DATOS!$B$7,EVAPORADORES!R24,IF($B$15=DATOS!$B$8,FILTROS!R24,IF($B$15=DATOS!$B$9,IC!R24,IF($B$15=DATOS!$B$10,MIXERS!R24,IF($B$15=DATOS!$B$11,MOLINOS!R24,IF($B$15=DATOS!$B$12,'ÓSMOSIS INV'!R24,IF($B$15=DATOS!$B$13,REACTORES!R24,IF($B$15=DATOS!$B$14,RESINAS!R28,IF($B$15=DATOS!$B$15,SECADORES!R24,IF($B$15=DATOS!$B$16,SILOS!R24,IF($B$15=DATOS!$B$17,TANQUES!R24,IF($B$15=DATOS!$B$18,'TK AGITADOS'!R24,IF($B$15=DATOS!$B$19,'TORRES ENF'!R24," ")))))))))))))))))</f>
        <v>0</v>
      </c>
      <c r="Q40" s="46">
        <f>IF($B$15=DATOS!$B$3,CALDERAS!S24,IF($B$15=DATOS!$B$4,CENTRÍFUGAS!S24,IF($B$15=DATOS!$B$5,CHILLERS!S24, IF($B$15=DATOS!$B$6,COMPRESORES!S24,IF($B$15=DATOS!$B$7,EVAPORADORES!S24,IF($B$15=DATOS!$B$8,FILTROS!S24,IF($B$15=DATOS!$B$9,IC!S24,IF($B$15=DATOS!$B$10,MIXERS!S24,IF($B$15=DATOS!$B$11,MOLINOS!S24,IF($B$15=DATOS!$B$12,'ÓSMOSIS INV'!S24,IF($B$15=DATOS!$B$13,REACTORES!S24,IF($B$15=DATOS!$B$14,RESINAS!S28,IF($B$15=DATOS!$B$15,SECADORES!S24,IF($B$15=DATOS!$B$16,SILOS!S24,IF($B$15=DATOS!$B$17,TANQUES!S24,IF($B$15=DATOS!$B$18,'TK AGITADOS'!S24,IF($B$15=DATOS!$B$19,'TORRES ENF'!S24," ")))))))))))))))))</f>
        <v>0</v>
      </c>
      <c r="R40" s="46">
        <f>IF($B$15=DATOS!$B$3,CALDERAS!T24,IF($B$15=DATOS!$B$4,CENTRÍFUGAS!T24,IF($B$15=DATOS!$B$5,CHILLERS!T24, IF($B$15=DATOS!$B$6,COMPRESORES!T24,IF($B$15=DATOS!$B$7,EVAPORADORES!T24,IF($B$15=DATOS!$B$8,FILTROS!T24,IF($B$15=DATOS!$B$9,IC!T24,IF($B$15=DATOS!$B$10,MIXERS!T24,IF($B$15=DATOS!$B$11,MOLINOS!T24,IF($B$15=DATOS!$B$12,'ÓSMOSIS INV'!T24,IF($B$15=DATOS!$B$13,REACTORES!T24,IF($B$15=DATOS!$B$14,RESINAS!T28,IF($B$15=DATOS!$B$15,SECADORES!T24,IF($B$15=DATOS!$B$16,SILOS!T24,IF($B$15=DATOS!$B$17,TANQUES!T24,IF($B$15=DATOS!$B$18,'TK AGITADOS'!T24,IF($B$15=DATOS!$B$19,'TORRES ENF'!T24," ")))))))))))))))))</f>
        <v>0</v>
      </c>
      <c r="S40" s="46">
        <f>IF($B$15=DATOS!$B$3,CALDERAS!U24,IF($B$15=DATOS!$B$4,CENTRÍFUGAS!U24,IF($B$15=DATOS!$B$5,CHILLERS!U24, IF($B$15=DATOS!$B$6,COMPRESORES!U24,IF($B$15=DATOS!$B$7,EVAPORADORES!U24,IF($B$15=DATOS!$B$8,FILTROS!U24,IF($B$15=DATOS!$B$9,IC!U24,IF($B$15=DATOS!$B$10,MIXERS!U24,IF($B$15=DATOS!$B$11,MOLINOS!U24,IF($B$15=DATOS!$B$12,'ÓSMOSIS INV'!U24,IF($B$15=DATOS!$B$13,REACTORES!U24,IF($B$15=DATOS!$B$14,RESINAS!U28,IF($B$15=DATOS!$B$15,SECADORES!U24,IF($B$15=DATOS!$B$16,SILOS!U24,IF($B$15=DATOS!$B$17,TANQUES!U24,IF($B$15=DATOS!$B$18,'TK AGITADOS'!U24,IF($B$15=DATOS!$B$19,'TORRES ENF'!U24," ")))))))))))))))))</f>
        <v>0</v>
      </c>
      <c r="T40" s="46">
        <f>IF($B$15=DATOS!$B$3,CALDERAS!V24,IF($B$15=DATOS!$B$4,CENTRÍFUGAS!V24,IF($B$15=DATOS!$B$5,CHILLERS!V24, IF($B$15=DATOS!$B$6,COMPRESORES!V24,IF($B$15=DATOS!$B$7,EVAPORADORES!V24,IF($B$15=DATOS!$B$8,FILTROS!V24,IF($B$15=DATOS!$B$9,IC!V24,IF($B$15=DATOS!$B$10,MIXERS!V24,IF($B$15=DATOS!$B$11,MOLINOS!V24,IF($B$15=DATOS!$B$12,'ÓSMOSIS INV'!V24,IF($B$15=DATOS!$B$13,REACTORES!V24,IF($B$15=DATOS!$B$14,RESINAS!V28,IF($B$15=DATOS!$B$15,SECADORES!V24,IF($B$15=DATOS!$B$16,SILOS!V24,IF($B$15=DATOS!$B$17,TANQUES!V24,IF($B$15=DATOS!$B$18,'TK AGITADOS'!V24,IF($B$15=DATOS!$B$19,'TORRES ENF'!V24," ")))))))))))))))))</f>
        <v>0</v>
      </c>
      <c r="U40" s="46">
        <f>IF($B$15=DATOS!$B$3,CALDERAS!W24,IF($B$15=DATOS!$B$4,CENTRÍFUGAS!W24,IF($B$15=DATOS!$B$5,CHILLERS!W24, IF($B$15=DATOS!$B$6,COMPRESORES!W24,IF($B$15=DATOS!$B$7,EVAPORADORES!W24,IF($B$15=DATOS!$B$8,FILTROS!W24,IF($B$15=DATOS!$B$9,IC!W24,IF($B$15=DATOS!$B$10,MIXERS!W24,IF($B$15=DATOS!$B$11,MOLINOS!W24,IF($B$15=DATOS!$B$12,'ÓSMOSIS INV'!W24,IF($B$15=DATOS!$B$13,REACTORES!W24,IF($B$15=DATOS!$B$14,RESINAS!W28,IF($B$15=DATOS!$B$15,SECADORES!W24,IF($B$15=DATOS!$B$16,SILOS!W24,IF($B$15=DATOS!$B$17,TANQUES!W24,IF($B$15=DATOS!$B$18,'TK AGITADOS'!W24,IF($B$15=DATOS!$B$19,'TORRES ENF'!W24," ")))))))))))))))))</f>
        <v>0</v>
      </c>
      <c r="V40" s="46">
        <f>IF($B$15=DATOS!$B$3,CALDERAS!X24,IF($B$15=DATOS!$B$4,CENTRÍFUGAS!X24,IF($B$15=DATOS!$B$5,CHILLERS!X24, IF($B$15=DATOS!$B$6,COMPRESORES!X24,IF($B$15=DATOS!$B$7,EVAPORADORES!X24,IF($B$15=DATOS!$B$8,FILTROS!X24,IF($B$15=DATOS!$B$9,IC!X24,IF($B$15=DATOS!$B$10,MIXERS!X24,IF($B$15=DATOS!$B$11,MOLINOS!X24,IF($B$15=DATOS!$B$12,'ÓSMOSIS INV'!X24,IF($B$15=DATOS!$B$13,REACTORES!X24,IF($B$15=DATOS!$B$14,RESINAS!X28,IF($B$15=DATOS!$B$15,SECADORES!X24,IF($B$15=DATOS!$B$16,SILOS!X24,IF($B$15=DATOS!$B$17,TANQUES!X24,IF($B$15=DATOS!$B$18,'TK AGITADOS'!X24,IF($B$15=DATOS!$B$19,'TORRES ENF'!X24," ")))))))))))))))))</f>
        <v>0</v>
      </c>
      <c r="W40" s="46">
        <f>IF($B$15=DATOS!$B$3,CALDERAS!Y24,IF($B$15=DATOS!$B$4,CENTRÍFUGAS!Y24,IF($B$15=DATOS!$B$5,CHILLERS!Y24, IF($B$15=DATOS!$B$6,COMPRESORES!Y24,IF($B$15=DATOS!$B$7,EVAPORADORES!Y24,IF($B$15=DATOS!$B$8,FILTROS!Y24,IF($B$15=DATOS!$B$9,IC!Y24,IF($B$15=DATOS!$B$10,MIXERS!Y24,IF($B$15=DATOS!$B$11,MOLINOS!Y24,IF($B$15=DATOS!$B$12,'ÓSMOSIS INV'!Y24,IF($B$15=DATOS!$B$13,REACTORES!Y24,IF($B$15=DATOS!$B$14,RESINAS!Y28,IF($B$15=DATOS!$B$15,SECADORES!Y24,IF($B$15=DATOS!$B$16,SILOS!Y24,IF($B$15=DATOS!$B$17,TANQUES!Y24,IF($B$15=DATOS!$B$18,'TK AGITADOS'!Y24,IF($B$15=DATOS!$B$19,'TORRES ENF'!Y24," ")))))))))))))))))</f>
        <v>0</v>
      </c>
      <c r="X40" s="46">
        <f>IF($B$15=DATOS!$B$3,CALDERAS!Z24,IF($B$15=DATOS!$B$4,CENTRÍFUGAS!Z24,IF($B$15=DATOS!$B$5,CHILLERS!Z24, IF($B$15=DATOS!$B$6,COMPRESORES!Z24,IF($B$15=DATOS!$B$7,EVAPORADORES!Z24,IF($B$15=DATOS!$B$8,FILTROS!Z24,IF($B$15=DATOS!$B$9,IC!Z24,IF($B$15=DATOS!$B$10,MIXERS!Z24,IF($B$15=DATOS!$B$11,MOLINOS!Z24,IF($B$15=DATOS!$B$12,'ÓSMOSIS INV'!Z24,IF($B$15=DATOS!$B$13,REACTORES!Z24,IF($B$15=DATOS!$B$14,RESINAS!Z28,IF($B$15=DATOS!$B$15,SECADORES!Z24,IF($B$15=DATOS!$B$16,SILOS!Z24,IF($B$15=DATOS!$B$17,TANQUES!Z24,IF($B$15=DATOS!$B$18,'TK AGITADOS'!Z24,IF($B$15=DATOS!$B$19,'TORRES ENF'!Z24," ")))))))))))))))))</f>
        <v>0</v>
      </c>
      <c r="Y40" s="46">
        <f>IF($B$15=DATOS!$B$3,CALDERAS!AA24,IF($B$15=DATOS!$B$4,CENTRÍFUGAS!AA24,IF($B$15=DATOS!$B$5,CHILLERS!AA24, IF($B$15=DATOS!$B$6,COMPRESORES!AA24,IF($B$15=DATOS!$B$7,EVAPORADORES!AA24,IF($B$15=DATOS!$B$8,FILTROS!AA24,IF($B$15=DATOS!$B$9,IC!AA24,IF($B$15=DATOS!$B$10,MIXERS!AA24,IF($B$15=DATOS!$B$11,MOLINOS!AA24,IF($B$15=DATOS!$B$12,'ÓSMOSIS INV'!AA24,IF($B$15=DATOS!$B$13,REACTORES!AA24,IF($B$15=DATOS!$B$14,RESINAS!AA28,IF($B$15=DATOS!$B$15,SECADORES!AA24,IF($B$15=DATOS!$B$16,SILOS!AA24,IF($B$15=DATOS!$B$17,TANQUES!AA24,IF($B$15=DATOS!$B$18,'TK AGITADOS'!AA24,IF($B$15=DATOS!$B$19,'TORRES ENF'!AA24," ")))))))))))))))))</f>
        <v>0</v>
      </c>
      <c r="Z40" s="46">
        <f>IF($B$15=DATOS!$B$3,CALDERAS!AB24,IF($B$15=DATOS!$B$4,CENTRÍFUGAS!AB24,IF($B$15=DATOS!$B$5,CHILLERS!AB24, IF($B$15=DATOS!$B$6,COMPRESORES!AB24,IF($B$15=DATOS!$B$7,EVAPORADORES!AB24,IF($B$15=DATOS!$B$8,FILTROS!AB24,IF($B$15=DATOS!$B$9,IC!AB24,IF($B$15=DATOS!$B$10,MIXERS!AB24,IF($B$15=DATOS!$B$11,MOLINOS!AB24,IF($B$15=DATOS!$B$12,'ÓSMOSIS INV'!AB24,IF($B$15=DATOS!$B$13,REACTORES!AB24,IF($B$15=DATOS!$B$14,RESINAS!AB28,IF($B$15=DATOS!$B$15,SECADORES!AB24,IF($B$15=DATOS!$B$16,SILOS!AB24,IF($B$15=DATOS!$B$17,TANQUES!AB24,IF($B$15=DATOS!$B$18,'TK AGITADOS'!AB24,IF($B$15=DATOS!$B$19,'TORRES ENF'!AB24," ")))))))))))))))))</f>
        <v>0</v>
      </c>
      <c r="AA40" s="46">
        <f>IF($B$15=DATOS!$B$3,CALDERAS!AC24,IF($B$15=DATOS!$B$4,CENTRÍFUGAS!AC24,IF($B$15=DATOS!$B$5,CHILLERS!AC24, IF($B$15=DATOS!$B$6,COMPRESORES!AC24,IF($B$15=DATOS!$B$7,EVAPORADORES!AC24,IF($B$15=DATOS!$B$8,FILTROS!AC24,IF($B$15=DATOS!$B$9,IC!AC24,IF($B$15=DATOS!$B$10,MIXERS!AC24,IF($B$15=DATOS!$B$11,MOLINOS!AC24,IF($B$15=DATOS!$B$12,'ÓSMOSIS INV'!AC24,IF($B$15=DATOS!$B$13,REACTORES!AC24,IF($B$15=DATOS!$B$14,RESINAS!AC28,IF($B$15=DATOS!$B$15,SECADORES!AC24,IF($B$15=DATOS!$B$16,SILOS!AC24,IF($B$15=DATOS!$B$17,TANQUES!AC24,IF($B$15=DATOS!$B$18,'TK AGITADOS'!AC24,IF($B$15=DATOS!$B$19,'TORRES ENF'!AC24," ")))))))))))))))))</f>
        <v>0</v>
      </c>
      <c r="AB40" s="46">
        <f>IF($B$15=DATOS!$B$3,CALDERAS!AD24,IF($B$15=DATOS!$B$4,CENTRÍFUGAS!AD24,IF($B$15=DATOS!$B$5,CHILLERS!AD24, IF($B$15=DATOS!$B$6,COMPRESORES!AD24,IF($B$15=DATOS!$B$7,EVAPORADORES!AD24,IF($B$15=DATOS!$B$8,FILTROS!AD24,IF($B$15=DATOS!$B$9,IC!AD24,IF($B$15=DATOS!$B$10,MIXERS!AD24,IF($B$15=DATOS!$B$11,MOLINOS!AD24,IF($B$15=DATOS!$B$12,'ÓSMOSIS INV'!AD24,IF($B$15=DATOS!$B$13,REACTORES!AD24,IF($B$15=DATOS!$B$14,RESINAS!AD28,IF($B$15=DATOS!$B$15,SECADORES!AD24,IF($B$15=DATOS!$B$16,SILOS!AD24,IF($B$15=DATOS!$B$17,TANQUES!AD24,IF($B$15=DATOS!$B$18,'TK AGITADOS'!AD24,IF($B$15=DATOS!$B$19,'TORRES ENF'!AD24," ")))))))))))))))))</f>
        <v>0</v>
      </c>
      <c r="AC40" s="46">
        <f>IF($B$15=DATOS!$B$3,CALDERAS!AE24,IF($B$15=DATOS!$B$4,CENTRÍFUGAS!AE24,IF($B$15=DATOS!$B$5,CHILLERS!AE24, IF($B$15=DATOS!$B$6,COMPRESORES!AE24,IF($B$15=DATOS!$B$7,EVAPORADORES!AE24,IF($B$15=DATOS!$B$8,FILTROS!AE24,IF($B$15=DATOS!$B$9,IC!AE24,IF($B$15=DATOS!$B$10,MIXERS!AE24,IF($B$15=DATOS!$B$11,MOLINOS!AE24,IF($B$15=DATOS!$B$12,'ÓSMOSIS INV'!AE24,IF($B$15=DATOS!$B$13,REACTORES!AE24,IF($B$15=DATOS!$B$14,RESINAS!AE28,IF($B$15=DATOS!$B$15,SECADORES!AE24,IF($B$15=DATOS!$B$16,SILOS!AE24,IF($B$15=DATOS!$B$17,TANQUES!AE24,IF($B$15=DATOS!$B$18,'TK AGITADOS'!AE24,IF($B$15=DATOS!$B$19,'TORRES ENF'!AE24," ")))))))))))))))))</f>
        <v>0</v>
      </c>
      <c r="AD40" s="46">
        <f>IF($B$15=DATOS!$B$3,CALDERAS!AF24,IF($B$15=DATOS!$B$4,CENTRÍFUGAS!AF24,IF($B$15=DATOS!$B$5,CHILLERS!AF24, IF($B$15=DATOS!$B$6,COMPRESORES!AF24,IF($B$15=DATOS!$B$7,EVAPORADORES!AF24,IF($B$15=DATOS!$B$8,FILTROS!AF24,IF($B$15=DATOS!$B$9,IC!AF24,IF($B$15=DATOS!$B$10,MIXERS!AF24,IF($B$15=DATOS!$B$11,MOLINOS!AF24,IF($B$15=DATOS!$B$12,'ÓSMOSIS INV'!AF24,IF($B$15=DATOS!$B$13,REACTORES!AF24,IF($B$15=DATOS!$B$14,RESINAS!AF28,IF($B$15=DATOS!$B$15,SECADORES!AF24,IF($B$15=DATOS!$B$16,SILOS!AF24,IF($B$15=DATOS!$B$17,TANQUES!AF24,IF($B$15=DATOS!$B$18,'TK AGITADOS'!AF24,IF($B$15=DATOS!$B$19,'TORRES ENF'!AF24," ")))))))))))))))))</f>
        <v>0</v>
      </c>
      <c r="AE40" s="46">
        <f>IF($B$15=DATOS!$B$3,CALDERAS!AG24,IF($B$15=DATOS!$B$4,CENTRÍFUGAS!AG24,IF($B$15=DATOS!$B$5,CHILLERS!AG24, IF($B$15=DATOS!$B$6,COMPRESORES!AG24,IF($B$15=DATOS!$B$7,EVAPORADORES!AG24,IF($B$15=DATOS!$B$8,FILTROS!AG24,IF($B$15=DATOS!$B$9,IC!AG24,IF($B$15=DATOS!$B$10,MIXERS!AG24,IF($B$15=DATOS!$B$11,MOLINOS!AG24,IF($B$15=DATOS!$B$12,'ÓSMOSIS INV'!AG24,IF($B$15=DATOS!$B$13,REACTORES!AG24,IF($B$15=DATOS!$B$14,RESINAS!AG28,IF($B$15=DATOS!$B$15,SECADORES!AG24,IF($B$15=DATOS!$B$16,SILOS!AG24,IF($B$15=DATOS!$B$17,TANQUES!AG24,IF($B$15=DATOS!$B$18,'TK AGITADOS'!AG24,IF($B$15=DATOS!$B$19,'TORRES ENF'!AG24," ")))))))))))))))))</f>
        <v>0</v>
      </c>
      <c r="AF40" s="46">
        <f>IF($B$15=DATOS!$B$3,CALDERAS!AH24,IF($B$15=DATOS!$B$4,CENTRÍFUGAS!AH24,IF($B$15=DATOS!$B$5,CHILLERS!AH24, IF($B$15=DATOS!$B$6,COMPRESORES!AH24,IF($B$15=DATOS!$B$7,EVAPORADORES!AH24,IF($B$15=DATOS!$B$8,FILTROS!AH24,IF($B$15=DATOS!$B$9,IC!AH24,IF($B$15=DATOS!$B$10,MIXERS!AH24,IF($B$15=DATOS!$B$11,MOLINOS!AH24,IF($B$15=DATOS!$B$12,'ÓSMOSIS INV'!AH24,IF($B$15=DATOS!$B$13,REACTORES!AH24,IF($B$15=DATOS!$B$14,RESINAS!AH28,IF($B$15=DATOS!$B$15,SECADORES!AH24,IF($B$15=DATOS!$B$16,SILOS!AH24,IF($B$15=DATOS!$B$17,TANQUES!AH24,IF($B$15=DATOS!$B$18,'TK AGITADOS'!AH24,IF($B$15=DATOS!$B$19,'TORRES ENF'!AH24," ")))))))))))))))))</f>
        <v>0</v>
      </c>
    </row>
    <row r="41" spans="1:32" s="47" customFormat="1" ht="45" customHeight="1" x14ac:dyDescent="0.4">
      <c r="A41" s="46">
        <f>IF($B$15=DATOS!$B$3,CALDERAS!C25,IF($B$15=DATOS!$B$4,CENTRÍFUGAS!C25,IF($B$15=DATOS!$B$5,CHILLERS!C25, IF($B$15=DATOS!$B$6,COMPRESORES!C25,IF($B$15=DATOS!$B$7,EVAPORADORES!C25,IF($B$15=DATOS!$B$8,FILTROS!C25,IF($B$15=DATOS!$B$9,IC!C25,IF($B$15=DATOS!$B$10,MIXERS!C25,IF($B$15=DATOS!$B$11,MOLINOS!C25,IF($B$15=DATOS!$B$12,'ÓSMOSIS INV'!C25,IF($B$15=DATOS!$B$13,REACTORES!C25,IF($B$15=DATOS!$B$14,RESINAS!C29,IF($B$15=DATOS!$B$15,SECADORES!C25,IF($B$15=DATOS!$B$16,SILOS!C25,IF($B$15=DATOS!$B$17,TANQUES!C25,IF($B$15=DATOS!$B$18,'TK AGITADOS'!C25,IF($B$15=DATOS!$B$19,'TORRES ENF'!C25," ")))))))))))))))))</f>
        <v>0</v>
      </c>
      <c r="B41" s="46">
        <f>IF($B$15=DATOS!$B$3,CALDERAS!D25,IF($B$15=DATOS!$B$4,CENTRÍFUGAS!D25,IF($B$15=DATOS!$B$5,CHILLERS!D25, IF($B$15=DATOS!$B$6,COMPRESORES!D25,IF($B$15=DATOS!$B$7,EVAPORADORES!D25,IF($B$15=DATOS!$B$8,FILTROS!D25,IF($B$15=DATOS!$B$9,IC!D25,IF($B$15=DATOS!$B$10,MIXERS!D25,IF($B$15=DATOS!$B$11,MOLINOS!D25,IF($B$15=DATOS!$B$12,'ÓSMOSIS INV'!D25,IF($B$15=DATOS!$B$13,REACTORES!D25,IF($B$15=DATOS!$B$14,RESINAS!D29,IF($B$15=DATOS!$B$15,SECADORES!D25,IF($B$15=DATOS!$B$16,SILOS!D25,IF($B$15=DATOS!$B$17,TANQUES!D25,IF($B$15=DATOS!$B$18,'TK AGITADOS'!D25,IF($B$15=DATOS!$B$19,'TORRES ENF'!D25," ")))))))))))))))))</f>
        <v>0</v>
      </c>
      <c r="C41" s="46">
        <f>IF($B$15=DATOS!$B$3,CALDERAS!E25,IF($B$15=DATOS!$B$4,CENTRÍFUGAS!E25,IF($B$15=DATOS!$B$5,CHILLERS!E25, IF($B$15=DATOS!$B$6,COMPRESORES!E25,IF($B$15=DATOS!$B$7,EVAPORADORES!E25,IF($B$15=DATOS!$B$8,FILTROS!E25,IF($B$15=DATOS!$B$9,IC!E25,IF($B$15=DATOS!$B$10,MIXERS!E25,IF($B$15=DATOS!$B$11,MOLINOS!E25,IF($B$15=DATOS!$B$12,'ÓSMOSIS INV'!E25,IF($B$15=DATOS!$B$13,REACTORES!E25,IF($B$15=DATOS!$B$14,RESINAS!E29,IF($B$15=DATOS!$B$15,SECADORES!E25,IF($B$15=DATOS!$B$16,SILOS!E25,IF($B$15=DATOS!$B$17,TANQUES!E25,IF($B$15=DATOS!$B$18,'TK AGITADOS'!E25,IF($B$15=DATOS!$B$19,'TORRES ENF'!E25," ")))))))))))))))))</f>
        <v>0</v>
      </c>
      <c r="D41" s="46">
        <f>IF($B$15=DATOS!$B$3,CALDERAS!F25,IF($B$15=DATOS!$B$4,CENTRÍFUGAS!F25,IF($B$15=DATOS!$B$5,CHILLERS!F25, IF($B$15=DATOS!$B$6,COMPRESORES!F25,IF($B$15=DATOS!$B$7,EVAPORADORES!F25,IF($B$15=DATOS!$B$8,FILTROS!F25,IF($B$15=DATOS!$B$9,IC!F25,IF($B$15=DATOS!$B$10,MIXERS!F25,IF($B$15=DATOS!$B$11,MOLINOS!F25,IF($B$15=DATOS!$B$12,'ÓSMOSIS INV'!F25,IF($B$15=DATOS!$B$13,REACTORES!F25,IF($B$15=DATOS!$B$14,RESINAS!F29,IF($B$15=DATOS!$B$15,SECADORES!F25,IF($B$15=DATOS!$B$16,SILOS!F25,IF($B$15=DATOS!$B$17,TANQUES!F25,IF($B$15=DATOS!$B$18,'TK AGITADOS'!F25,IF($B$15=DATOS!$B$19,'TORRES ENF'!F25," ")))))))))))))))))</f>
        <v>0</v>
      </c>
      <c r="E41" s="46">
        <f>IF($B$15=DATOS!$B$3,CALDERAS!G25,IF($B$15=DATOS!$B$4,CENTRÍFUGAS!G25,IF($B$15=DATOS!$B$5,CHILLERS!G25, IF($B$15=DATOS!$B$6,COMPRESORES!G25,IF($B$15=DATOS!$B$7,EVAPORADORES!G25,IF($B$15=DATOS!$B$8,FILTROS!G25,IF($B$15=DATOS!$B$9,IC!G25,IF($B$15=DATOS!$B$10,MIXERS!G25,IF($B$15=DATOS!$B$11,MOLINOS!G25,IF($B$15=DATOS!$B$12,'ÓSMOSIS INV'!G25,IF($B$15=DATOS!$B$13,REACTORES!G25,IF($B$15=DATOS!$B$14,RESINAS!G29,IF($B$15=DATOS!$B$15,SECADORES!G25,IF($B$15=DATOS!$B$16,SILOS!G25,IF($B$15=DATOS!$B$17,TANQUES!G25,IF($B$15=DATOS!$B$18,'TK AGITADOS'!G25,IF($B$15=DATOS!$B$19,'TORRES ENF'!G25," ")))))))))))))))))</f>
        <v>0</v>
      </c>
      <c r="F41" s="46">
        <f>IF($B$15=DATOS!$B$3,CALDERAS!H25,IF($B$15=DATOS!$B$4,CENTRÍFUGAS!H25,IF($B$15=DATOS!$B$5,CHILLERS!H25, IF($B$15=DATOS!$B$6,COMPRESORES!H25,IF($B$15=DATOS!$B$7,EVAPORADORES!H25,IF($B$15=DATOS!$B$8,FILTROS!H25,IF($B$15=DATOS!$B$9,IC!H25,IF($B$15=DATOS!$B$10,MIXERS!H25,IF($B$15=DATOS!$B$11,MOLINOS!H25,IF($B$15=DATOS!$B$12,'ÓSMOSIS INV'!H25,IF($B$15=DATOS!$B$13,REACTORES!H25,IF($B$15=DATOS!$B$14,RESINAS!H29,IF($B$15=DATOS!$B$15,SECADORES!H25,IF($B$15=DATOS!$B$16,SILOS!H25,IF($B$15=DATOS!$B$17,TANQUES!H25,IF($B$15=DATOS!$B$18,'TK AGITADOS'!H25,IF($B$15=DATOS!$B$19,'TORRES ENF'!H25," ")))))))))))))))))</f>
        <v>0</v>
      </c>
      <c r="G41" s="46">
        <f>IF($B$15=DATOS!$B$3,CALDERAS!I25,IF($B$15=DATOS!$B$4,CENTRÍFUGAS!I25,IF($B$15=DATOS!$B$5,CHILLERS!I25, IF($B$15=DATOS!$B$6,COMPRESORES!I25,IF($B$15=DATOS!$B$7,EVAPORADORES!I25,IF($B$15=DATOS!$B$8,FILTROS!I25,IF($B$15=DATOS!$B$9,IC!I25,IF($B$15=DATOS!$B$10,MIXERS!I25,IF($B$15=DATOS!$B$11,MOLINOS!I25,IF($B$15=DATOS!$B$12,'ÓSMOSIS INV'!I25,IF($B$15=DATOS!$B$13,REACTORES!I25,IF($B$15=DATOS!$B$14,RESINAS!I29,IF($B$15=DATOS!$B$15,SECADORES!I25,IF($B$15=DATOS!$B$16,SILOS!I25,IF($B$15=DATOS!$B$17,TANQUES!I25,IF($B$15=DATOS!$B$18,'TK AGITADOS'!I25,IF($B$15=DATOS!$B$19,'TORRES ENF'!I25," ")))))))))))))))))</f>
        <v>0</v>
      </c>
      <c r="H41" s="46">
        <f>IF($B$15=DATOS!$B$3,CALDERAS!J25,IF($B$15=DATOS!$B$4,CENTRÍFUGAS!J25,IF($B$15=DATOS!$B$5,CHILLERS!J25, IF($B$15=DATOS!$B$6,COMPRESORES!J25,IF($B$15=DATOS!$B$7,EVAPORADORES!J25,IF($B$15=DATOS!$B$8,FILTROS!J25,IF($B$15=DATOS!$B$9,IC!J25,IF($B$15=DATOS!$B$10,MIXERS!J25,IF($B$15=DATOS!$B$11,MOLINOS!J25,IF($B$15=DATOS!$B$12,'ÓSMOSIS INV'!J25,IF($B$15=DATOS!$B$13,REACTORES!J25,IF($B$15=DATOS!$B$14,RESINAS!J29,IF($B$15=DATOS!$B$15,SECADORES!J25,IF($B$15=DATOS!$B$16,SILOS!J25,IF($B$15=DATOS!$B$17,TANQUES!J25,IF($B$15=DATOS!$B$18,'TK AGITADOS'!J25,IF($B$15=DATOS!$B$19,'TORRES ENF'!J25," ")))))))))))))))))</f>
        <v>0</v>
      </c>
      <c r="I41" s="46">
        <f>IF($B$15=DATOS!$B$3,CALDERAS!K25,IF($B$15=DATOS!$B$4,CENTRÍFUGAS!K25,IF($B$15=DATOS!$B$5,CHILLERS!K25, IF($B$15=DATOS!$B$6,COMPRESORES!K25,IF($B$15=DATOS!$B$7,EVAPORADORES!K25,IF($B$15=DATOS!$B$8,FILTROS!K25,IF($B$15=DATOS!$B$9,IC!K25,IF($B$15=DATOS!$B$10,MIXERS!K25,IF($B$15=DATOS!$B$11,MOLINOS!K25,IF($B$15=DATOS!$B$12,'ÓSMOSIS INV'!K25,IF($B$15=DATOS!$B$13,REACTORES!K25,IF($B$15=DATOS!$B$14,RESINAS!K29,IF($B$15=DATOS!$B$15,SECADORES!K25,IF($B$15=DATOS!$B$16,SILOS!K25,IF($B$15=DATOS!$B$17,TANQUES!K25,IF($B$15=DATOS!$B$18,'TK AGITADOS'!K25,IF($B$15=DATOS!$B$19,'TORRES ENF'!K25," ")))))))))))))))))</f>
        <v>0</v>
      </c>
      <c r="J41" s="46">
        <f>IF($B$15=DATOS!$B$3,CALDERAS!L25,IF($B$15=DATOS!$B$4,CENTRÍFUGAS!L25,IF($B$15=DATOS!$B$5,CHILLERS!L25, IF($B$15=DATOS!$B$6,COMPRESORES!L25,IF($B$15=DATOS!$B$7,EVAPORADORES!L25,IF($B$15=DATOS!$B$8,FILTROS!L25,IF($B$15=DATOS!$B$9,IC!L25,IF($B$15=DATOS!$B$10,MIXERS!L25,IF($B$15=DATOS!$B$11,MOLINOS!L25,IF($B$15=DATOS!$B$12,'ÓSMOSIS INV'!L25,IF($B$15=DATOS!$B$13,REACTORES!L25,IF($B$15=DATOS!$B$14,RESINAS!L29,IF($B$15=DATOS!$B$15,SECADORES!L25,IF($B$15=DATOS!$B$16,SILOS!L25,IF($B$15=DATOS!$B$17,TANQUES!L25,IF($B$15=DATOS!$B$18,'TK AGITADOS'!L25,IF($B$15=DATOS!$B$19,'TORRES ENF'!L25," ")))))))))))))))))</f>
        <v>0</v>
      </c>
      <c r="K41" s="46">
        <f>IF($B$15=DATOS!$B$3,CALDERAS!M25,IF($B$15=DATOS!$B$4,CENTRÍFUGAS!M25,IF($B$15=DATOS!$B$5,CHILLERS!M25, IF($B$15=DATOS!$B$6,COMPRESORES!M25,IF($B$15=DATOS!$B$7,EVAPORADORES!M25,IF($B$15=DATOS!$B$8,FILTROS!M25,IF($B$15=DATOS!$B$9,IC!M25,IF($B$15=DATOS!$B$10,MIXERS!M25,IF($B$15=DATOS!$B$11,MOLINOS!M25,IF($B$15=DATOS!$B$12,'ÓSMOSIS INV'!M25,IF($B$15=DATOS!$B$13,REACTORES!M25,IF($B$15=DATOS!$B$14,RESINAS!M29,IF($B$15=DATOS!$B$15,SECADORES!M25,IF($B$15=DATOS!$B$16,SILOS!M25,IF($B$15=DATOS!$B$17,TANQUES!M25,IF($B$15=DATOS!$B$18,'TK AGITADOS'!M25,IF($B$15=DATOS!$B$19,'TORRES ENF'!M25," ")))))))))))))))))</f>
        <v>0</v>
      </c>
      <c r="L41" s="46">
        <f>IF($B$15=DATOS!$B$3,CALDERAS!N25,IF($B$15=DATOS!$B$4,CENTRÍFUGAS!N25,IF($B$15=DATOS!$B$5,CHILLERS!N25, IF($B$15=DATOS!$B$6,COMPRESORES!N25,IF($B$15=DATOS!$B$7,EVAPORADORES!N25,IF($B$15=DATOS!$B$8,FILTROS!N25,IF($B$15=DATOS!$B$9,IC!N25,IF($B$15=DATOS!$B$10,MIXERS!N25,IF($B$15=DATOS!$B$11,MOLINOS!N25,IF($B$15=DATOS!$B$12,'ÓSMOSIS INV'!N25,IF($B$15=DATOS!$B$13,REACTORES!N25,IF($B$15=DATOS!$B$14,RESINAS!N29,IF($B$15=DATOS!$B$15,SECADORES!N25,IF($B$15=DATOS!$B$16,SILOS!N25,IF($B$15=DATOS!$B$17,TANQUES!N25,IF($B$15=DATOS!$B$18,'TK AGITADOS'!N25,IF($B$15=DATOS!$B$19,'TORRES ENF'!N25," ")))))))))))))))))</f>
        <v>0</v>
      </c>
      <c r="M41" s="46">
        <f>IF($B$15=DATOS!$B$3,CALDERAS!O25,IF($B$15=DATOS!$B$4,CENTRÍFUGAS!O25,IF($B$15=DATOS!$B$5,CHILLERS!O25, IF($B$15=DATOS!$B$6,COMPRESORES!O25,IF($B$15=DATOS!$B$7,EVAPORADORES!O25,IF($B$15=DATOS!$B$8,FILTROS!O25,IF($B$15=DATOS!$B$9,IC!O25,IF($B$15=DATOS!$B$10,MIXERS!O25,IF($B$15=DATOS!$B$11,MOLINOS!O25,IF($B$15=DATOS!$B$12,'ÓSMOSIS INV'!O25,IF($B$15=DATOS!$B$13,REACTORES!O25,IF($B$15=DATOS!$B$14,RESINAS!O29,IF($B$15=DATOS!$B$15,SECADORES!O25,IF($B$15=DATOS!$B$16,SILOS!O25,IF($B$15=DATOS!$B$17,TANQUES!O25,IF($B$15=DATOS!$B$18,'TK AGITADOS'!O25,IF($B$15=DATOS!$B$19,'TORRES ENF'!O25," ")))))))))))))))))</f>
        <v>0</v>
      </c>
      <c r="N41" s="46">
        <f>IF($B$15=DATOS!$B$3,CALDERAS!P25,IF($B$15=DATOS!$B$4,CENTRÍFUGAS!P25,IF($B$15=DATOS!$B$5,CHILLERS!P25, IF($B$15=DATOS!$B$6,COMPRESORES!P25,IF($B$15=DATOS!$B$7,EVAPORADORES!P25,IF($B$15=DATOS!$B$8,FILTROS!P25,IF($B$15=DATOS!$B$9,IC!P25,IF($B$15=DATOS!$B$10,MIXERS!P25,IF($B$15=DATOS!$B$11,MOLINOS!P25,IF($B$15=DATOS!$B$12,'ÓSMOSIS INV'!P25,IF($B$15=DATOS!$B$13,REACTORES!P25,IF($B$15=DATOS!$B$14,RESINAS!P29,IF($B$15=DATOS!$B$15,SECADORES!P25,IF($B$15=DATOS!$B$16,SILOS!P25,IF($B$15=DATOS!$B$17,TANQUES!P25,IF($B$15=DATOS!$B$18,'TK AGITADOS'!P25,IF($B$15=DATOS!$B$19,'TORRES ENF'!P25," ")))))))))))))))))</f>
        <v>0</v>
      </c>
      <c r="O41" s="46">
        <f>IF($B$15=DATOS!$B$3,CALDERAS!Q25,IF($B$15=DATOS!$B$4,CENTRÍFUGAS!Q25,IF($B$15=DATOS!$B$5,CHILLERS!Q25, IF($B$15=DATOS!$B$6,COMPRESORES!Q25,IF($B$15=DATOS!$B$7,EVAPORADORES!Q25,IF($B$15=DATOS!$B$8,FILTROS!Q25,IF($B$15=DATOS!$B$9,IC!Q25,IF($B$15=DATOS!$B$10,MIXERS!Q25,IF($B$15=DATOS!$B$11,MOLINOS!Q25,IF($B$15=DATOS!$B$12,'ÓSMOSIS INV'!Q25,IF($B$15=DATOS!$B$13,REACTORES!Q25,IF($B$15=DATOS!$B$14,RESINAS!Q29,IF($B$15=DATOS!$B$15,SECADORES!Q25,IF($B$15=DATOS!$B$16,SILOS!Q25,IF($B$15=DATOS!$B$17,TANQUES!Q25,IF($B$15=DATOS!$B$18,'TK AGITADOS'!Q25,IF($B$15=DATOS!$B$19,'TORRES ENF'!Q25," ")))))))))))))))))</f>
        <v>0</v>
      </c>
      <c r="P41" s="46">
        <f>IF($B$15=DATOS!$B$3,CALDERAS!R25,IF($B$15=DATOS!$B$4,CENTRÍFUGAS!R25,IF($B$15=DATOS!$B$5,CHILLERS!R25, IF($B$15=DATOS!$B$6,COMPRESORES!R25,IF($B$15=DATOS!$B$7,EVAPORADORES!R25,IF($B$15=DATOS!$B$8,FILTROS!R25,IF($B$15=DATOS!$B$9,IC!R25,IF($B$15=DATOS!$B$10,MIXERS!R25,IF($B$15=DATOS!$B$11,MOLINOS!R25,IF($B$15=DATOS!$B$12,'ÓSMOSIS INV'!R25,IF($B$15=DATOS!$B$13,REACTORES!R25,IF($B$15=DATOS!$B$14,RESINAS!R29,IF($B$15=DATOS!$B$15,SECADORES!R25,IF($B$15=DATOS!$B$16,SILOS!R25,IF($B$15=DATOS!$B$17,TANQUES!R25,IF($B$15=DATOS!$B$18,'TK AGITADOS'!R25,IF($B$15=DATOS!$B$19,'TORRES ENF'!R25," ")))))))))))))))))</f>
        <v>0</v>
      </c>
      <c r="Q41" s="46">
        <f>IF($B$15=DATOS!$B$3,CALDERAS!S25,IF($B$15=DATOS!$B$4,CENTRÍFUGAS!S25,IF($B$15=DATOS!$B$5,CHILLERS!S25, IF($B$15=DATOS!$B$6,COMPRESORES!S25,IF($B$15=DATOS!$B$7,EVAPORADORES!S25,IF($B$15=DATOS!$B$8,FILTROS!S25,IF($B$15=DATOS!$B$9,IC!S25,IF($B$15=DATOS!$B$10,MIXERS!S25,IF($B$15=DATOS!$B$11,MOLINOS!S25,IF($B$15=DATOS!$B$12,'ÓSMOSIS INV'!S25,IF($B$15=DATOS!$B$13,REACTORES!S25,IF($B$15=DATOS!$B$14,RESINAS!S29,IF($B$15=DATOS!$B$15,SECADORES!S25,IF($B$15=DATOS!$B$16,SILOS!S25,IF($B$15=DATOS!$B$17,TANQUES!S25,IF($B$15=DATOS!$B$18,'TK AGITADOS'!S25,IF($B$15=DATOS!$B$19,'TORRES ENF'!S25," ")))))))))))))))))</f>
        <v>0</v>
      </c>
      <c r="R41" s="46">
        <f>IF($B$15=DATOS!$B$3,CALDERAS!T25,IF($B$15=DATOS!$B$4,CENTRÍFUGAS!T25,IF($B$15=DATOS!$B$5,CHILLERS!T25, IF($B$15=DATOS!$B$6,COMPRESORES!T25,IF($B$15=DATOS!$B$7,EVAPORADORES!T25,IF($B$15=DATOS!$B$8,FILTROS!T25,IF($B$15=DATOS!$B$9,IC!T25,IF($B$15=DATOS!$B$10,MIXERS!T25,IF($B$15=DATOS!$B$11,MOLINOS!T25,IF($B$15=DATOS!$B$12,'ÓSMOSIS INV'!T25,IF($B$15=DATOS!$B$13,REACTORES!T25,IF($B$15=DATOS!$B$14,RESINAS!T29,IF($B$15=DATOS!$B$15,SECADORES!T25,IF($B$15=DATOS!$B$16,SILOS!T25,IF($B$15=DATOS!$B$17,TANQUES!T25,IF($B$15=DATOS!$B$18,'TK AGITADOS'!T25,IF($B$15=DATOS!$B$19,'TORRES ENF'!T25," ")))))))))))))))))</f>
        <v>0</v>
      </c>
      <c r="S41" s="46">
        <f>IF($B$15=DATOS!$B$3,CALDERAS!U25,IF($B$15=DATOS!$B$4,CENTRÍFUGAS!U25,IF($B$15=DATOS!$B$5,CHILLERS!U25, IF($B$15=DATOS!$B$6,COMPRESORES!U25,IF($B$15=DATOS!$B$7,EVAPORADORES!U25,IF($B$15=DATOS!$B$8,FILTROS!U25,IF($B$15=DATOS!$B$9,IC!U25,IF($B$15=DATOS!$B$10,MIXERS!U25,IF($B$15=DATOS!$B$11,MOLINOS!U25,IF($B$15=DATOS!$B$12,'ÓSMOSIS INV'!U25,IF($B$15=DATOS!$B$13,REACTORES!U25,IF($B$15=DATOS!$B$14,RESINAS!U29,IF($B$15=DATOS!$B$15,SECADORES!U25,IF($B$15=DATOS!$B$16,SILOS!U25,IF($B$15=DATOS!$B$17,TANQUES!U25,IF($B$15=DATOS!$B$18,'TK AGITADOS'!U25,IF($B$15=DATOS!$B$19,'TORRES ENF'!U25," ")))))))))))))))))</f>
        <v>0</v>
      </c>
      <c r="T41" s="46">
        <f>IF($B$15=DATOS!$B$3,CALDERAS!V25,IF($B$15=DATOS!$B$4,CENTRÍFUGAS!V25,IF($B$15=DATOS!$B$5,CHILLERS!V25, IF($B$15=DATOS!$B$6,COMPRESORES!V25,IF($B$15=DATOS!$B$7,EVAPORADORES!V25,IF($B$15=DATOS!$B$8,FILTROS!V25,IF($B$15=DATOS!$B$9,IC!V25,IF($B$15=DATOS!$B$10,MIXERS!V25,IF($B$15=DATOS!$B$11,MOLINOS!V25,IF($B$15=DATOS!$B$12,'ÓSMOSIS INV'!V25,IF($B$15=DATOS!$B$13,REACTORES!V25,IF($B$15=DATOS!$B$14,RESINAS!V29,IF($B$15=DATOS!$B$15,SECADORES!V25,IF($B$15=DATOS!$B$16,SILOS!V25,IF($B$15=DATOS!$B$17,TANQUES!V25,IF($B$15=DATOS!$B$18,'TK AGITADOS'!V25,IF($B$15=DATOS!$B$19,'TORRES ENF'!V25," ")))))))))))))))))</f>
        <v>0</v>
      </c>
      <c r="U41" s="46">
        <f>IF($B$15=DATOS!$B$3,CALDERAS!W25,IF($B$15=DATOS!$B$4,CENTRÍFUGAS!W25,IF($B$15=DATOS!$B$5,CHILLERS!W25, IF($B$15=DATOS!$B$6,COMPRESORES!W25,IF($B$15=DATOS!$B$7,EVAPORADORES!W25,IF($B$15=DATOS!$B$8,FILTROS!W25,IF($B$15=DATOS!$B$9,IC!W25,IF($B$15=DATOS!$B$10,MIXERS!W25,IF($B$15=DATOS!$B$11,MOLINOS!W25,IF($B$15=DATOS!$B$12,'ÓSMOSIS INV'!W25,IF($B$15=DATOS!$B$13,REACTORES!W25,IF($B$15=DATOS!$B$14,RESINAS!W29,IF($B$15=DATOS!$B$15,SECADORES!W25,IF($B$15=DATOS!$B$16,SILOS!W25,IF($B$15=DATOS!$B$17,TANQUES!W25,IF($B$15=DATOS!$B$18,'TK AGITADOS'!W25,IF($B$15=DATOS!$B$19,'TORRES ENF'!W25," ")))))))))))))))))</f>
        <v>0</v>
      </c>
      <c r="V41" s="46">
        <f>IF($B$15=DATOS!$B$3,CALDERAS!X25,IF($B$15=DATOS!$B$4,CENTRÍFUGAS!X25,IF($B$15=DATOS!$B$5,CHILLERS!X25, IF($B$15=DATOS!$B$6,COMPRESORES!X25,IF($B$15=DATOS!$B$7,EVAPORADORES!X25,IF($B$15=DATOS!$B$8,FILTROS!X25,IF($B$15=DATOS!$B$9,IC!X25,IF($B$15=DATOS!$B$10,MIXERS!X25,IF($B$15=DATOS!$B$11,MOLINOS!X25,IF($B$15=DATOS!$B$12,'ÓSMOSIS INV'!X25,IF($B$15=DATOS!$B$13,REACTORES!X25,IF($B$15=DATOS!$B$14,RESINAS!X29,IF($B$15=DATOS!$B$15,SECADORES!X25,IF($B$15=DATOS!$B$16,SILOS!X25,IF($B$15=DATOS!$B$17,TANQUES!X25,IF($B$15=DATOS!$B$18,'TK AGITADOS'!X25,IF($B$15=DATOS!$B$19,'TORRES ENF'!X25," ")))))))))))))))))</f>
        <v>0</v>
      </c>
      <c r="W41" s="46">
        <f>IF($B$15=DATOS!$B$3,CALDERAS!Y25,IF($B$15=DATOS!$B$4,CENTRÍFUGAS!Y25,IF($B$15=DATOS!$B$5,CHILLERS!Y25, IF($B$15=DATOS!$B$6,COMPRESORES!Y25,IF($B$15=DATOS!$B$7,EVAPORADORES!Y25,IF($B$15=DATOS!$B$8,FILTROS!Y25,IF($B$15=DATOS!$B$9,IC!Y25,IF($B$15=DATOS!$B$10,MIXERS!Y25,IF($B$15=DATOS!$B$11,MOLINOS!Y25,IF($B$15=DATOS!$B$12,'ÓSMOSIS INV'!Y25,IF($B$15=DATOS!$B$13,REACTORES!Y25,IF($B$15=DATOS!$B$14,RESINAS!Y29,IF($B$15=DATOS!$B$15,SECADORES!Y25,IF($B$15=DATOS!$B$16,SILOS!Y25,IF($B$15=DATOS!$B$17,TANQUES!Y25,IF($B$15=DATOS!$B$18,'TK AGITADOS'!Y25,IF($B$15=DATOS!$B$19,'TORRES ENF'!Y25," ")))))))))))))))))</f>
        <v>0</v>
      </c>
      <c r="X41" s="46">
        <f>IF($B$15=DATOS!$B$3,CALDERAS!Z25,IF($B$15=DATOS!$B$4,CENTRÍFUGAS!Z25,IF($B$15=DATOS!$B$5,CHILLERS!Z25, IF($B$15=DATOS!$B$6,COMPRESORES!Z25,IF($B$15=DATOS!$B$7,EVAPORADORES!Z25,IF($B$15=DATOS!$B$8,FILTROS!Z25,IF($B$15=DATOS!$B$9,IC!Z25,IF($B$15=DATOS!$B$10,MIXERS!Z25,IF($B$15=DATOS!$B$11,MOLINOS!Z25,IF($B$15=DATOS!$B$12,'ÓSMOSIS INV'!Z25,IF($B$15=DATOS!$B$13,REACTORES!Z25,IF($B$15=DATOS!$B$14,RESINAS!Z29,IF($B$15=DATOS!$B$15,SECADORES!Z25,IF($B$15=DATOS!$B$16,SILOS!Z25,IF($B$15=DATOS!$B$17,TANQUES!Z25,IF($B$15=DATOS!$B$18,'TK AGITADOS'!Z25,IF($B$15=DATOS!$B$19,'TORRES ENF'!Z25," ")))))))))))))))))</f>
        <v>0</v>
      </c>
      <c r="Y41" s="46">
        <f>IF($B$15=DATOS!$B$3,CALDERAS!AA25,IF($B$15=DATOS!$B$4,CENTRÍFUGAS!AA25,IF($B$15=DATOS!$B$5,CHILLERS!AA25, IF($B$15=DATOS!$B$6,COMPRESORES!AA25,IF($B$15=DATOS!$B$7,EVAPORADORES!AA25,IF($B$15=DATOS!$B$8,FILTROS!AA25,IF($B$15=DATOS!$B$9,IC!AA25,IF($B$15=DATOS!$B$10,MIXERS!AA25,IF($B$15=DATOS!$B$11,MOLINOS!AA25,IF($B$15=DATOS!$B$12,'ÓSMOSIS INV'!AA25,IF($B$15=DATOS!$B$13,REACTORES!AA25,IF($B$15=DATOS!$B$14,RESINAS!AA29,IF($B$15=DATOS!$B$15,SECADORES!AA25,IF($B$15=DATOS!$B$16,SILOS!AA25,IF($B$15=DATOS!$B$17,TANQUES!AA25,IF($B$15=DATOS!$B$18,'TK AGITADOS'!AA25,IF($B$15=DATOS!$B$19,'TORRES ENF'!AA25," ")))))))))))))))))</f>
        <v>0</v>
      </c>
      <c r="Z41" s="46">
        <f>IF($B$15=DATOS!$B$3,CALDERAS!AB25,IF($B$15=DATOS!$B$4,CENTRÍFUGAS!AB25,IF($B$15=DATOS!$B$5,CHILLERS!AB25, IF($B$15=DATOS!$B$6,COMPRESORES!AB25,IF($B$15=DATOS!$B$7,EVAPORADORES!AB25,IF($B$15=DATOS!$B$8,FILTROS!AB25,IF($B$15=DATOS!$B$9,IC!AB25,IF($B$15=DATOS!$B$10,MIXERS!AB25,IF($B$15=DATOS!$B$11,MOLINOS!AB25,IF($B$15=DATOS!$B$12,'ÓSMOSIS INV'!AB25,IF($B$15=DATOS!$B$13,REACTORES!AB25,IF($B$15=DATOS!$B$14,RESINAS!AB29,IF($B$15=DATOS!$B$15,SECADORES!AB25,IF($B$15=DATOS!$B$16,SILOS!AB25,IF($B$15=DATOS!$B$17,TANQUES!AB25,IF($B$15=DATOS!$B$18,'TK AGITADOS'!AB25,IF($B$15=DATOS!$B$19,'TORRES ENF'!AB25," ")))))))))))))))))</f>
        <v>0</v>
      </c>
      <c r="AA41" s="46">
        <f>IF($B$15=DATOS!$B$3,CALDERAS!AC25,IF($B$15=DATOS!$B$4,CENTRÍFUGAS!AC25,IF($B$15=DATOS!$B$5,CHILLERS!AC25, IF($B$15=DATOS!$B$6,COMPRESORES!AC25,IF($B$15=DATOS!$B$7,EVAPORADORES!AC25,IF($B$15=DATOS!$B$8,FILTROS!AC25,IF($B$15=DATOS!$B$9,IC!AC25,IF($B$15=DATOS!$B$10,MIXERS!AC25,IF($B$15=DATOS!$B$11,MOLINOS!AC25,IF($B$15=DATOS!$B$12,'ÓSMOSIS INV'!AC25,IF($B$15=DATOS!$B$13,REACTORES!AC25,IF($B$15=DATOS!$B$14,RESINAS!AC29,IF($B$15=DATOS!$B$15,SECADORES!AC25,IF($B$15=DATOS!$B$16,SILOS!AC25,IF($B$15=DATOS!$B$17,TANQUES!AC25,IF($B$15=DATOS!$B$18,'TK AGITADOS'!AC25,IF($B$15=DATOS!$B$19,'TORRES ENF'!AC25," ")))))))))))))))))</f>
        <v>0</v>
      </c>
      <c r="AB41" s="46">
        <f>IF($B$15=DATOS!$B$3,CALDERAS!AD25,IF($B$15=DATOS!$B$4,CENTRÍFUGAS!AD25,IF($B$15=DATOS!$B$5,CHILLERS!AD25, IF($B$15=DATOS!$B$6,COMPRESORES!AD25,IF($B$15=DATOS!$B$7,EVAPORADORES!AD25,IF($B$15=DATOS!$B$8,FILTROS!AD25,IF($B$15=DATOS!$B$9,IC!AD25,IF($B$15=DATOS!$B$10,MIXERS!AD25,IF($B$15=DATOS!$B$11,MOLINOS!AD25,IF($B$15=DATOS!$B$12,'ÓSMOSIS INV'!AD25,IF($B$15=DATOS!$B$13,REACTORES!AD25,IF($B$15=DATOS!$B$14,RESINAS!AD29,IF($B$15=DATOS!$B$15,SECADORES!AD25,IF($B$15=DATOS!$B$16,SILOS!AD25,IF($B$15=DATOS!$B$17,TANQUES!AD25,IF($B$15=DATOS!$B$18,'TK AGITADOS'!AD25,IF($B$15=DATOS!$B$19,'TORRES ENF'!AD25," ")))))))))))))))))</f>
        <v>0</v>
      </c>
      <c r="AC41" s="46">
        <f>IF($B$15=DATOS!$B$3,CALDERAS!AE25,IF($B$15=DATOS!$B$4,CENTRÍFUGAS!AE25,IF($B$15=DATOS!$B$5,CHILLERS!AE25, IF($B$15=DATOS!$B$6,COMPRESORES!AE25,IF($B$15=DATOS!$B$7,EVAPORADORES!AE25,IF($B$15=DATOS!$B$8,FILTROS!AE25,IF($B$15=DATOS!$B$9,IC!AE25,IF($B$15=DATOS!$B$10,MIXERS!AE25,IF($B$15=DATOS!$B$11,MOLINOS!AE25,IF($B$15=DATOS!$B$12,'ÓSMOSIS INV'!AE25,IF($B$15=DATOS!$B$13,REACTORES!AE25,IF($B$15=DATOS!$B$14,RESINAS!AE29,IF($B$15=DATOS!$B$15,SECADORES!AE25,IF($B$15=DATOS!$B$16,SILOS!AE25,IF($B$15=DATOS!$B$17,TANQUES!AE25,IF($B$15=DATOS!$B$18,'TK AGITADOS'!AE25,IF($B$15=DATOS!$B$19,'TORRES ENF'!AE25," ")))))))))))))))))</f>
        <v>0</v>
      </c>
      <c r="AD41" s="46">
        <f>IF($B$15=DATOS!$B$3,CALDERAS!AF25,IF($B$15=DATOS!$B$4,CENTRÍFUGAS!AF25,IF($B$15=DATOS!$B$5,CHILLERS!AF25, IF($B$15=DATOS!$B$6,COMPRESORES!AF25,IF($B$15=DATOS!$B$7,EVAPORADORES!AF25,IF($B$15=DATOS!$B$8,FILTROS!AF25,IF($B$15=DATOS!$B$9,IC!AF25,IF($B$15=DATOS!$B$10,MIXERS!AF25,IF($B$15=DATOS!$B$11,MOLINOS!AF25,IF($B$15=DATOS!$B$12,'ÓSMOSIS INV'!AF25,IF($B$15=DATOS!$B$13,REACTORES!AF25,IF($B$15=DATOS!$B$14,RESINAS!AF29,IF($B$15=DATOS!$B$15,SECADORES!AF25,IF($B$15=DATOS!$B$16,SILOS!AF25,IF($B$15=DATOS!$B$17,TANQUES!AF25,IF($B$15=DATOS!$B$18,'TK AGITADOS'!AF25,IF($B$15=DATOS!$B$19,'TORRES ENF'!AF25," ")))))))))))))))))</f>
        <v>0</v>
      </c>
      <c r="AE41" s="46">
        <f>IF($B$15=DATOS!$B$3,CALDERAS!AG25,IF($B$15=DATOS!$B$4,CENTRÍFUGAS!AG25,IF($B$15=DATOS!$B$5,CHILLERS!AG25, IF($B$15=DATOS!$B$6,COMPRESORES!AG25,IF($B$15=DATOS!$B$7,EVAPORADORES!AG25,IF($B$15=DATOS!$B$8,FILTROS!AG25,IF($B$15=DATOS!$B$9,IC!AG25,IF($B$15=DATOS!$B$10,MIXERS!AG25,IF($B$15=DATOS!$B$11,MOLINOS!AG25,IF($B$15=DATOS!$B$12,'ÓSMOSIS INV'!AG25,IF($B$15=DATOS!$B$13,REACTORES!AG25,IF($B$15=DATOS!$B$14,RESINAS!AG29,IF($B$15=DATOS!$B$15,SECADORES!AG25,IF($B$15=DATOS!$B$16,SILOS!AG25,IF($B$15=DATOS!$B$17,TANQUES!AG25,IF($B$15=DATOS!$B$18,'TK AGITADOS'!AG25,IF($B$15=DATOS!$B$19,'TORRES ENF'!AG25," ")))))))))))))))))</f>
        <v>0</v>
      </c>
      <c r="AF41" s="46">
        <f>IF($B$15=DATOS!$B$3,CALDERAS!AH25,IF($B$15=DATOS!$B$4,CENTRÍFUGAS!AH25,IF($B$15=DATOS!$B$5,CHILLERS!AH25, IF($B$15=DATOS!$B$6,COMPRESORES!AH25,IF($B$15=DATOS!$B$7,EVAPORADORES!AH25,IF($B$15=DATOS!$B$8,FILTROS!AH25,IF($B$15=DATOS!$B$9,IC!AH25,IF($B$15=DATOS!$B$10,MIXERS!AH25,IF($B$15=DATOS!$B$11,MOLINOS!AH25,IF($B$15=DATOS!$B$12,'ÓSMOSIS INV'!AH25,IF($B$15=DATOS!$B$13,REACTORES!AH25,IF($B$15=DATOS!$B$14,RESINAS!AH29,IF($B$15=DATOS!$B$15,SECADORES!AH25,IF($B$15=DATOS!$B$16,SILOS!AH25,IF($B$15=DATOS!$B$17,TANQUES!AH25,IF($B$15=DATOS!$B$18,'TK AGITADOS'!AH25,IF($B$15=DATOS!$B$19,'TORRES ENF'!AH25," ")))))))))))))))))</f>
        <v>0</v>
      </c>
    </row>
    <row r="42" spans="1:32" s="47" customFormat="1" ht="45" customHeight="1" x14ac:dyDescent="0.4">
      <c r="A42" s="46">
        <f>IF($B$15=DATOS!$B$3,CALDERAS!C26,IF($B$15=DATOS!$B$4,CENTRÍFUGAS!C26,IF($B$15=DATOS!$B$5,CHILLERS!C26, IF($B$15=DATOS!$B$6,COMPRESORES!C26,IF($B$15=DATOS!$B$7,EVAPORADORES!C26,IF($B$15=DATOS!$B$8,FILTROS!C26,IF($B$15=DATOS!$B$9,IC!C26,IF($B$15=DATOS!$B$10,MIXERS!C26,IF($B$15=DATOS!$B$11,MOLINOS!C26,IF($B$15=DATOS!$B$12,'ÓSMOSIS INV'!C26,IF($B$15=DATOS!$B$13,REACTORES!C26,IF($B$15=DATOS!$B$14,RESINAS!C30,IF($B$15=DATOS!$B$15,SECADORES!C26,IF($B$15=DATOS!$B$16,SILOS!C26,IF($B$15=DATOS!$B$17,TANQUES!C26,IF($B$15=DATOS!$B$18,'TK AGITADOS'!C26,IF($B$15=DATOS!$B$19,'TORRES ENF'!C26," ")))))))))))))))))</f>
        <v>0</v>
      </c>
      <c r="B42" s="46">
        <f>IF($B$15=DATOS!$B$3,CALDERAS!D26,IF($B$15=DATOS!$B$4,CENTRÍFUGAS!D26,IF($B$15=DATOS!$B$5,CHILLERS!D26, IF($B$15=DATOS!$B$6,COMPRESORES!D26,IF($B$15=DATOS!$B$7,EVAPORADORES!D26,IF($B$15=DATOS!$B$8,FILTROS!D26,IF($B$15=DATOS!$B$9,IC!D26,IF($B$15=DATOS!$B$10,MIXERS!D26,IF($B$15=DATOS!$B$11,MOLINOS!D26,IF($B$15=DATOS!$B$12,'ÓSMOSIS INV'!D26,IF($B$15=DATOS!$B$13,REACTORES!D26,IF($B$15=DATOS!$B$14,RESINAS!D30,IF($B$15=DATOS!$B$15,SECADORES!D26,IF($B$15=DATOS!$B$16,SILOS!D26,IF($B$15=DATOS!$B$17,TANQUES!D26,IF($B$15=DATOS!$B$18,'TK AGITADOS'!D26,IF($B$15=DATOS!$B$19,'TORRES ENF'!D26," ")))))))))))))))))</f>
        <v>0</v>
      </c>
      <c r="C42" s="46">
        <f>IF($B$15=DATOS!$B$3,CALDERAS!E26,IF($B$15=DATOS!$B$4,CENTRÍFUGAS!E26,IF($B$15=DATOS!$B$5,CHILLERS!E26, IF($B$15=DATOS!$B$6,COMPRESORES!E26,IF($B$15=DATOS!$B$7,EVAPORADORES!E26,IF($B$15=DATOS!$B$8,FILTROS!E26,IF($B$15=DATOS!$B$9,IC!E26,IF($B$15=DATOS!$B$10,MIXERS!E26,IF($B$15=DATOS!$B$11,MOLINOS!E26,IF($B$15=DATOS!$B$12,'ÓSMOSIS INV'!E26,IF($B$15=DATOS!$B$13,REACTORES!E26,IF($B$15=DATOS!$B$14,RESINAS!E30,IF($B$15=DATOS!$B$15,SECADORES!E26,IF($B$15=DATOS!$B$16,SILOS!E26,IF($B$15=DATOS!$B$17,TANQUES!E26,IF($B$15=DATOS!$B$18,'TK AGITADOS'!E26,IF($B$15=DATOS!$B$19,'TORRES ENF'!E26," ")))))))))))))))))</f>
        <v>0</v>
      </c>
      <c r="D42" s="46">
        <f>IF($B$15=DATOS!$B$3,CALDERAS!F26,IF($B$15=DATOS!$B$4,CENTRÍFUGAS!F26,IF($B$15=DATOS!$B$5,CHILLERS!F26, IF($B$15=DATOS!$B$6,COMPRESORES!F26,IF($B$15=DATOS!$B$7,EVAPORADORES!F26,IF($B$15=DATOS!$B$8,FILTROS!F26,IF($B$15=DATOS!$B$9,IC!F26,IF($B$15=DATOS!$B$10,MIXERS!F26,IF($B$15=DATOS!$B$11,MOLINOS!F26,IF($B$15=DATOS!$B$12,'ÓSMOSIS INV'!F26,IF($B$15=DATOS!$B$13,REACTORES!F26,IF($B$15=DATOS!$B$14,RESINAS!F30,IF($B$15=DATOS!$B$15,SECADORES!F26,IF($B$15=DATOS!$B$16,SILOS!F26,IF($B$15=DATOS!$B$17,TANQUES!F26,IF($B$15=DATOS!$B$18,'TK AGITADOS'!F26,IF($B$15=DATOS!$B$19,'TORRES ENF'!F26," ")))))))))))))))))</f>
        <v>0</v>
      </c>
      <c r="E42" s="46">
        <f>IF($B$15=DATOS!$B$3,CALDERAS!G26,IF($B$15=DATOS!$B$4,CENTRÍFUGAS!G26,IF($B$15=DATOS!$B$5,CHILLERS!G26, IF($B$15=DATOS!$B$6,COMPRESORES!G26,IF($B$15=DATOS!$B$7,EVAPORADORES!G26,IF($B$15=DATOS!$B$8,FILTROS!G26,IF($B$15=DATOS!$B$9,IC!G26,IF($B$15=DATOS!$B$10,MIXERS!G26,IF($B$15=DATOS!$B$11,MOLINOS!G26,IF($B$15=DATOS!$B$12,'ÓSMOSIS INV'!G26,IF($B$15=DATOS!$B$13,REACTORES!G26,IF($B$15=DATOS!$B$14,RESINAS!G30,IF($B$15=DATOS!$B$15,SECADORES!G26,IF($B$15=DATOS!$B$16,SILOS!G26,IF($B$15=DATOS!$B$17,TANQUES!G26,IF($B$15=DATOS!$B$18,'TK AGITADOS'!G26,IF($B$15=DATOS!$B$19,'TORRES ENF'!G26," ")))))))))))))))))</f>
        <v>0</v>
      </c>
      <c r="F42" s="46">
        <f>IF($B$15=DATOS!$B$3,CALDERAS!H26,IF($B$15=DATOS!$B$4,CENTRÍFUGAS!H26,IF($B$15=DATOS!$B$5,CHILLERS!H26, IF($B$15=DATOS!$B$6,COMPRESORES!H26,IF($B$15=DATOS!$B$7,EVAPORADORES!H26,IF($B$15=DATOS!$B$8,FILTROS!H26,IF($B$15=DATOS!$B$9,IC!H26,IF($B$15=DATOS!$B$10,MIXERS!H26,IF($B$15=DATOS!$B$11,MOLINOS!H26,IF($B$15=DATOS!$B$12,'ÓSMOSIS INV'!H26,IF($B$15=DATOS!$B$13,REACTORES!H26,IF($B$15=DATOS!$B$14,RESINAS!H30,IF($B$15=DATOS!$B$15,SECADORES!H26,IF($B$15=DATOS!$B$16,SILOS!H26,IF($B$15=DATOS!$B$17,TANQUES!H26,IF($B$15=DATOS!$B$18,'TK AGITADOS'!H26,IF($B$15=DATOS!$B$19,'TORRES ENF'!H26," ")))))))))))))))))</f>
        <v>0</v>
      </c>
      <c r="G42" s="46">
        <f>IF($B$15=DATOS!$B$3,CALDERAS!I26,IF($B$15=DATOS!$B$4,CENTRÍFUGAS!I26,IF($B$15=DATOS!$B$5,CHILLERS!I26, IF($B$15=DATOS!$B$6,COMPRESORES!I26,IF($B$15=DATOS!$B$7,EVAPORADORES!I26,IF($B$15=DATOS!$B$8,FILTROS!I26,IF($B$15=DATOS!$B$9,IC!I26,IF($B$15=DATOS!$B$10,MIXERS!I26,IF($B$15=DATOS!$B$11,MOLINOS!I26,IF($B$15=DATOS!$B$12,'ÓSMOSIS INV'!I26,IF($B$15=DATOS!$B$13,REACTORES!I26,IF($B$15=DATOS!$B$14,RESINAS!I30,IF($B$15=DATOS!$B$15,SECADORES!I26,IF($B$15=DATOS!$B$16,SILOS!I26,IF($B$15=DATOS!$B$17,TANQUES!I26,IF($B$15=DATOS!$B$18,'TK AGITADOS'!I26,IF($B$15=DATOS!$B$19,'TORRES ENF'!I26," ")))))))))))))))))</f>
        <v>0</v>
      </c>
      <c r="H42" s="46">
        <f>IF($B$15=DATOS!$B$3,CALDERAS!J26,IF($B$15=DATOS!$B$4,CENTRÍFUGAS!J26,IF($B$15=DATOS!$B$5,CHILLERS!J26, IF($B$15=DATOS!$B$6,COMPRESORES!J26,IF($B$15=DATOS!$B$7,EVAPORADORES!J26,IF($B$15=DATOS!$B$8,FILTROS!J26,IF($B$15=DATOS!$B$9,IC!J26,IF($B$15=DATOS!$B$10,MIXERS!J26,IF($B$15=DATOS!$B$11,MOLINOS!J26,IF($B$15=DATOS!$B$12,'ÓSMOSIS INV'!J26,IF($B$15=DATOS!$B$13,REACTORES!J26,IF($B$15=DATOS!$B$14,RESINAS!J30,IF($B$15=DATOS!$B$15,SECADORES!J26,IF($B$15=DATOS!$B$16,SILOS!J26,IF($B$15=DATOS!$B$17,TANQUES!J26,IF($B$15=DATOS!$B$18,'TK AGITADOS'!J26,IF($B$15=DATOS!$B$19,'TORRES ENF'!J26," ")))))))))))))))))</f>
        <v>0</v>
      </c>
      <c r="I42" s="46">
        <f>IF($B$15=DATOS!$B$3,CALDERAS!K26,IF($B$15=DATOS!$B$4,CENTRÍFUGAS!K26,IF($B$15=DATOS!$B$5,CHILLERS!K26, IF($B$15=DATOS!$B$6,COMPRESORES!K26,IF($B$15=DATOS!$B$7,EVAPORADORES!K26,IF($B$15=DATOS!$B$8,FILTROS!K26,IF($B$15=DATOS!$B$9,IC!K26,IF($B$15=DATOS!$B$10,MIXERS!K26,IF($B$15=DATOS!$B$11,MOLINOS!K26,IF($B$15=DATOS!$B$12,'ÓSMOSIS INV'!K26,IF($B$15=DATOS!$B$13,REACTORES!K26,IF($B$15=DATOS!$B$14,RESINAS!K30,IF($B$15=DATOS!$B$15,SECADORES!K26,IF($B$15=DATOS!$B$16,SILOS!K26,IF($B$15=DATOS!$B$17,TANQUES!K26,IF($B$15=DATOS!$B$18,'TK AGITADOS'!K26,IF($B$15=DATOS!$B$19,'TORRES ENF'!K26," ")))))))))))))))))</f>
        <v>0</v>
      </c>
      <c r="J42" s="46">
        <f>IF($B$15=DATOS!$B$3,CALDERAS!L26,IF($B$15=DATOS!$B$4,CENTRÍFUGAS!L26,IF($B$15=DATOS!$B$5,CHILLERS!L26, IF($B$15=DATOS!$B$6,COMPRESORES!L26,IF($B$15=DATOS!$B$7,EVAPORADORES!L26,IF($B$15=DATOS!$B$8,FILTROS!L26,IF($B$15=DATOS!$B$9,IC!L26,IF($B$15=DATOS!$B$10,MIXERS!L26,IF($B$15=DATOS!$B$11,MOLINOS!L26,IF($B$15=DATOS!$B$12,'ÓSMOSIS INV'!L26,IF($B$15=DATOS!$B$13,REACTORES!L26,IF($B$15=DATOS!$B$14,RESINAS!L30,IF($B$15=DATOS!$B$15,SECADORES!L26,IF($B$15=DATOS!$B$16,SILOS!L26,IF($B$15=DATOS!$B$17,TANQUES!L26,IF($B$15=DATOS!$B$18,'TK AGITADOS'!L26,IF($B$15=DATOS!$B$19,'TORRES ENF'!L26," ")))))))))))))))))</f>
        <v>0</v>
      </c>
      <c r="K42" s="46">
        <f>IF($B$15=DATOS!$B$3,CALDERAS!M26,IF($B$15=DATOS!$B$4,CENTRÍFUGAS!M26,IF($B$15=DATOS!$B$5,CHILLERS!M26, IF($B$15=DATOS!$B$6,COMPRESORES!M26,IF($B$15=DATOS!$B$7,EVAPORADORES!M26,IF($B$15=DATOS!$B$8,FILTROS!M26,IF($B$15=DATOS!$B$9,IC!M26,IF($B$15=DATOS!$B$10,MIXERS!M26,IF($B$15=DATOS!$B$11,MOLINOS!M26,IF($B$15=DATOS!$B$12,'ÓSMOSIS INV'!M26,IF($B$15=DATOS!$B$13,REACTORES!M26,IF($B$15=DATOS!$B$14,RESINAS!M30,IF($B$15=DATOS!$B$15,SECADORES!M26,IF($B$15=DATOS!$B$16,SILOS!M26,IF($B$15=DATOS!$B$17,TANQUES!M26,IF($B$15=DATOS!$B$18,'TK AGITADOS'!M26,IF($B$15=DATOS!$B$19,'TORRES ENF'!M26," ")))))))))))))))))</f>
        <v>0</v>
      </c>
      <c r="L42" s="46">
        <f>IF($B$15=DATOS!$B$3,CALDERAS!N26,IF($B$15=DATOS!$B$4,CENTRÍFUGAS!N26,IF($B$15=DATOS!$B$5,CHILLERS!N26, IF($B$15=DATOS!$B$6,COMPRESORES!N26,IF($B$15=DATOS!$B$7,EVAPORADORES!N26,IF($B$15=DATOS!$B$8,FILTROS!N26,IF($B$15=DATOS!$B$9,IC!N26,IF($B$15=DATOS!$B$10,MIXERS!N26,IF($B$15=DATOS!$B$11,MOLINOS!N26,IF($B$15=DATOS!$B$12,'ÓSMOSIS INV'!N26,IF($B$15=DATOS!$B$13,REACTORES!N26,IF($B$15=DATOS!$B$14,RESINAS!N30,IF($B$15=DATOS!$B$15,SECADORES!N26,IF($B$15=DATOS!$B$16,SILOS!N26,IF($B$15=DATOS!$B$17,TANQUES!N26,IF($B$15=DATOS!$B$18,'TK AGITADOS'!N26,IF($B$15=DATOS!$B$19,'TORRES ENF'!N26," ")))))))))))))))))</f>
        <v>0</v>
      </c>
      <c r="M42" s="46">
        <f>IF($B$15=DATOS!$B$3,CALDERAS!O26,IF($B$15=DATOS!$B$4,CENTRÍFUGAS!O26,IF($B$15=DATOS!$B$5,CHILLERS!O26, IF($B$15=DATOS!$B$6,COMPRESORES!O26,IF($B$15=DATOS!$B$7,EVAPORADORES!O26,IF($B$15=DATOS!$B$8,FILTROS!O26,IF($B$15=DATOS!$B$9,IC!O26,IF($B$15=DATOS!$B$10,MIXERS!O26,IF($B$15=DATOS!$B$11,MOLINOS!O26,IF($B$15=DATOS!$B$12,'ÓSMOSIS INV'!O26,IF($B$15=DATOS!$B$13,REACTORES!O26,IF($B$15=DATOS!$B$14,RESINAS!O30,IF($B$15=DATOS!$B$15,SECADORES!O26,IF($B$15=DATOS!$B$16,SILOS!O26,IF($B$15=DATOS!$B$17,TANQUES!O26,IF($B$15=DATOS!$B$18,'TK AGITADOS'!O26,IF($B$15=DATOS!$B$19,'TORRES ENF'!O26," ")))))))))))))))))</f>
        <v>0</v>
      </c>
      <c r="N42" s="46">
        <f>IF($B$15=DATOS!$B$3,CALDERAS!P26,IF($B$15=DATOS!$B$4,CENTRÍFUGAS!P26,IF($B$15=DATOS!$B$5,CHILLERS!P26, IF($B$15=DATOS!$B$6,COMPRESORES!P26,IF($B$15=DATOS!$B$7,EVAPORADORES!P26,IF($B$15=DATOS!$B$8,FILTROS!P26,IF($B$15=DATOS!$B$9,IC!P26,IF($B$15=DATOS!$B$10,MIXERS!P26,IF($B$15=DATOS!$B$11,MOLINOS!P26,IF($B$15=DATOS!$B$12,'ÓSMOSIS INV'!P26,IF($B$15=DATOS!$B$13,REACTORES!P26,IF($B$15=DATOS!$B$14,RESINAS!P30,IF($B$15=DATOS!$B$15,SECADORES!P26,IF($B$15=DATOS!$B$16,SILOS!P26,IF($B$15=DATOS!$B$17,TANQUES!P26,IF($B$15=DATOS!$B$18,'TK AGITADOS'!P26,IF($B$15=DATOS!$B$19,'TORRES ENF'!P26," ")))))))))))))))))</f>
        <v>0</v>
      </c>
      <c r="O42" s="46">
        <f>IF($B$15=DATOS!$B$3,CALDERAS!Q26,IF($B$15=DATOS!$B$4,CENTRÍFUGAS!Q26,IF($B$15=DATOS!$B$5,CHILLERS!Q26, IF($B$15=DATOS!$B$6,COMPRESORES!Q26,IF($B$15=DATOS!$B$7,EVAPORADORES!Q26,IF($B$15=DATOS!$B$8,FILTROS!Q26,IF($B$15=DATOS!$B$9,IC!Q26,IF($B$15=DATOS!$B$10,MIXERS!Q26,IF($B$15=DATOS!$B$11,MOLINOS!Q26,IF($B$15=DATOS!$B$12,'ÓSMOSIS INV'!Q26,IF($B$15=DATOS!$B$13,REACTORES!Q26,IF($B$15=DATOS!$B$14,RESINAS!Q30,IF($B$15=DATOS!$B$15,SECADORES!Q26,IF($B$15=DATOS!$B$16,SILOS!Q26,IF($B$15=DATOS!$B$17,TANQUES!Q26,IF($B$15=DATOS!$B$18,'TK AGITADOS'!Q26,IF($B$15=DATOS!$B$19,'TORRES ENF'!Q26," ")))))))))))))))))</f>
        <v>0</v>
      </c>
      <c r="P42" s="46">
        <f>IF($B$15=DATOS!$B$3,CALDERAS!R26,IF($B$15=DATOS!$B$4,CENTRÍFUGAS!R26,IF($B$15=DATOS!$B$5,CHILLERS!R26, IF($B$15=DATOS!$B$6,COMPRESORES!R26,IF($B$15=DATOS!$B$7,EVAPORADORES!R26,IF($B$15=DATOS!$B$8,FILTROS!R26,IF($B$15=DATOS!$B$9,IC!R26,IF($B$15=DATOS!$B$10,MIXERS!R26,IF($B$15=DATOS!$B$11,MOLINOS!R26,IF($B$15=DATOS!$B$12,'ÓSMOSIS INV'!R26,IF($B$15=DATOS!$B$13,REACTORES!R26,IF($B$15=DATOS!$B$14,RESINAS!R30,IF($B$15=DATOS!$B$15,SECADORES!R26,IF($B$15=DATOS!$B$16,SILOS!R26,IF($B$15=DATOS!$B$17,TANQUES!R26,IF($B$15=DATOS!$B$18,'TK AGITADOS'!R26,IF($B$15=DATOS!$B$19,'TORRES ENF'!R26," ")))))))))))))))))</f>
        <v>0</v>
      </c>
      <c r="Q42" s="46">
        <f>IF($B$15=DATOS!$B$3,CALDERAS!S26,IF($B$15=DATOS!$B$4,CENTRÍFUGAS!S26,IF($B$15=DATOS!$B$5,CHILLERS!S26, IF($B$15=DATOS!$B$6,COMPRESORES!S26,IF($B$15=DATOS!$B$7,EVAPORADORES!S26,IF($B$15=DATOS!$B$8,FILTROS!S26,IF($B$15=DATOS!$B$9,IC!S26,IF($B$15=DATOS!$B$10,MIXERS!S26,IF($B$15=DATOS!$B$11,MOLINOS!S26,IF($B$15=DATOS!$B$12,'ÓSMOSIS INV'!S26,IF($B$15=DATOS!$B$13,REACTORES!S26,IF($B$15=DATOS!$B$14,RESINAS!S30,IF($B$15=DATOS!$B$15,SECADORES!S26,IF($B$15=DATOS!$B$16,SILOS!S26,IF($B$15=DATOS!$B$17,TANQUES!S26,IF($B$15=DATOS!$B$18,'TK AGITADOS'!S26,IF($B$15=DATOS!$B$19,'TORRES ENF'!S26," ")))))))))))))))))</f>
        <v>0</v>
      </c>
      <c r="R42" s="46">
        <f>IF($B$15=DATOS!$B$3,CALDERAS!T26,IF($B$15=DATOS!$B$4,CENTRÍFUGAS!T26,IF($B$15=DATOS!$B$5,CHILLERS!T26, IF($B$15=DATOS!$B$6,COMPRESORES!T26,IF($B$15=DATOS!$B$7,EVAPORADORES!T26,IF($B$15=DATOS!$B$8,FILTROS!T26,IF($B$15=DATOS!$B$9,IC!T26,IF($B$15=DATOS!$B$10,MIXERS!T26,IF($B$15=DATOS!$B$11,MOLINOS!T26,IF($B$15=DATOS!$B$12,'ÓSMOSIS INV'!T26,IF($B$15=DATOS!$B$13,REACTORES!T26,IF($B$15=DATOS!$B$14,RESINAS!T30,IF($B$15=DATOS!$B$15,SECADORES!T26,IF($B$15=DATOS!$B$16,SILOS!T26,IF($B$15=DATOS!$B$17,TANQUES!T26,IF($B$15=DATOS!$B$18,'TK AGITADOS'!T26,IF($B$15=DATOS!$B$19,'TORRES ENF'!T26," ")))))))))))))))))</f>
        <v>0</v>
      </c>
      <c r="S42" s="46">
        <f>IF($B$15=DATOS!$B$3,CALDERAS!U26,IF($B$15=DATOS!$B$4,CENTRÍFUGAS!U26,IF($B$15=DATOS!$B$5,CHILLERS!U26, IF($B$15=DATOS!$B$6,COMPRESORES!U26,IF($B$15=DATOS!$B$7,EVAPORADORES!U26,IF($B$15=DATOS!$B$8,FILTROS!U26,IF($B$15=DATOS!$B$9,IC!U26,IF($B$15=DATOS!$B$10,MIXERS!U26,IF($B$15=DATOS!$B$11,MOLINOS!U26,IF($B$15=DATOS!$B$12,'ÓSMOSIS INV'!U26,IF($B$15=DATOS!$B$13,REACTORES!U26,IF($B$15=DATOS!$B$14,RESINAS!U30,IF($B$15=DATOS!$B$15,SECADORES!U26,IF($B$15=DATOS!$B$16,SILOS!U26,IF($B$15=DATOS!$B$17,TANQUES!U26,IF($B$15=DATOS!$B$18,'TK AGITADOS'!U26,IF($B$15=DATOS!$B$19,'TORRES ENF'!U26," ")))))))))))))))))</f>
        <v>0</v>
      </c>
      <c r="T42" s="46">
        <f>IF($B$15=DATOS!$B$3,CALDERAS!V26,IF($B$15=DATOS!$B$4,CENTRÍFUGAS!V26,IF($B$15=DATOS!$B$5,CHILLERS!V26, IF($B$15=DATOS!$B$6,COMPRESORES!V26,IF($B$15=DATOS!$B$7,EVAPORADORES!V26,IF($B$15=DATOS!$B$8,FILTROS!V26,IF($B$15=DATOS!$B$9,IC!V26,IF($B$15=DATOS!$B$10,MIXERS!V26,IF($B$15=DATOS!$B$11,MOLINOS!V26,IF($B$15=DATOS!$B$12,'ÓSMOSIS INV'!V26,IF($B$15=DATOS!$B$13,REACTORES!V26,IF($B$15=DATOS!$B$14,RESINAS!V30,IF($B$15=DATOS!$B$15,SECADORES!V26,IF($B$15=DATOS!$B$16,SILOS!V26,IF($B$15=DATOS!$B$17,TANQUES!V26,IF($B$15=DATOS!$B$18,'TK AGITADOS'!V26,IF($B$15=DATOS!$B$19,'TORRES ENF'!V26," ")))))))))))))))))</f>
        <v>0</v>
      </c>
      <c r="U42" s="46">
        <f>IF($B$15=DATOS!$B$3,CALDERAS!W26,IF($B$15=DATOS!$B$4,CENTRÍFUGAS!W26,IF($B$15=DATOS!$B$5,CHILLERS!W26, IF($B$15=DATOS!$B$6,COMPRESORES!W26,IF($B$15=DATOS!$B$7,EVAPORADORES!W26,IF($B$15=DATOS!$B$8,FILTROS!W26,IF($B$15=DATOS!$B$9,IC!W26,IF($B$15=DATOS!$B$10,MIXERS!W26,IF($B$15=DATOS!$B$11,MOLINOS!W26,IF($B$15=DATOS!$B$12,'ÓSMOSIS INV'!W26,IF($B$15=DATOS!$B$13,REACTORES!W26,IF($B$15=DATOS!$B$14,RESINAS!W30,IF($B$15=DATOS!$B$15,SECADORES!W26,IF($B$15=DATOS!$B$16,SILOS!W26,IF($B$15=DATOS!$B$17,TANQUES!W26,IF($B$15=DATOS!$B$18,'TK AGITADOS'!W26,IF($B$15=DATOS!$B$19,'TORRES ENF'!W26," ")))))))))))))))))</f>
        <v>0</v>
      </c>
      <c r="V42" s="46">
        <f>IF($B$15=DATOS!$B$3,CALDERAS!X26,IF($B$15=DATOS!$B$4,CENTRÍFUGAS!X26,IF($B$15=DATOS!$B$5,CHILLERS!X26, IF($B$15=DATOS!$B$6,COMPRESORES!X26,IF($B$15=DATOS!$B$7,EVAPORADORES!X26,IF($B$15=DATOS!$B$8,FILTROS!X26,IF($B$15=DATOS!$B$9,IC!X26,IF($B$15=DATOS!$B$10,MIXERS!X26,IF($B$15=DATOS!$B$11,MOLINOS!X26,IF($B$15=DATOS!$B$12,'ÓSMOSIS INV'!X26,IF($B$15=DATOS!$B$13,REACTORES!X26,IF($B$15=DATOS!$B$14,RESINAS!X30,IF($B$15=DATOS!$B$15,SECADORES!X26,IF($B$15=DATOS!$B$16,SILOS!X26,IF($B$15=DATOS!$B$17,TANQUES!X26,IF($B$15=DATOS!$B$18,'TK AGITADOS'!X26,IF($B$15=DATOS!$B$19,'TORRES ENF'!X26," ")))))))))))))))))</f>
        <v>0</v>
      </c>
      <c r="W42" s="46">
        <f>IF($B$15=DATOS!$B$3,CALDERAS!Y26,IF($B$15=DATOS!$B$4,CENTRÍFUGAS!Y26,IF($B$15=DATOS!$B$5,CHILLERS!Y26, IF($B$15=DATOS!$B$6,COMPRESORES!Y26,IF($B$15=DATOS!$B$7,EVAPORADORES!Y26,IF($B$15=DATOS!$B$8,FILTROS!Y26,IF($B$15=DATOS!$B$9,IC!Y26,IF($B$15=DATOS!$B$10,MIXERS!Y26,IF($B$15=DATOS!$B$11,MOLINOS!Y26,IF($B$15=DATOS!$B$12,'ÓSMOSIS INV'!Y26,IF($B$15=DATOS!$B$13,REACTORES!Y26,IF($B$15=DATOS!$B$14,RESINAS!Y30,IF($B$15=DATOS!$B$15,SECADORES!Y26,IF($B$15=DATOS!$B$16,SILOS!Y26,IF($B$15=DATOS!$B$17,TANQUES!Y26,IF($B$15=DATOS!$B$18,'TK AGITADOS'!Y26,IF($B$15=DATOS!$B$19,'TORRES ENF'!Y26," ")))))))))))))))))</f>
        <v>0</v>
      </c>
      <c r="X42" s="46">
        <f>IF($B$15=DATOS!$B$3,CALDERAS!Z26,IF($B$15=DATOS!$B$4,CENTRÍFUGAS!Z26,IF($B$15=DATOS!$B$5,CHILLERS!Z26, IF($B$15=DATOS!$B$6,COMPRESORES!Z26,IF($B$15=DATOS!$B$7,EVAPORADORES!Z26,IF($B$15=DATOS!$B$8,FILTROS!Z26,IF($B$15=DATOS!$B$9,IC!Z26,IF($B$15=DATOS!$B$10,MIXERS!Z26,IF($B$15=DATOS!$B$11,MOLINOS!Z26,IF($B$15=DATOS!$B$12,'ÓSMOSIS INV'!Z26,IF($B$15=DATOS!$B$13,REACTORES!Z26,IF($B$15=DATOS!$B$14,RESINAS!Z30,IF($B$15=DATOS!$B$15,SECADORES!Z26,IF($B$15=DATOS!$B$16,SILOS!Z26,IF($B$15=DATOS!$B$17,TANQUES!Z26,IF($B$15=DATOS!$B$18,'TK AGITADOS'!Z26,IF($B$15=DATOS!$B$19,'TORRES ENF'!Z26," ")))))))))))))))))</f>
        <v>0</v>
      </c>
      <c r="Y42" s="46">
        <f>IF($B$15=DATOS!$B$3,CALDERAS!AA26,IF($B$15=DATOS!$B$4,CENTRÍFUGAS!AA26,IF($B$15=DATOS!$B$5,CHILLERS!AA26, IF($B$15=DATOS!$B$6,COMPRESORES!AA26,IF($B$15=DATOS!$B$7,EVAPORADORES!AA26,IF($B$15=DATOS!$B$8,FILTROS!AA26,IF($B$15=DATOS!$B$9,IC!AA26,IF($B$15=DATOS!$B$10,MIXERS!AA26,IF($B$15=DATOS!$B$11,MOLINOS!AA26,IF($B$15=DATOS!$B$12,'ÓSMOSIS INV'!AA26,IF($B$15=DATOS!$B$13,REACTORES!AA26,IF($B$15=DATOS!$B$14,RESINAS!AA30,IF($B$15=DATOS!$B$15,SECADORES!AA26,IF($B$15=DATOS!$B$16,SILOS!AA26,IF($B$15=DATOS!$B$17,TANQUES!AA26,IF($B$15=DATOS!$B$18,'TK AGITADOS'!AA26,IF($B$15=DATOS!$B$19,'TORRES ENF'!AA26," ")))))))))))))))))</f>
        <v>0</v>
      </c>
      <c r="Z42" s="46">
        <f>IF($B$15=DATOS!$B$3,CALDERAS!AB26,IF($B$15=DATOS!$B$4,CENTRÍFUGAS!AB26,IF($B$15=DATOS!$B$5,CHILLERS!AB26, IF($B$15=DATOS!$B$6,COMPRESORES!AB26,IF($B$15=DATOS!$B$7,EVAPORADORES!AB26,IF($B$15=DATOS!$B$8,FILTROS!AB26,IF($B$15=DATOS!$B$9,IC!AB26,IF($B$15=DATOS!$B$10,MIXERS!AB26,IF($B$15=DATOS!$B$11,MOLINOS!AB26,IF($B$15=DATOS!$B$12,'ÓSMOSIS INV'!AB26,IF($B$15=DATOS!$B$13,REACTORES!AB26,IF($B$15=DATOS!$B$14,RESINAS!AB30,IF($B$15=DATOS!$B$15,SECADORES!AB26,IF($B$15=DATOS!$B$16,SILOS!AB26,IF($B$15=DATOS!$B$17,TANQUES!AB26,IF($B$15=DATOS!$B$18,'TK AGITADOS'!AB26,IF($B$15=DATOS!$B$19,'TORRES ENF'!AB26," ")))))))))))))))))</f>
        <v>0</v>
      </c>
      <c r="AA42" s="46">
        <f>IF($B$15=DATOS!$B$3,CALDERAS!AC26,IF($B$15=DATOS!$B$4,CENTRÍFUGAS!AC26,IF($B$15=DATOS!$B$5,CHILLERS!AC26, IF($B$15=DATOS!$B$6,COMPRESORES!AC26,IF($B$15=DATOS!$B$7,EVAPORADORES!AC26,IF($B$15=DATOS!$B$8,FILTROS!AC26,IF($B$15=DATOS!$B$9,IC!AC26,IF($B$15=DATOS!$B$10,MIXERS!AC26,IF($B$15=DATOS!$B$11,MOLINOS!AC26,IF($B$15=DATOS!$B$12,'ÓSMOSIS INV'!AC26,IF($B$15=DATOS!$B$13,REACTORES!AC26,IF($B$15=DATOS!$B$14,RESINAS!AC30,IF($B$15=DATOS!$B$15,SECADORES!AC26,IF($B$15=DATOS!$B$16,SILOS!AC26,IF($B$15=DATOS!$B$17,TANQUES!AC26,IF($B$15=DATOS!$B$18,'TK AGITADOS'!AC26,IF($B$15=DATOS!$B$19,'TORRES ENF'!AC26," ")))))))))))))))))</f>
        <v>0</v>
      </c>
      <c r="AB42" s="46">
        <f>IF($B$15=DATOS!$B$3,CALDERAS!AD26,IF($B$15=DATOS!$B$4,CENTRÍFUGAS!AD26,IF($B$15=DATOS!$B$5,CHILLERS!AD26, IF($B$15=DATOS!$B$6,COMPRESORES!AD26,IF($B$15=DATOS!$B$7,EVAPORADORES!AD26,IF($B$15=DATOS!$B$8,FILTROS!AD26,IF($B$15=DATOS!$B$9,IC!AD26,IF($B$15=DATOS!$B$10,MIXERS!AD26,IF($B$15=DATOS!$B$11,MOLINOS!AD26,IF($B$15=DATOS!$B$12,'ÓSMOSIS INV'!AD26,IF($B$15=DATOS!$B$13,REACTORES!AD26,IF($B$15=DATOS!$B$14,RESINAS!AD30,IF($B$15=DATOS!$B$15,SECADORES!AD26,IF($B$15=DATOS!$B$16,SILOS!AD26,IF($B$15=DATOS!$B$17,TANQUES!AD26,IF($B$15=DATOS!$B$18,'TK AGITADOS'!AD26,IF($B$15=DATOS!$B$19,'TORRES ENF'!AD26," ")))))))))))))))))</f>
        <v>0</v>
      </c>
      <c r="AC42" s="46">
        <f>IF($B$15=DATOS!$B$3,CALDERAS!AE26,IF($B$15=DATOS!$B$4,CENTRÍFUGAS!AE26,IF($B$15=DATOS!$B$5,CHILLERS!AE26, IF($B$15=DATOS!$B$6,COMPRESORES!AE26,IF($B$15=DATOS!$B$7,EVAPORADORES!AE26,IF($B$15=DATOS!$B$8,FILTROS!AE26,IF($B$15=DATOS!$B$9,IC!AE26,IF($B$15=DATOS!$B$10,MIXERS!AE26,IF($B$15=DATOS!$B$11,MOLINOS!AE26,IF($B$15=DATOS!$B$12,'ÓSMOSIS INV'!AE26,IF($B$15=DATOS!$B$13,REACTORES!AE26,IF($B$15=DATOS!$B$14,RESINAS!AE30,IF($B$15=DATOS!$B$15,SECADORES!AE26,IF($B$15=DATOS!$B$16,SILOS!AE26,IF($B$15=DATOS!$B$17,TANQUES!AE26,IF($B$15=DATOS!$B$18,'TK AGITADOS'!AE26,IF($B$15=DATOS!$B$19,'TORRES ENF'!AE26," ")))))))))))))))))</f>
        <v>0</v>
      </c>
      <c r="AD42" s="46">
        <f>IF($B$15=DATOS!$B$3,CALDERAS!AF26,IF($B$15=DATOS!$B$4,CENTRÍFUGAS!AF26,IF($B$15=DATOS!$B$5,CHILLERS!AF26, IF($B$15=DATOS!$B$6,COMPRESORES!AF26,IF($B$15=DATOS!$B$7,EVAPORADORES!AF26,IF($B$15=DATOS!$B$8,FILTROS!AF26,IF($B$15=DATOS!$B$9,IC!AF26,IF($B$15=DATOS!$B$10,MIXERS!AF26,IF($B$15=DATOS!$B$11,MOLINOS!AF26,IF($B$15=DATOS!$B$12,'ÓSMOSIS INV'!AF26,IF($B$15=DATOS!$B$13,REACTORES!AF26,IF($B$15=DATOS!$B$14,RESINAS!AF30,IF($B$15=DATOS!$B$15,SECADORES!AF26,IF($B$15=DATOS!$B$16,SILOS!AF26,IF($B$15=DATOS!$B$17,TANQUES!AF26,IF($B$15=DATOS!$B$18,'TK AGITADOS'!AF26,IF($B$15=DATOS!$B$19,'TORRES ENF'!AF26," ")))))))))))))))))</f>
        <v>0</v>
      </c>
      <c r="AE42" s="46">
        <f>IF($B$15=DATOS!$B$3,CALDERAS!AG26,IF($B$15=DATOS!$B$4,CENTRÍFUGAS!AG26,IF($B$15=DATOS!$B$5,CHILLERS!AG26, IF($B$15=DATOS!$B$6,COMPRESORES!AG26,IF($B$15=DATOS!$B$7,EVAPORADORES!AG26,IF($B$15=DATOS!$B$8,FILTROS!AG26,IF($B$15=DATOS!$B$9,IC!AG26,IF($B$15=DATOS!$B$10,MIXERS!AG26,IF($B$15=DATOS!$B$11,MOLINOS!AG26,IF($B$15=DATOS!$B$12,'ÓSMOSIS INV'!AG26,IF($B$15=DATOS!$B$13,REACTORES!AG26,IF($B$15=DATOS!$B$14,RESINAS!AG30,IF($B$15=DATOS!$B$15,SECADORES!AG26,IF($B$15=DATOS!$B$16,SILOS!AG26,IF($B$15=DATOS!$B$17,TANQUES!AG26,IF($B$15=DATOS!$B$18,'TK AGITADOS'!AG26,IF($B$15=DATOS!$B$19,'TORRES ENF'!AG26," ")))))))))))))))))</f>
        <v>0</v>
      </c>
      <c r="AF42" s="46">
        <f>IF($B$15=DATOS!$B$3,CALDERAS!AH26,IF($B$15=DATOS!$B$4,CENTRÍFUGAS!AH26,IF($B$15=DATOS!$B$5,CHILLERS!AH26, IF($B$15=DATOS!$B$6,COMPRESORES!AH26,IF($B$15=DATOS!$B$7,EVAPORADORES!AH26,IF($B$15=DATOS!$B$8,FILTROS!AH26,IF($B$15=DATOS!$B$9,IC!AH26,IF($B$15=DATOS!$B$10,MIXERS!AH26,IF($B$15=DATOS!$B$11,MOLINOS!AH26,IF($B$15=DATOS!$B$12,'ÓSMOSIS INV'!AH26,IF($B$15=DATOS!$B$13,REACTORES!AH26,IF($B$15=DATOS!$B$14,RESINAS!AH30,IF($B$15=DATOS!$B$15,SECADORES!AH26,IF($B$15=DATOS!$B$16,SILOS!AH26,IF($B$15=DATOS!$B$17,TANQUES!AH26,IF($B$15=DATOS!$B$18,'TK AGITADOS'!AH26,IF($B$15=DATOS!$B$19,'TORRES ENF'!AH26," ")))))))))))))))))</f>
        <v>0</v>
      </c>
    </row>
    <row r="43" spans="1:32" s="47" customFormat="1" ht="45" customHeight="1" x14ac:dyDescent="0.4">
      <c r="A43" s="46">
        <f>IF($B$15=DATOS!$B$3,CALDERAS!C27,IF($B$15=DATOS!$B$4,CENTRÍFUGAS!C27,IF($B$15=DATOS!$B$5,CHILLERS!C27, IF($B$15=DATOS!$B$6,COMPRESORES!C27,IF($B$15=DATOS!$B$7,EVAPORADORES!C27,IF($B$15=DATOS!$B$8,FILTROS!C27,IF($B$15=DATOS!$B$9,IC!C27,IF($B$15=DATOS!$B$10,MIXERS!C27,IF($B$15=DATOS!$B$11,MOLINOS!C27,IF($B$15=DATOS!$B$12,'ÓSMOSIS INV'!C27,IF($B$15=DATOS!$B$13,REACTORES!C27,IF($B$15=DATOS!$B$14,RESINAS!C31,IF($B$15=DATOS!$B$15,SECADORES!C27,IF($B$15=DATOS!$B$16,SILOS!C27,IF($B$15=DATOS!$B$17,TANQUES!C27,IF($B$15=DATOS!$B$18,'TK AGITADOS'!C27,IF($B$15=DATOS!$B$19,'TORRES ENF'!C27," ")))))))))))))))))</f>
        <v>0</v>
      </c>
      <c r="B43" s="46">
        <f>IF($B$15=DATOS!$B$3,CALDERAS!D27,IF($B$15=DATOS!$B$4,CENTRÍFUGAS!D27,IF($B$15=DATOS!$B$5,CHILLERS!D27, IF($B$15=DATOS!$B$6,COMPRESORES!D27,IF($B$15=DATOS!$B$7,EVAPORADORES!D27,IF($B$15=DATOS!$B$8,FILTROS!D27,IF($B$15=DATOS!$B$9,IC!D27,IF($B$15=DATOS!$B$10,MIXERS!D27,IF($B$15=DATOS!$B$11,MOLINOS!D27,IF($B$15=DATOS!$B$12,'ÓSMOSIS INV'!D27,IF($B$15=DATOS!$B$13,REACTORES!D27,IF($B$15=DATOS!$B$14,RESINAS!D31,IF($B$15=DATOS!$B$15,SECADORES!D27,IF($B$15=DATOS!$B$16,SILOS!D27,IF($B$15=DATOS!$B$17,TANQUES!D27,IF($B$15=DATOS!$B$18,'TK AGITADOS'!D27,IF($B$15=DATOS!$B$19,'TORRES ENF'!D27," ")))))))))))))))))</f>
        <v>0</v>
      </c>
      <c r="C43" s="46">
        <f>IF($B$15=DATOS!$B$3,CALDERAS!E27,IF($B$15=DATOS!$B$4,CENTRÍFUGAS!E27,IF($B$15=DATOS!$B$5,CHILLERS!E27, IF($B$15=DATOS!$B$6,COMPRESORES!E27,IF($B$15=DATOS!$B$7,EVAPORADORES!E27,IF($B$15=DATOS!$B$8,FILTROS!E27,IF($B$15=DATOS!$B$9,IC!E27,IF($B$15=DATOS!$B$10,MIXERS!E27,IF($B$15=DATOS!$B$11,MOLINOS!E27,IF($B$15=DATOS!$B$12,'ÓSMOSIS INV'!E27,IF($B$15=DATOS!$B$13,REACTORES!E27,IF($B$15=DATOS!$B$14,RESINAS!E31,IF($B$15=DATOS!$B$15,SECADORES!E27,IF($B$15=DATOS!$B$16,SILOS!E27,IF($B$15=DATOS!$B$17,TANQUES!E27,IF($B$15=DATOS!$B$18,'TK AGITADOS'!E27,IF($B$15=DATOS!$B$19,'TORRES ENF'!E27," ")))))))))))))))))</f>
        <v>0</v>
      </c>
      <c r="D43" s="46">
        <f>IF($B$15=DATOS!$B$3,CALDERAS!F27,IF($B$15=DATOS!$B$4,CENTRÍFUGAS!F27,IF($B$15=DATOS!$B$5,CHILLERS!F27, IF($B$15=DATOS!$B$6,COMPRESORES!F27,IF($B$15=DATOS!$B$7,EVAPORADORES!F27,IF($B$15=DATOS!$B$8,FILTROS!F27,IF($B$15=DATOS!$B$9,IC!F27,IF($B$15=DATOS!$B$10,MIXERS!F27,IF($B$15=DATOS!$B$11,MOLINOS!F27,IF($B$15=DATOS!$B$12,'ÓSMOSIS INV'!F27,IF($B$15=DATOS!$B$13,REACTORES!F27,IF($B$15=DATOS!$B$14,RESINAS!F31,IF($B$15=DATOS!$B$15,SECADORES!F27,IF($B$15=DATOS!$B$16,SILOS!F27,IF($B$15=DATOS!$B$17,TANQUES!F27,IF($B$15=DATOS!$B$18,'TK AGITADOS'!F27,IF($B$15=DATOS!$B$19,'TORRES ENF'!F27," ")))))))))))))))))</f>
        <v>0</v>
      </c>
      <c r="E43" s="46">
        <f>IF($B$15=DATOS!$B$3,CALDERAS!G27,IF($B$15=DATOS!$B$4,CENTRÍFUGAS!G27,IF($B$15=DATOS!$B$5,CHILLERS!G27, IF($B$15=DATOS!$B$6,COMPRESORES!G27,IF($B$15=DATOS!$B$7,EVAPORADORES!G27,IF($B$15=DATOS!$B$8,FILTROS!G27,IF($B$15=DATOS!$B$9,IC!G27,IF($B$15=DATOS!$B$10,MIXERS!G27,IF($B$15=DATOS!$B$11,MOLINOS!G27,IF($B$15=DATOS!$B$12,'ÓSMOSIS INV'!G27,IF($B$15=DATOS!$B$13,REACTORES!G27,IF($B$15=DATOS!$B$14,RESINAS!G31,IF($B$15=DATOS!$B$15,SECADORES!G27,IF($B$15=DATOS!$B$16,SILOS!G27,IF($B$15=DATOS!$B$17,TANQUES!G27,IF($B$15=DATOS!$B$18,'TK AGITADOS'!G27,IF($B$15=DATOS!$B$19,'TORRES ENF'!G27," ")))))))))))))))))</f>
        <v>0</v>
      </c>
      <c r="F43" s="46">
        <f>IF($B$15=DATOS!$B$3,CALDERAS!H27,IF($B$15=DATOS!$B$4,CENTRÍFUGAS!H27,IF($B$15=DATOS!$B$5,CHILLERS!H27, IF($B$15=DATOS!$B$6,COMPRESORES!H27,IF($B$15=DATOS!$B$7,EVAPORADORES!H27,IF($B$15=DATOS!$B$8,FILTROS!H27,IF($B$15=DATOS!$B$9,IC!H27,IF($B$15=DATOS!$B$10,MIXERS!H27,IF($B$15=DATOS!$B$11,MOLINOS!H27,IF($B$15=DATOS!$B$12,'ÓSMOSIS INV'!H27,IF($B$15=DATOS!$B$13,REACTORES!H27,IF($B$15=DATOS!$B$14,RESINAS!H31,IF($B$15=DATOS!$B$15,SECADORES!H27,IF($B$15=DATOS!$B$16,SILOS!H27,IF($B$15=DATOS!$B$17,TANQUES!H27,IF($B$15=DATOS!$B$18,'TK AGITADOS'!H27,IF($B$15=DATOS!$B$19,'TORRES ENF'!H27," ")))))))))))))))))</f>
        <v>0</v>
      </c>
      <c r="G43" s="46">
        <f>IF($B$15=DATOS!$B$3,CALDERAS!I27,IF($B$15=DATOS!$B$4,CENTRÍFUGAS!I27,IF($B$15=DATOS!$B$5,CHILLERS!I27, IF($B$15=DATOS!$B$6,COMPRESORES!I27,IF($B$15=DATOS!$B$7,EVAPORADORES!I27,IF($B$15=DATOS!$B$8,FILTROS!I27,IF($B$15=DATOS!$B$9,IC!I27,IF($B$15=DATOS!$B$10,MIXERS!I27,IF($B$15=DATOS!$B$11,MOLINOS!I27,IF($B$15=DATOS!$B$12,'ÓSMOSIS INV'!I27,IF($B$15=DATOS!$B$13,REACTORES!I27,IF($B$15=DATOS!$B$14,RESINAS!I31,IF($B$15=DATOS!$B$15,SECADORES!I27,IF($B$15=DATOS!$B$16,SILOS!I27,IF($B$15=DATOS!$B$17,TANQUES!I27,IF($B$15=DATOS!$B$18,'TK AGITADOS'!I27,IF($B$15=DATOS!$B$19,'TORRES ENF'!I27," ")))))))))))))))))</f>
        <v>0</v>
      </c>
      <c r="H43" s="46">
        <f>IF($B$15=DATOS!$B$3,CALDERAS!J27,IF($B$15=DATOS!$B$4,CENTRÍFUGAS!J27,IF($B$15=DATOS!$B$5,CHILLERS!J27, IF($B$15=DATOS!$B$6,COMPRESORES!J27,IF($B$15=DATOS!$B$7,EVAPORADORES!J27,IF($B$15=DATOS!$B$8,FILTROS!J27,IF($B$15=DATOS!$B$9,IC!J27,IF($B$15=DATOS!$B$10,MIXERS!J27,IF($B$15=DATOS!$B$11,MOLINOS!J27,IF($B$15=DATOS!$B$12,'ÓSMOSIS INV'!J27,IF($B$15=DATOS!$B$13,REACTORES!J27,IF($B$15=DATOS!$B$14,RESINAS!J31,IF($B$15=DATOS!$B$15,SECADORES!J27,IF($B$15=DATOS!$B$16,SILOS!J27,IF($B$15=DATOS!$B$17,TANQUES!J27,IF($B$15=DATOS!$B$18,'TK AGITADOS'!J27,IF($B$15=DATOS!$B$19,'TORRES ENF'!J27," ")))))))))))))))))</f>
        <v>0</v>
      </c>
      <c r="I43" s="46">
        <f>IF($B$15=DATOS!$B$3,CALDERAS!K27,IF($B$15=DATOS!$B$4,CENTRÍFUGAS!K27,IF($B$15=DATOS!$B$5,CHILLERS!K27, IF($B$15=DATOS!$B$6,COMPRESORES!K27,IF($B$15=DATOS!$B$7,EVAPORADORES!K27,IF($B$15=DATOS!$B$8,FILTROS!K27,IF($B$15=DATOS!$B$9,IC!K27,IF($B$15=DATOS!$B$10,MIXERS!K27,IF($B$15=DATOS!$B$11,MOLINOS!K27,IF($B$15=DATOS!$B$12,'ÓSMOSIS INV'!K27,IF($B$15=DATOS!$B$13,REACTORES!K27,IF($B$15=DATOS!$B$14,RESINAS!K31,IF($B$15=DATOS!$B$15,SECADORES!K27,IF($B$15=DATOS!$B$16,SILOS!K27,IF($B$15=DATOS!$B$17,TANQUES!K27,IF($B$15=DATOS!$B$18,'TK AGITADOS'!K27,IF($B$15=DATOS!$B$19,'TORRES ENF'!K27," ")))))))))))))))))</f>
        <v>0</v>
      </c>
      <c r="J43" s="46">
        <f>IF($B$15=DATOS!$B$3,CALDERAS!L27,IF($B$15=DATOS!$B$4,CENTRÍFUGAS!L27,IF($B$15=DATOS!$B$5,CHILLERS!L27, IF($B$15=DATOS!$B$6,COMPRESORES!L27,IF($B$15=DATOS!$B$7,EVAPORADORES!L27,IF($B$15=DATOS!$B$8,FILTROS!L27,IF($B$15=DATOS!$B$9,IC!L27,IF($B$15=DATOS!$B$10,MIXERS!L27,IF($B$15=DATOS!$B$11,MOLINOS!L27,IF($B$15=DATOS!$B$12,'ÓSMOSIS INV'!L27,IF($B$15=DATOS!$B$13,REACTORES!L27,IF($B$15=DATOS!$B$14,RESINAS!L31,IF($B$15=DATOS!$B$15,SECADORES!L27,IF($B$15=DATOS!$B$16,SILOS!L27,IF($B$15=DATOS!$B$17,TANQUES!L27,IF($B$15=DATOS!$B$18,'TK AGITADOS'!L27,IF($B$15=DATOS!$B$19,'TORRES ENF'!L27," ")))))))))))))))))</f>
        <v>0</v>
      </c>
      <c r="K43" s="46">
        <f>IF($B$15=DATOS!$B$3,CALDERAS!M27,IF($B$15=DATOS!$B$4,CENTRÍFUGAS!M27,IF($B$15=DATOS!$B$5,CHILLERS!M27, IF($B$15=DATOS!$B$6,COMPRESORES!M27,IF($B$15=DATOS!$B$7,EVAPORADORES!M27,IF($B$15=DATOS!$B$8,FILTROS!M27,IF($B$15=DATOS!$B$9,IC!M27,IF($B$15=DATOS!$B$10,MIXERS!M27,IF($B$15=DATOS!$B$11,MOLINOS!M27,IF($B$15=DATOS!$B$12,'ÓSMOSIS INV'!M27,IF($B$15=DATOS!$B$13,REACTORES!M27,IF($B$15=DATOS!$B$14,RESINAS!M31,IF($B$15=DATOS!$B$15,SECADORES!M27,IF($B$15=DATOS!$B$16,SILOS!M27,IF($B$15=DATOS!$B$17,TANQUES!M27,IF($B$15=DATOS!$B$18,'TK AGITADOS'!M27,IF($B$15=DATOS!$B$19,'TORRES ENF'!M27," ")))))))))))))))))</f>
        <v>0</v>
      </c>
      <c r="L43" s="46">
        <f>IF($B$15=DATOS!$B$3,CALDERAS!N27,IF($B$15=DATOS!$B$4,CENTRÍFUGAS!N27,IF($B$15=DATOS!$B$5,CHILLERS!N27, IF($B$15=DATOS!$B$6,COMPRESORES!N27,IF($B$15=DATOS!$B$7,EVAPORADORES!N27,IF($B$15=DATOS!$B$8,FILTROS!N27,IF($B$15=DATOS!$B$9,IC!N27,IF($B$15=DATOS!$B$10,MIXERS!N27,IF($B$15=DATOS!$B$11,MOLINOS!N27,IF($B$15=DATOS!$B$12,'ÓSMOSIS INV'!N27,IF($B$15=DATOS!$B$13,REACTORES!N27,IF($B$15=DATOS!$B$14,RESINAS!N31,IF($B$15=DATOS!$B$15,SECADORES!N27,IF($B$15=DATOS!$B$16,SILOS!N27,IF($B$15=DATOS!$B$17,TANQUES!N27,IF($B$15=DATOS!$B$18,'TK AGITADOS'!N27,IF($B$15=DATOS!$B$19,'TORRES ENF'!N27," ")))))))))))))))))</f>
        <v>0</v>
      </c>
      <c r="M43" s="46">
        <f>IF($B$15=DATOS!$B$3,CALDERAS!O27,IF($B$15=DATOS!$B$4,CENTRÍFUGAS!O27,IF($B$15=DATOS!$B$5,CHILLERS!O27, IF($B$15=DATOS!$B$6,COMPRESORES!O27,IF($B$15=DATOS!$B$7,EVAPORADORES!O27,IF($B$15=DATOS!$B$8,FILTROS!O27,IF($B$15=DATOS!$B$9,IC!O27,IF($B$15=DATOS!$B$10,MIXERS!O27,IF($B$15=DATOS!$B$11,MOLINOS!O27,IF($B$15=DATOS!$B$12,'ÓSMOSIS INV'!O27,IF($B$15=DATOS!$B$13,REACTORES!O27,IF($B$15=DATOS!$B$14,RESINAS!O31,IF($B$15=DATOS!$B$15,SECADORES!O27,IF($B$15=DATOS!$B$16,SILOS!O27,IF($B$15=DATOS!$B$17,TANQUES!O27,IF($B$15=DATOS!$B$18,'TK AGITADOS'!O27,IF($B$15=DATOS!$B$19,'TORRES ENF'!O27," ")))))))))))))))))</f>
        <v>0</v>
      </c>
      <c r="N43" s="46">
        <f>IF($B$15=DATOS!$B$3,CALDERAS!P27,IF($B$15=DATOS!$B$4,CENTRÍFUGAS!P27,IF($B$15=DATOS!$B$5,CHILLERS!P27, IF($B$15=DATOS!$B$6,COMPRESORES!P27,IF($B$15=DATOS!$B$7,EVAPORADORES!P27,IF($B$15=DATOS!$B$8,FILTROS!P27,IF($B$15=DATOS!$B$9,IC!P27,IF($B$15=DATOS!$B$10,MIXERS!P27,IF($B$15=DATOS!$B$11,MOLINOS!P27,IF($B$15=DATOS!$B$12,'ÓSMOSIS INV'!P27,IF($B$15=DATOS!$B$13,REACTORES!P27,IF($B$15=DATOS!$B$14,RESINAS!P31,IF($B$15=DATOS!$B$15,SECADORES!P27,IF($B$15=DATOS!$B$16,SILOS!P27,IF($B$15=DATOS!$B$17,TANQUES!P27,IF($B$15=DATOS!$B$18,'TK AGITADOS'!P27,IF($B$15=DATOS!$B$19,'TORRES ENF'!P27," ")))))))))))))))))</f>
        <v>0</v>
      </c>
      <c r="O43" s="46">
        <f>IF($B$15=DATOS!$B$3,CALDERAS!Q27,IF($B$15=DATOS!$B$4,CENTRÍFUGAS!Q27,IF($B$15=DATOS!$B$5,CHILLERS!Q27, IF($B$15=DATOS!$B$6,COMPRESORES!Q27,IF($B$15=DATOS!$B$7,EVAPORADORES!Q27,IF($B$15=DATOS!$B$8,FILTROS!Q27,IF($B$15=DATOS!$B$9,IC!Q27,IF($B$15=DATOS!$B$10,MIXERS!Q27,IF($B$15=DATOS!$B$11,MOLINOS!Q27,IF($B$15=DATOS!$B$12,'ÓSMOSIS INV'!Q27,IF($B$15=DATOS!$B$13,REACTORES!Q27,IF($B$15=DATOS!$B$14,RESINAS!Q31,IF($B$15=DATOS!$B$15,SECADORES!Q27,IF($B$15=DATOS!$B$16,SILOS!Q27,IF($B$15=DATOS!$B$17,TANQUES!Q27,IF($B$15=DATOS!$B$18,'TK AGITADOS'!Q27,IF($B$15=DATOS!$B$19,'TORRES ENF'!Q27," ")))))))))))))))))</f>
        <v>0</v>
      </c>
      <c r="P43" s="46">
        <f>IF($B$15=DATOS!$B$3,CALDERAS!R27,IF($B$15=DATOS!$B$4,CENTRÍFUGAS!R27,IF($B$15=DATOS!$B$5,CHILLERS!R27, IF($B$15=DATOS!$B$6,COMPRESORES!R27,IF($B$15=DATOS!$B$7,EVAPORADORES!R27,IF($B$15=DATOS!$B$8,FILTROS!R27,IF($B$15=DATOS!$B$9,IC!R27,IF($B$15=DATOS!$B$10,MIXERS!R27,IF($B$15=DATOS!$B$11,MOLINOS!R27,IF($B$15=DATOS!$B$12,'ÓSMOSIS INV'!R27,IF($B$15=DATOS!$B$13,REACTORES!R27,IF($B$15=DATOS!$B$14,RESINAS!R31,IF($B$15=DATOS!$B$15,SECADORES!R27,IF($B$15=DATOS!$B$16,SILOS!R27,IF($B$15=DATOS!$B$17,TANQUES!R27,IF($B$15=DATOS!$B$18,'TK AGITADOS'!R27,IF($B$15=DATOS!$B$19,'TORRES ENF'!R27," ")))))))))))))))))</f>
        <v>0</v>
      </c>
      <c r="Q43" s="46">
        <f>IF($B$15=DATOS!$B$3,CALDERAS!S27,IF($B$15=DATOS!$B$4,CENTRÍFUGAS!S27,IF($B$15=DATOS!$B$5,CHILLERS!S27, IF($B$15=DATOS!$B$6,COMPRESORES!S27,IF($B$15=DATOS!$B$7,EVAPORADORES!S27,IF($B$15=DATOS!$B$8,FILTROS!S27,IF($B$15=DATOS!$B$9,IC!S27,IF($B$15=DATOS!$B$10,MIXERS!S27,IF($B$15=DATOS!$B$11,MOLINOS!S27,IF($B$15=DATOS!$B$12,'ÓSMOSIS INV'!S27,IF($B$15=DATOS!$B$13,REACTORES!S27,IF($B$15=DATOS!$B$14,RESINAS!S31,IF($B$15=DATOS!$B$15,SECADORES!S27,IF($B$15=DATOS!$B$16,SILOS!S27,IF($B$15=DATOS!$B$17,TANQUES!S27,IF($B$15=DATOS!$B$18,'TK AGITADOS'!S27,IF($B$15=DATOS!$B$19,'TORRES ENF'!S27," ")))))))))))))))))</f>
        <v>0</v>
      </c>
      <c r="R43" s="46">
        <f>IF($B$15=DATOS!$B$3,CALDERAS!T27,IF($B$15=DATOS!$B$4,CENTRÍFUGAS!T27,IF($B$15=DATOS!$B$5,CHILLERS!T27, IF($B$15=DATOS!$B$6,COMPRESORES!T27,IF($B$15=DATOS!$B$7,EVAPORADORES!T27,IF($B$15=DATOS!$B$8,FILTROS!T27,IF($B$15=DATOS!$B$9,IC!T27,IF($B$15=DATOS!$B$10,MIXERS!T27,IF($B$15=DATOS!$B$11,MOLINOS!T27,IF($B$15=DATOS!$B$12,'ÓSMOSIS INV'!T27,IF($B$15=DATOS!$B$13,REACTORES!T27,IF($B$15=DATOS!$B$14,RESINAS!T31,IF($B$15=DATOS!$B$15,SECADORES!T27,IF($B$15=DATOS!$B$16,SILOS!T27,IF($B$15=DATOS!$B$17,TANQUES!T27,IF($B$15=DATOS!$B$18,'TK AGITADOS'!T27,IF($B$15=DATOS!$B$19,'TORRES ENF'!T27," ")))))))))))))))))</f>
        <v>0</v>
      </c>
      <c r="S43" s="46">
        <f>IF($B$15=DATOS!$B$3,CALDERAS!U27,IF($B$15=DATOS!$B$4,CENTRÍFUGAS!U27,IF($B$15=DATOS!$B$5,CHILLERS!U27, IF($B$15=DATOS!$B$6,COMPRESORES!U27,IF($B$15=DATOS!$B$7,EVAPORADORES!U27,IF($B$15=DATOS!$B$8,FILTROS!U27,IF($B$15=DATOS!$B$9,IC!U27,IF($B$15=DATOS!$B$10,MIXERS!U27,IF($B$15=DATOS!$B$11,MOLINOS!U27,IF($B$15=DATOS!$B$12,'ÓSMOSIS INV'!U27,IF($B$15=DATOS!$B$13,REACTORES!U27,IF($B$15=DATOS!$B$14,RESINAS!U31,IF($B$15=DATOS!$B$15,SECADORES!U27,IF($B$15=DATOS!$B$16,SILOS!U27,IF($B$15=DATOS!$B$17,TANQUES!U27,IF($B$15=DATOS!$B$18,'TK AGITADOS'!U27,IF($B$15=DATOS!$B$19,'TORRES ENF'!U27," ")))))))))))))))))</f>
        <v>0</v>
      </c>
      <c r="T43" s="46">
        <f>IF($B$15=DATOS!$B$3,CALDERAS!V27,IF($B$15=DATOS!$B$4,CENTRÍFUGAS!V27,IF($B$15=DATOS!$B$5,CHILLERS!V27, IF($B$15=DATOS!$B$6,COMPRESORES!V27,IF($B$15=DATOS!$B$7,EVAPORADORES!V27,IF($B$15=DATOS!$B$8,FILTROS!V27,IF($B$15=DATOS!$B$9,IC!V27,IF($B$15=DATOS!$B$10,MIXERS!V27,IF($B$15=DATOS!$B$11,MOLINOS!V27,IF($B$15=DATOS!$B$12,'ÓSMOSIS INV'!V27,IF($B$15=DATOS!$B$13,REACTORES!V27,IF($B$15=DATOS!$B$14,RESINAS!V31,IF($B$15=DATOS!$B$15,SECADORES!V27,IF($B$15=DATOS!$B$16,SILOS!V27,IF($B$15=DATOS!$B$17,TANQUES!V27,IF($B$15=DATOS!$B$18,'TK AGITADOS'!V27,IF($B$15=DATOS!$B$19,'TORRES ENF'!V27," ")))))))))))))))))</f>
        <v>0</v>
      </c>
      <c r="U43" s="46">
        <f>IF($B$15=DATOS!$B$3,CALDERAS!W27,IF($B$15=DATOS!$B$4,CENTRÍFUGAS!W27,IF($B$15=DATOS!$B$5,CHILLERS!W27, IF($B$15=DATOS!$B$6,COMPRESORES!W27,IF($B$15=DATOS!$B$7,EVAPORADORES!W27,IF($B$15=DATOS!$B$8,FILTROS!W27,IF($B$15=DATOS!$B$9,IC!W27,IF($B$15=DATOS!$B$10,MIXERS!W27,IF($B$15=DATOS!$B$11,MOLINOS!W27,IF($B$15=DATOS!$B$12,'ÓSMOSIS INV'!W27,IF($B$15=DATOS!$B$13,REACTORES!W27,IF($B$15=DATOS!$B$14,RESINAS!W31,IF($B$15=DATOS!$B$15,SECADORES!W27,IF($B$15=DATOS!$B$16,SILOS!W27,IF($B$15=DATOS!$B$17,TANQUES!W27,IF($B$15=DATOS!$B$18,'TK AGITADOS'!W27,IF($B$15=DATOS!$B$19,'TORRES ENF'!W27," ")))))))))))))))))</f>
        <v>0</v>
      </c>
      <c r="V43" s="46">
        <f>IF($B$15=DATOS!$B$3,CALDERAS!X27,IF($B$15=DATOS!$B$4,CENTRÍFUGAS!X27,IF($B$15=DATOS!$B$5,CHILLERS!X27, IF($B$15=DATOS!$B$6,COMPRESORES!X27,IF($B$15=DATOS!$B$7,EVAPORADORES!X27,IF($B$15=DATOS!$B$8,FILTROS!X27,IF($B$15=DATOS!$B$9,IC!X27,IF($B$15=DATOS!$B$10,MIXERS!X27,IF($B$15=DATOS!$B$11,MOLINOS!X27,IF($B$15=DATOS!$B$12,'ÓSMOSIS INV'!X27,IF($B$15=DATOS!$B$13,REACTORES!X27,IF($B$15=DATOS!$B$14,RESINAS!X31,IF($B$15=DATOS!$B$15,SECADORES!X27,IF($B$15=DATOS!$B$16,SILOS!X27,IF($B$15=DATOS!$B$17,TANQUES!X27,IF($B$15=DATOS!$B$18,'TK AGITADOS'!X27,IF($B$15=DATOS!$B$19,'TORRES ENF'!X27," ")))))))))))))))))</f>
        <v>0</v>
      </c>
      <c r="W43" s="46">
        <f>IF($B$15=DATOS!$B$3,CALDERAS!Y27,IF($B$15=DATOS!$B$4,CENTRÍFUGAS!Y27,IF($B$15=DATOS!$B$5,CHILLERS!Y27, IF($B$15=DATOS!$B$6,COMPRESORES!Y27,IF($B$15=DATOS!$B$7,EVAPORADORES!Y27,IF($B$15=DATOS!$B$8,FILTROS!Y27,IF($B$15=DATOS!$B$9,IC!Y27,IF($B$15=DATOS!$B$10,MIXERS!Y27,IF($B$15=DATOS!$B$11,MOLINOS!Y27,IF($B$15=DATOS!$B$12,'ÓSMOSIS INV'!Y27,IF($B$15=DATOS!$B$13,REACTORES!Y27,IF($B$15=DATOS!$B$14,RESINAS!Y31,IF($B$15=DATOS!$B$15,SECADORES!Y27,IF($B$15=DATOS!$B$16,SILOS!Y27,IF($B$15=DATOS!$B$17,TANQUES!Y27,IF($B$15=DATOS!$B$18,'TK AGITADOS'!Y27,IF($B$15=DATOS!$B$19,'TORRES ENF'!Y27," ")))))))))))))))))</f>
        <v>0</v>
      </c>
      <c r="X43" s="46">
        <f>IF($B$15=DATOS!$B$3,CALDERAS!Z27,IF($B$15=DATOS!$B$4,CENTRÍFUGAS!Z27,IF($B$15=DATOS!$B$5,CHILLERS!Z27, IF($B$15=DATOS!$B$6,COMPRESORES!Z27,IF($B$15=DATOS!$B$7,EVAPORADORES!Z27,IF($B$15=DATOS!$B$8,FILTROS!Z27,IF($B$15=DATOS!$B$9,IC!Z27,IF($B$15=DATOS!$B$10,MIXERS!Z27,IF($B$15=DATOS!$B$11,MOLINOS!Z27,IF($B$15=DATOS!$B$12,'ÓSMOSIS INV'!Z27,IF($B$15=DATOS!$B$13,REACTORES!Z27,IF($B$15=DATOS!$B$14,RESINAS!Z31,IF($B$15=DATOS!$B$15,SECADORES!Z27,IF($B$15=DATOS!$B$16,SILOS!Z27,IF($B$15=DATOS!$B$17,TANQUES!Z27,IF($B$15=DATOS!$B$18,'TK AGITADOS'!Z27,IF($B$15=DATOS!$B$19,'TORRES ENF'!Z27," ")))))))))))))))))</f>
        <v>0</v>
      </c>
      <c r="Y43" s="46">
        <f>IF($B$15=DATOS!$B$3,CALDERAS!AA27,IF($B$15=DATOS!$B$4,CENTRÍFUGAS!AA27,IF($B$15=DATOS!$B$5,CHILLERS!AA27, IF($B$15=DATOS!$B$6,COMPRESORES!AA27,IF($B$15=DATOS!$B$7,EVAPORADORES!AA27,IF($B$15=DATOS!$B$8,FILTROS!AA27,IF($B$15=DATOS!$B$9,IC!AA27,IF($B$15=DATOS!$B$10,MIXERS!AA27,IF($B$15=DATOS!$B$11,MOLINOS!AA27,IF($B$15=DATOS!$B$12,'ÓSMOSIS INV'!AA27,IF($B$15=DATOS!$B$13,REACTORES!AA27,IF($B$15=DATOS!$B$14,RESINAS!AA31,IF($B$15=DATOS!$B$15,SECADORES!AA27,IF($B$15=DATOS!$B$16,SILOS!AA27,IF($B$15=DATOS!$B$17,TANQUES!AA27,IF($B$15=DATOS!$B$18,'TK AGITADOS'!AA27,IF($B$15=DATOS!$B$19,'TORRES ENF'!AA27," ")))))))))))))))))</f>
        <v>0</v>
      </c>
      <c r="Z43" s="46">
        <f>IF($B$15=DATOS!$B$3,CALDERAS!AB27,IF($B$15=DATOS!$B$4,CENTRÍFUGAS!AB27,IF($B$15=DATOS!$B$5,CHILLERS!AB27, IF($B$15=DATOS!$B$6,COMPRESORES!AB27,IF($B$15=DATOS!$B$7,EVAPORADORES!AB27,IF($B$15=DATOS!$B$8,FILTROS!AB27,IF($B$15=DATOS!$B$9,IC!AB27,IF($B$15=DATOS!$B$10,MIXERS!AB27,IF($B$15=DATOS!$B$11,MOLINOS!AB27,IF($B$15=DATOS!$B$12,'ÓSMOSIS INV'!AB27,IF($B$15=DATOS!$B$13,REACTORES!AB27,IF($B$15=DATOS!$B$14,RESINAS!AB31,IF($B$15=DATOS!$B$15,SECADORES!AB27,IF($B$15=DATOS!$B$16,SILOS!AB27,IF($B$15=DATOS!$B$17,TANQUES!AB27,IF($B$15=DATOS!$B$18,'TK AGITADOS'!AB27,IF($B$15=DATOS!$B$19,'TORRES ENF'!AB27," ")))))))))))))))))</f>
        <v>0</v>
      </c>
      <c r="AA43" s="46">
        <f>IF($B$15=DATOS!$B$3,CALDERAS!AC27,IF($B$15=DATOS!$B$4,CENTRÍFUGAS!AC27,IF($B$15=DATOS!$B$5,CHILLERS!AC27, IF($B$15=DATOS!$B$6,COMPRESORES!AC27,IF($B$15=DATOS!$B$7,EVAPORADORES!AC27,IF($B$15=DATOS!$B$8,FILTROS!AC27,IF($B$15=DATOS!$B$9,IC!AC27,IF($B$15=DATOS!$B$10,MIXERS!AC27,IF($B$15=DATOS!$B$11,MOLINOS!AC27,IF($B$15=DATOS!$B$12,'ÓSMOSIS INV'!AC27,IF($B$15=DATOS!$B$13,REACTORES!AC27,IF($B$15=DATOS!$B$14,RESINAS!AC31,IF($B$15=DATOS!$B$15,SECADORES!AC27,IF($B$15=DATOS!$B$16,SILOS!AC27,IF($B$15=DATOS!$B$17,TANQUES!AC27,IF($B$15=DATOS!$B$18,'TK AGITADOS'!AC27,IF($B$15=DATOS!$B$19,'TORRES ENF'!AC27," ")))))))))))))))))</f>
        <v>0</v>
      </c>
      <c r="AB43" s="46">
        <f>IF($B$15=DATOS!$B$3,CALDERAS!AD27,IF($B$15=DATOS!$B$4,CENTRÍFUGAS!AD27,IF($B$15=DATOS!$B$5,CHILLERS!AD27, IF($B$15=DATOS!$B$6,COMPRESORES!AD27,IF($B$15=DATOS!$B$7,EVAPORADORES!AD27,IF($B$15=DATOS!$B$8,FILTROS!AD27,IF($B$15=DATOS!$B$9,IC!AD27,IF($B$15=DATOS!$B$10,MIXERS!AD27,IF($B$15=DATOS!$B$11,MOLINOS!AD27,IF($B$15=DATOS!$B$12,'ÓSMOSIS INV'!AD27,IF($B$15=DATOS!$B$13,REACTORES!AD27,IF($B$15=DATOS!$B$14,RESINAS!AD31,IF($B$15=DATOS!$B$15,SECADORES!AD27,IF($B$15=DATOS!$B$16,SILOS!AD27,IF($B$15=DATOS!$B$17,TANQUES!AD27,IF($B$15=DATOS!$B$18,'TK AGITADOS'!AD27,IF($B$15=DATOS!$B$19,'TORRES ENF'!AD27," ")))))))))))))))))</f>
        <v>0</v>
      </c>
      <c r="AC43" s="46">
        <f>IF($B$15=DATOS!$B$3,CALDERAS!AE27,IF($B$15=DATOS!$B$4,CENTRÍFUGAS!AE27,IF($B$15=DATOS!$B$5,CHILLERS!AE27, IF($B$15=DATOS!$B$6,COMPRESORES!AE27,IF($B$15=DATOS!$B$7,EVAPORADORES!AE27,IF($B$15=DATOS!$B$8,FILTROS!AE27,IF($B$15=DATOS!$B$9,IC!AE27,IF($B$15=DATOS!$B$10,MIXERS!AE27,IF($B$15=DATOS!$B$11,MOLINOS!AE27,IF($B$15=DATOS!$B$12,'ÓSMOSIS INV'!AE27,IF($B$15=DATOS!$B$13,REACTORES!AE27,IF($B$15=DATOS!$B$14,RESINAS!AE31,IF($B$15=DATOS!$B$15,SECADORES!AE27,IF($B$15=DATOS!$B$16,SILOS!AE27,IF($B$15=DATOS!$B$17,TANQUES!AE27,IF($B$15=DATOS!$B$18,'TK AGITADOS'!AE27,IF($B$15=DATOS!$B$19,'TORRES ENF'!AE27," ")))))))))))))))))</f>
        <v>0</v>
      </c>
      <c r="AD43" s="46">
        <f>IF($B$15=DATOS!$B$3,CALDERAS!AF27,IF($B$15=DATOS!$B$4,CENTRÍFUGAS!AF27,IF($B$15=DATOS!$B$5,CHILLERS!AF27, IF($B$15=DATOS!$B$6,COMPRESORES!AF27,IF($B$15=DATOS!$B$7,EVAPORADORES!AF27,IF($B$15=DATOS!$B$8,FILTROS!AF27,IF($B$15=DATOS!$B$9,IC!AF27,IF($B$15=DATOS!$B$10,MIXERS!AF27,IF($B$15=DATOS!$B$11,MOLINOS!AF27,IF($B$15=DATOS!$B$12,'ÓSMOSIS INV'!AF27,IF($B$15=DATOS!$B$13,REACTORES!AF27,IF($B$15=DATOS!$B$14,RESINAS!AF31,IF($B$15=DATOS!$B$15,SECADORES!AF27,IF($B$15=DATOS!$B$16,SILOS!AF27,IF($B$15=DATOS!$B$17,TANQUES!AF27,IF($B$15=DATOS!$B$18,'TK AGITADOS'!AF27,IF($B$15=DATOS!$B$19,'TORRES ENF'!AF27," ")))))))))))))))))</f>
        <v>0</v>
      </c>
      <c r="AE43" s="46">
        <f>IF($B$15=DATOS!$B$3,CALDERAS!AG27,IF($B$15=DATOS!$B$4,CENTRÍFUGAS!AG27,IF($B$15=DATOS!$B$5,CHILLERS!AG27, IF($B$15=DATOS!$B$6,COMPRESORES!AG27,IF($B$15=DATOS!$B$7,EVAPORADORES!AG27,IF($B$15=DATOS!$B$8,FILTROS!AG27,IF($B$15=DATOS!$B$9,IC!AG27,IF($B$15=DATOS!$B$10,MIXERS!AG27,IF($B$15=DATOS!$B$11,MOLINOS!AG27,IF($B$15=DATOS!$B$12,'ÓSMOSIS INV'!AG27,IF($B$15=DATOS!$B$13,REACTORES!AG27,IF($B$15=DATOS!$B$14,RESINAS!AG31,IF($B$15=DATOS!$B$15,SECADORES!AG27,IF($B$15=DATOS!$B$16,SILOS!AG27,IF($B$15=DATOS!$B$17,TANQUES!AG27,IF($B$15=DATOS!$B$18,'TK AGITADOS'!AG27,IF($B$15=DATOS!$B$19,'TORRES ENF'!AG27," ")))))))))))))))))</f>
        <v>0</v>
      </c>
      <c r="AF43" s="46">
        <f>IF($B$15=DATOS!$B$3,CALDERAS!AH27,IF($B$15=DATOS!$B$4,CENTRÍFUGAS!AH27,IF($B$15=DATOS!$B$5,CHILLERS!AH27, IF($B$15=DATOS!$B$6,COMPRESORES!AH27,IF($B$15=DATOS!$B$7,EVAPORADORES!AH27,IF($B$15=DATOS!$B$8,FILTROS!AH27,IF($B$15=DATOS!$B$9,IC!AH27,IF($B$15=DATOS!$B$10,MIXERS!AH27,IF($B$15=DATOS!$B$11,MOLINOS!AH27,IF($B$15=DATOS!$B$12,'ÓSMOSIS INV'!AH27,IF($B$15=DATOS!$B$13,REACTORES!AH27,IF($B$15=DATOS!$B$14,RESINAS!AH31,IF($B$15=DATOS!$B$15,SECADORES!AH27,IF($B$15=DATOS!$B$16,SILOS!AH27,IF($B$15=DATOS!$B$17,TANQUES!AH27,IF($B$15=DATOS!$B$18,'TK AGITADOS'!AH27,IF($B$15=DATOS!$B$19,'TORRES ENF'!AH27," ")))))))))))))))))</f>
        <v>0</v>
      </c>
    </row>
    <row r="44" spans="1:32" s="47" customFormat="1" ht="45" customHeight="1" x14ac:dyDescent="0.4">
      <c r="A44" s="46">
        <f>IF($B$15=DATOS!$B$3,CALDERAS!C28,IF($B$15=DATOS!$B$4,CENTRÍFUGAS!C28,IF($B$15=DATOS!$B$5,CHILLERS!C28, IF($B$15=DATOS!$B$6,COMPRESORES!C28,IF($B$15=DATOS!$B$7,EVAPORADORES!C28,IF($B$15=DATOS!$B$8,FILTROS!C28,IF($B$15=DATOS!$B$9,IC!C28,IF($B$15=DATOS!$B$10,MIXERS!C28,IF($B$15=DATOS!$B$11,MOLINOS!C28,IF($B$15=DATOS!$B$12,'ÓSMOSIS INV'!C28,IF($B$15=DATOS!$B$13,REACTORES!C28,IF($B$15=DATOS!$B$14,RESINAS!C32,IF($B$15=DATOS!$B$15,SECADORES!C28,IF($B$15=DATOS!$B$16,SILOS!C28,IF($B$15=DATOS!$B$17,TANQUES!C28,IF($B$15=DATOS!$B$18,'TK AGITADOS'!C28,IF($B$15=DATOS!$B$19,'TORRES ENF'!C28," ")))))))))))))))))</f>
        <v>0</v>
      </c>
      <c r="B44" s="46">
        <f>IF($B$15=DATOS!$B$3,CALDERAS!D28,IF($B$15=DATOS!$B$4,CENTRÍFUGAS!D28,IF($B$15=DATOS!$B$5,CHILLERS!D28, IF($B$15=DATOS!$B$6,COMPRESORES!D28,IF($B$15=DATOS!$B$7,EVAPORADORES!D28,IF($B$15=DATOS!$B$8,FILTROS!D28,IF($B$15=DATOS!$B$9,IC!D28,IF($B$15=DATOS!$B$10,MIXERS!D28,IF($B$15=DATOS!$B$11,MOLINOS!D28,IF($B$15=DATOS!$B$12,'ÓSMOSIS INV'!D28,IF($B$15=DATOS!$B$13,REACTORES!D28,IF($B$15=DATOS!$B$14,RESINAS!D32,IF($B$15=DATOS!$B$15,SECADORES!D28,IF($B$15=DATOS!$B$16,SILOS!D28,IF($B$15=DATOS!$B$17,TANQUES!D28,IF($B$15=DATOS!$B$18,'TK AGITADOS'!D28,IF($B$15=DATOS!$B$19,'TORRES ENF'!D28," ")))))))))))))))))</f>
        <v>0</v>
      </c>
      <c r="C44" s="46">
        <f>IF($B$15=DATOS!$B$3,CALDERAS!E28,IF($B$15=DATOS!$B$4,CENTRÍFUGAS!E28,IF($B$15=DATOS!$B$5,CHILLERS!E28, IF($B$15=DATOS!$B$6,COMPRESORES!E28,IF($B$15=DATOS!$B$7,EVAPORADORES!E28,IF($B$15=DATOS!$B$8,FILTROS!E28,IF($B$15=DATOS!$B$9,IC!E28,IF($B$15=DATOS!$B$10,MIXERS!E28,IF($B$15=DATOS!$B$11,MOLINOS!E28,IF($B$15=DATOS!$B$12,'ÓSMOSIS INV'!E28,IF($B$15=DATOS!$B$13,REACTORES!E28,IF($B$15=DATOS!$B$14,RESINAS!E32,IF($B$15=DATOS!$B$15,SECADORES!E28,IF($B$15=DATOS!$B$16,SILOS!E28,IF($B$15=DATOS!$B$17,TANQUES!E28,IF($B$15=DATOS!$B$18,'TK AGITADOS'!E28,IF($B$15=DATOS!$B$19,'TORRES ENF'!E28," ")))))))))))))))))</f>
        <v>0</v>
      </c>
      <c r="D44" s="46">
        <f>IF($B$15=DATOS!$B$3,CALDERAS!F28,IF($B$15=DATOS!$B$4,CENTRÍFUGAS!F28,IF($B$15=DATOS!$B$5,CHILLERS!F28, IF($B$15=DATOS!$B$6,COMPRESORES!F28,IF($B$15=DATOS!$B$7,EVAPORADORES!F28,IF($B$15=DATOS!$B$8,FILTROS!F28,IF($B$15=DATOS!$B$9,IC!F28,IF($B$15=DATOS!$B$10,MIXERS!F28,IF($B$15=DATOS!$B$11,MOLINOS!F28,IF($B$15=DATOS!$B$12,'ÓSMOSIS INV'!F28,IF($B$15=DATOS!$B$13,REACTORES!F28,IF($B$15=DATOS!$B$14,RESINAS!F32,IF($B$15=DATOS!$B$15,SECADORES!F28,IF($B$15=DATOS!$B$16,SILOS!F28,IF($B$15=DATOS!$B$17,TANQUES!F28,IF($B$15=DATOS!$B$18,'TK AGITADOS'!F28,IF($B$15=DATOS!$B$19,'TORRES ENF'!F28," ")))))))))))))))))</f>
        <v>0</v>
      </c>
      <c r="E44" s="46">
        <f>IF($B$15=DATOS!$B$3,CALDERAS!G28,IF($B$15=DATOS!$B$4,CENTRÍFUGAS!G28,IF($B$15=DATOS!$B$5,CHILLERS!G28, IF($B$15=DATOS!$B$6,COMPRESORES!G28,IF($B$15=DATOS!$B$7,EVAPORADORES!G28,IF($B$15=DATOS!$B$8,FILTROS!G28,IF($B$15=DATOS!$B$9,IC!G28,IF($B$15=DATOS!$B$10,MIXERS!G28,IF($B$15=DATOS!$B$11,MOLINOS!G28,IF($B$15=DATOS!$B$12,'ÓSMOSIS INV'!G28,IF($B$15=DATOS!$B$13,REACTORES!G28,IF($B$15=DATOS!$B$14,RESINAS!G32,IF($B$15=DATOS!$B$15,SECADORES!G28,IF($B$15=DATOS!$B$16,SILOS!G28,IF($B$15=DATOS!$B$17,TANQUES!G28,IF($B$15=DATOS!$B$18,'TK AGITADOS'!G28,IF($B$15=DATOS!$B$19,'TORRES ENF'!G28," ")))))))))))))))))</f>
        <v>0</v>
      </c>
      <c r="F44" s="46">
        <f>IF($B$15=DATOS!$B$3,CALDERAS!H28,IF($B$15=DATOS!$B$4,CENTRÍFUGAS!H28,IF($B$15=DATOS!$B$5,CHILLERS!H28, IF($B$15=DATOS!$B$6,COMPRESORES!H28,IF($B$15=DATOS!$B$7,EVAPORADORES!H28,IF($B$15=DATOS!$B$8,FILTROS!H28,IF($B$15=DATOS!$B$9,IC!H28,IF($B$15=DATOS!$B$10,MIXERS!H28,IF($B$15=DATOS!$B$11,MOLINOS!H28,IF($B$15=DATOS!$B$12,'ÓSMOSIS INV'!H28,IF($B$15=DATOS!$B$13,REACTORES!H28,IF($B$15=DATOS!$B$14,RESINAS!H32,IF($B$15=DATOS!$B$15,SECADORES!H28,IF($B$15=DATOS!$B$16,SILOS!H28,IF($B$15=DATOS!$B$17,TANQUES!H28,IF($B$15=DATOS!$B$18,'TK AGITADOS'!H28,IF($B$15=DATOS!$B$19,'TORRES ENF'!H28," ")))))))))))))))))</f>
        <v>0</v>
      </c>
      <c r="G44" s="46">
        <f>IF($B$15=DATOS!$B$3,CALDERAS!I28,IF($B$15=DATOS!$B$4,CENTRÍFUGAS!I28,IF($B$15=DATOS!$B$5,CHILLERS!I28, IF($B$15=DATOS!$B$6,COMPRESORES!I28,IF($B$15=DATOS!$B$7,EVAPORADORES!I28,IF($B$15=DATOS!$B$8,FILTROS!I28,IF($B$15=DATOS!$B$9,IC!I28,IF($B$15=DATOS!$B$10,MIXERS!I28,IF($B$15=DATOS!$B$11,MOLINOS!I28,IF($B$15=DATOS!$B$12,'ÓSMOSIS INV'!I28,IF($B$15=DATOS!$B$13,REACTORES!I28,IF($B$15=DATOS!$B$14,RESINAS!I32,IF($B$15=DATOS!$B$15,SECADORES!I28,IF($B$15=DATOS!$B$16,SILOS!I28,IF($B$15=DATOS!$B$17,TANQUES!I28,IF($B$15=DATOS!$B$18,'TK AGITADOS'!I28,IF($B$15=DATOS!$B$19,'TORRES ENF'!I28," ")))))))))))))))))</f>
        <v>0</v>
      </c>
      <c r="H44" s="46">
        <f>IF($B$15=DATOS!$B$3,CALDERAS!J28,IF($B$15=DATOS!$B$4,CENTRÍFUGAS!J28,IF($B$15=DATOS!$B$5,CHILLERS!J28, IF($B$15=DATOS!$B$6,COMPRESORES!J28,IF($B$15=DATOS!$B$7,EVAPORADORES!J28,IF($B$15=DATOS!$B$8,FILTROS!J28,IF($B$15=DATOS!$B$9,IC!J28,IF($B$15=DATOS!$B$10,MIXERS!J28,IF($B$15=DATOS!$B$11,MOLINOS!J28,IF($B$15=DATOS!$B$12,'ÓSMOSIS INV'!J28,IF($B$15=DATOS!$B$13,REACTORES!J28,IF($B$15=DATOS!$B$14,RESINAS!J32,IF($B$15=DATOS!$B$15,SECADORES!J28,IF($B$15=DATOS!$B$16,SILOS!J28,IF($B$15=DATOS!$B$17,TANQUES!J28,IF($B$15=DATOS!$B$18,'TK AGITADOS'!J28,IF($B$15=DATOS!$B$19,'TORRES ENF'!J28," ")))))))))))))))))</f>
        <v>0</v>
      </c>
      <c r="I44" s="46">
        <f>IF($B$15=DATOS!$B$3,CALDERAS!K28,IF($B$15=DATOS!$B$4,CENTRÍFUGAS!K28,IF($B$15=DATOS!$B$5,CHILLERS!K28, IF($B$15=DATOS!$B$6,COMPRESORES!K28,IF($B$15=DATOS!$B$7,EVAPORADORES!K28,IF($B$15=DATOS!$B$8,FILTROS!K28,IF($B$15=DATOS!$B$9,IC!K28,IF($B$15=DATOS!$B$10,MIXERS!K28,IF($B$15=DATOS!$B$11,MOLINOS!K28,IF($B$15=DATOS!$B$12,'ÓSMOSIS INV'!K28,IF($B$15=DATOS!$B$13,REACTORES!K28,IF($B$15=DATOS!$B$14,RESINAS!K32,IF($B$15=DATOS!$B$15,SECADORES!K28,IF($B$15=DATOS!$B$16,SILOS!K28,IF($B$15=DATOS!$B$17,TANQUES!K28,IF($B$15=DATOS!$B$18,'TK AGITADOS'!K28,IF($B$15=DATOS!$B$19,'TORRES ENF'!K28," ")))))))))))))))))</f>
        <v>0</v>
      </c>
      <c r="J44" s="46">
        <f>IF($B$15=DATOS!$B$3,CALDERAS!L28,IF($B$15=DATOS!$B$4,CENTRÍFUGAS!L28,IF($B$15=DATOS!$B$5,CHILLERS!L28, IF($B$15=DATOS!$B$6,COMPRESORES!L28,IF($B$15=DATOS!$B$7,EVAPORADORES!L28,IF($B$15=DATOS!$B$8,FILTROS!L28,IF($B$15=DATOS!$B$9,IC!L28,IF($B$15=DATOS!$B$10,MIXERS!L28,IF($B$15=DATOS!$B$11,MOLINOS!L28,IF($B$15=DATOS!$B$12,'ÓSMOSIS INV'!L28,IF($B$15=DATOS!$B$13,REACTORES!L28,IF($B$15=DATOS!$B$14,RESINAS!L32,IF($B$15=DATOS!$B$15,SECADORES!L28,IF($B$15=DATOS!$B$16,SILOS!L28,IF($B$15=DATOS!$B$17,TANQUES!L28,IF($B$15=DATOS!$B$18,'TK AGITADOS'!L28,IF($B$15=DATOS!$B$19,'TORRES ENF'!L28," ")))))))))))))))))</f>
        <v>0</v>
      </c>
      <c r="K44" s="46">
        <f>IF($B$15=DATOS!$B$3,CALDERAS!M28,IF($B$15=DATOS!$B$4,CENTRÍFUGAS!M28,IF($B$15=DATOS!$B$5,CHILLERS!M28, IF($B$15=DATOS!$B$6,COMPRESORES!M28,IF($B$15=DATOS!$B$7,EVAPORADORES!M28,IF($B$15=DATOS!$B$8,FILTROS!M28,IF($B$15=DATOS!$B$9,IC!M28,IF($B$15=DATOS!$B$10,MIXERS!M28,IF($B$15=DATOS!$B$11,MOLINOS!M28,IF($B$15=DATOS!$B$12,'ÓSMOSIS INV'!M28,IF($B$15=DATOS!$B$13,REACTORES!M28,IF($B$15=DATOS!$B$14,RESINAS!M32,IF($B$15=DATOS!$B$15,SECADORES!M28,IF($B$15=DATOS!$B$16,SILOS!M28,IF($B$15=DATOS!$B$17,TANQUES!M28,IF($B$15=DATOS!$B$18,'TK AGITADOS'!M28,IF($B$15=DATOS!$B$19,'TORRES ENF'!M28," ")))))))))))))))))</f>
        <v>0</v>
      </c>
      <c r="L44" s="46">
        <f>IF($B$15=DATOS!$B$3,CALDERAS!N28,IF($B$15=DATOS!$B$4,CENTRÍFUGAS!N28,IF($B$15=DATOS!$B$5,CHILLERS!N28, IF($B$15=DATOS!$B$6,COMPRESORES!N28,IF($B$15=DATOS!$B$7,EVAPORADORES!N28,IF($B$15=DATOS!$B$8,FILTROS!N28,IF($B$15=DATOS!$B$9,IC!N28,IF($B$15=DATOS!$B$10,MIXERS!N28,IF($B$15=DATOS!$B$11,MOLINOS!N28,IF($B$15=DATOS!$B$12,'ÓSMOSIS INV'!N28,IF($B$15=DATOS!$B$13,REACTORES!N28,IF($B$15=DATOS!$B$14,RESINAS!N32,IF($B$15=DATOS!$B$15,SECADORES!N28,IF($B$15=DATOS!$B$16,SILOS!N28,IF($B$15=DATOS!$B$17,TANQUES!N28,IF($B$15=DATOS!$B$18,'TK AGITADOS'!N28,IF($B$15=DATOS!$B$19,'TORRES ENF'!N28," ")))))))))))))))))</f>
        <v>0</v>
      </c>
      <c r="M44" s="46">
        <f>IF($B$15=DATOS!$B$3,CALDERAS!O28,IF($B$15=DATOS!$B$4,CENTRÍFUGAS!O28,IF($B$15=DATOS!$B$5,CHILLERS!O28, IF($B$15=DATOS!$B$6,COMPRESORES!O28,IF($B$15=DATOS!$B$7,EVAPORADORES!O28,IF($B$15=DATOS!$B$8,FILTROS!O28,IF($B$15=DATOS!$B$9,IC!O28,IF($B$15=DATOS!$B$10,MIXERS!O28,IF($B$15=DATOS!$B$11,MOLINOS!O28,IF($B$15=DATOS!$B$12,'ÓSMOSIS INV'!O28,IF($B$15=DATOS!$B$13,REACTORES!O28,IF($B$15=DATOS!$B$14,RESINAS!O32,IF($B$15=DATOS!$B$15,SECADORES!O28,IF($B$15=DATOS!$B$16,SILOS!O28,IF($B$15=DATOS!$B$17,TANQUES!O28,IF($B$15=DATOS!$B$18,'TK AGITADOS'!O28,IF($B$15=DATOS!$B$19,'TORRES ENF'!O28," ")))))))))))))))))</f>
        <v>0</v>
      </c>
      <c r="N44" s="46">
        <f>IF($B$15=DATOS!$B$3,CALDERAS!P28,IF($B$15=DATOS!$B$4,CENTRÍFUGAS!P28,IF($B$15=DATOS!$B$5,CHILLERS!P28, IF($B$15=DATOS!$B$6,COMPRESORES!P28,IF($B$15=DATOS!$B$7,EVAPORADORES!P28,IF($B$15=DATOS!$B$8,FILTROS!P28,IF($B$15=DATOS!$B$9,IC!P28,IF($B$15=DATOS!$B$10,MIXERS!P28,IF($B$15=DATOS!$B$11,MOLINOS!P28,IF($B$15=DATOS!$B$12,'ÓSMOSIS INV'!P28,IF($B$15=DATOS!$B$13,REACTORES!P28,IF($B$15=DATOS!$B$14,RESINAS!P32,IF($B$15=DATOS!$B$15,SECADORES!P28,IF($B$15=DATOS!$B$16,SILOS!P28,IF($B$15=DATOS!$B$17,TANQUES!P28,IF($B$15=DATOS!$B$18,'TK AGITADOS'!P28,IF($B$15=DATOS!$B$19,'TORRES ENF'!P28," ")))))))))))))))))</f>
        <v>0</v>
      </c>
      <c r="O44" s="46">
        <f>IF($B$15=DATOS!$B$3,CALDERAS!Q28,IF($B$15=DATOS!$B$4,CENTRÍFUGAS!Q28,IF($B$15=DATOS!$B$5,CHILLERS!Q28, IF($B$15=DATOS!$B$6,COMPRESORES!Q28,IF($B$15=DATOS!$B$7,EVAPORADORES!Q28,IF($B$15=DATOS!$B$8,FILTROS!Q28,IF($B$15=DATOS!$B$9,IC!Q28,IF($B$15=DATOS!$B$10,MIXERS!Q28,IF($B$15=DATOS!$B$11,MOLINOS!Q28,IF($B$15=DATOS!$B$12,'ÓSMOSIS INV'!Q28,IF($B$15=DATOS!$B$13,REACTORES!Q28,IF($B$15=DATOS!$B$14,RESINAS!Q32,IF($B$15=DATOS!$B$15,SECADORES!Q28,IF($B$15=DATOS!$B$16,SILOS!Q28,IF($B$15=DATOS!$B$17,TANQUES!Q28,IF($B$15=DATOS!$B$18,'TK AGITADOS'!Q28,IF($B$15=DATOS!$B$19,'TORRES ENF'!Q28," ")))))))))))))))))</f>
        <v>0</v>
      </c>
      <c r="P44" s="46">
        <f>IF($B$15=DATOS!$B$3,CALDERAS!R28,IF($B$15=DATOS!$B$4,CENTRÍFUGAS!R28,IF($B$15=DATOS!$B$5,CHILLERS!R28, IF($B$15=DATOS!$B$6,COMPRESORES!R28,IF($B$15=DATOS!$B$7,EVAPORADORES!R28,IF($B$15=DATOS!$B$8,FILTROS!R28,IF($B$15=DATOS!$B$9,IC!R28,IF($B$15=DATOS!$B$10,MIXERS!R28,IF($B$15=DATOS!$B$11,MOLINOS!R28,IF($B$15=DATOS!$B$12,'ÓSMOSIS INV'!R28,IF($B$15=DATOS!$B$13,REACTORES!R28,IF($B$15=DATOS!$B$14,RESINAS!R32,IF($B$15=DATOS!$B$15,SECADORES!R28,IF($B$15=DATOS!$B$16,SILOS!R28,IF($B$15=DATOS!$B$17,TANQUES!R28,IF($B$15=DATOS!$B$18,'TK AGITADOS'!R28,IF($B$15=DATOS!$B$19,'TORRES ENF'!R28," ")))))))))))))))))</f>
        <v>0</v>
      </c>
      <c r="Q44" s="46">
        <f>IF($B$15=DATOS!$B$3,CALDERAS!S28,IF($B$15=DATOS!$B$4,CENTRÍFUGAS!S28,IF($B$15=DATOS!$B$5,CHILLERS!S28, IF($B$15=DATOS!$B$6,COMPRESORES!S28,IF($B$15=DATOS!$B$7,EVAPORADORES!S28,IF($B$15=DATOS!$B$8,FILTROS!S28,IF($B$15=DATOS!$B$9,IC!S28,IF($B$15=DATOS!$B$10,MIXERS!S28,IF($B$15=DATOS!$B$11,MOLINOS!S28,IF($B$15=DATOS!$B$12,'ÓSMOSIS INV'!S28,IF($B$15=DATOS!$B$13,REACTORES!S28,IF($B$15=DATOS!$B$14,RESINAS!S32,IF($B$15=DATOS!$B$15,SECADORES!S28,IF($B$15=DATOS!$B$16,SILOS!S28,IF($B$15=DATOS!$B$17,TANQUES!S28,IF($B$15=DATOS!$B$18,'TK AGITADOS'!S28,IF($B$15=DATOS!$B$19,'TORRES ENF'!S28," ")))))))))))))))))</f>
        <v>0</v>
      </c>
      <c r="R44" s="46">
        <f>IF($B$15=DATOS!$B$3,CALDERAS!T28,IF($B$15=DATOS!$B$4,CENTRÍFUGAS!T28,IF($B$15=DATOS!$B$5,CHILLERS!T28, IF($B$15=DATOS!$B$6,COMPRESORES!T28,IF($B$15=DATOS!$B$7,EVAPORADORES!T28,IF($B$15=DATOS!$B$8,FILTROS!T28,IF($B$15=DATOS!$B$9,IC!T28,IF($B$15=DATOS!$B$10,MIXERS!T28,IF($B$15=DATOS!$B$11,MOLINOS!T28,IF($B$15=DATOS!$B$12,'ÓSMOSIS INV'!T28,IF($B$15=DATOS!$B$13,REACTORES!T28,IF($B$15=DATOS!$B$14,RESINAS!T32,IF($B$15=DATOS!$B$15,SECADORES!T28,IF($B$15=DATOS!$B$16,SILOS!T28,IF($B$15=DATOS!$B$17,TANQUES!T28,IF($B$15=DATOS!$B$18,'TK AGITADOS'!T28,IF($B$15=DATOS!$B$19,'TORRES ENF'!T28," ")))))))))))))))))</f>
        <v>0</v>
      </c>
      <c r="S44" s="46">
        <f>IF($B$15=DATOS!$B$3,CALDERAS!U28,IF($B$15=DATOS!$B$4,CENTRÍFUGAS!U28,IF($B$15=DATOS!$B$5,CHILLERS!U28, IF($B$15=DATOS!$B$6,COMPRESORES!U28,IF($B$15=DATOS!$B$7,EVAPORADORES!U28,IF($B$15=DATOS!$B$8,FILTROS!U28,IF($B$15=DATOS!$B$9,IC!U28,IF($B$15=DATOS!$B$10,MIXERS!U28,IF($B$15=DATOS!$B$11,MOLINOS!U28,IF($B$15=DATOS!$B$12,'ÓSMOSIS INV'!U28,IF($B$15=DATOS!$B$13,REACTORES!U28,IF($B$15=DATOS!$B$14,RESINAS!U32,IF($B$15=DATOS!$B$15,SECADORES!U28,IF($B$15=DATOS!$B$16,SILOS!U28,IF($B$15=DATOS!$B$17,TANQUES!U28,IF($B$15=DATOS!$B$18,'TK AGITADOS'!U28,IF($B$15=DATOS!$B$19,'TORRES ENF'!U28," ")))))))))))))))))</f>
        <v>0</v>
      </c>
      <c r="T44" s="46">
        <f>IF($B$15=DATOS!$B$3,CALDERAS!V28,IF($B$15=DATOS!$B$4,CENTRÍFUGAS!V28,IF($B$15=DATOS!$B$5,CHILLERS!V28, IF($B$15=DATOS!$B$6,COMPRESORES!V28,IF($B$15=DATOS!$B$7,EVAPORADORES!V28,IF($B$15=DATOS!$B$8,FILTROS!V28,IF($B$15=DATOS!$B$9,IC!V28,IF($B$15=DATOS!$B$10,MIXERS!V28,IF($B$15=DATOS!$B$11,MOLINOS!V28,IF($B$15=DATOS!$B$12,'ÓSMOSIS INV'!V28,IF($B$15=DATOS!$B$13,REACTORES!V28,IF($B$15=DATOS!$B$14,RESINAS!V32,IF($B$15=DATOS!$B$15,SECADORES!V28,IF($B$15=DATOS!$B$16,SILOS!V28,IF($B$15=DATOS!$B$17,TANQUES!V28,IF($B$15=DATOS!$B$18,'TK AGITADOS'!V28,IF($B$15=DATOS!$B$19,'TORRES ENF'!V28," ")))))))))))))))))</f>
        <v>0</v>
      </c>
      <c r="U44" s="46">
        <f>IF($B$15=DATOS!$B$3,CALDERAS!W28,IF($B$15=DATOS!$B$4,CENTRÍFUGAS!W28,IF($B$15=DATOS!$B$5,CHILLERS!W28, IF($B$15=DATOS!$B$6,COMPRESORES!W28,IF($B$15=DATOS!$B$7,EVAPORADORES!W28,IF($B$15=DATOS!$B$8,FILTROS!W28,IF($B$15=DATOS!$B$9,IC!W28,IF($B$15=DATOS!$B$10,MIXERS!W28,IF($B$15=DATOS!$B$11,MOLINOS!W28,IF($B$15=DATOS!$B$12,'ÓSMOSIS INV'!W28,IF($B$15=DATOS!$B$13,REACTORES!W28,IF($B$15=DATOS!$B$14,RESINAS!W32,IF($B$15=DATOS!$B$15,SECADORES!W28,IF($B$15=DATOS!$B$16,SILOS!W28,IF($B$15=DATOS!$B$17,TANQUES!W28,IF($B$15=DATOS!$B$18,'TK AGITADOS'!W28,IF($B$15=DATOS!$B$19,'TORRES ENF'!W28," ")))))))))))))))))</f>
        <v>0</v>
      </c>
      <c r="V44" s="46">
        <f>IF($B$15=DATOS!$B$3,CALDERAS!X28,IF($B$15=DATOS!$B$4,CENTRÍFUGAS!X28,IF($B$15=DATOS!$B$5,CHILLERS!X28, IF($B$15=DATOS!$B$6,COMPRESORES!X28,IF($B$15=DATOS!$B$7,EVAPORADORES!X28,IF($B$15=DATOS!$B$8,FILTROS!X28,IF($B$15=DATOS!$B$9,IC!X28,IF($B$15=DATOS!$B$10,MIXERS!X28,IF($B$15=DATOS!$B$11,MOLINOS!X28,IF($B$15=DATOS!$B$12,'ÓSMOSIS INV'!X28,IF($B$15=DATOS!$B$13,REACTORES!X28,IF($B$15=DATOS!$B$14,RESINAS!X32,IF($B$15=DATOS!$B$15,SECADORES!X28,IF($B$15=DATOS!$B$16,SILOS!X28,IF($B$15=DATOS!$B$17,TANQUES!X28,IF($B$15=DATOS!$B$18,'TK AGITADOS'!X28,IF($B$15=DATOS!$B$19,'TORRES ENF'!X28," ")))))))))))))))))</f>
        <v>0</v>
      </c>
      <c r="W44" s="46">
        <f>IF($B$15=DATOS!$B$3,CALDERAS!Y28,IF($B$15=DATOS!$B$4,CENTRÍFUGAS!Y28,IF($B$15=DATOS!$B$5,CHILLERS!Y28, IF($B$15=DATOS!$B$6,COMPRESORES!Y28,IF($B$15=DATOS!$B$7,EVAPORADORES!Y28,IF($B$15=DATOS!$B$8,FILTROS!Y28,IF($B$15=DATOS!$B$9,IC!Y28,IF($B$15=DATOS!$B$10,MIXERS!Y28,IF($B$15=DATOS!$B$11,MOLINOS!Y28,IF($B$15=DATOS!$B$12,'ÓSMOSIS INV'!Y28,IF($B$15=DATOS!$B$13,REACTORES!Y28,IF($B$15=DATOS!$B$14,RESINAS!Y32,IF($B$15=DATOS!$B$15,SECADORES!Y28,IF($B$15=DATOS!$B$16,SILOS!Y28,IF($B$15=DATOS!$B$17,TANQUES!Y28,IF($B$15=DATOS!$B$18,'TK AGITADOS'!Y28,IF($B$15=DATOS!$B$19,'TORRES ENF'!Y28," ")))))))))))))))))</f>
        <v>0</v>
      </c>
      <c r="X44" s="46">
        <f>IF($B$15=DATOS!$B$3,CALDERAS!Z28,IF($B$15=DATOS!$B$4,CENTRÍFUGAS!Z28,IF($B$15=DATOS!$B$5,CHILLERS!Z28, IF($B$15=DATOS!$B$6,COMPRESORES!Z28,IF($B$15=DATOS!$B$7,EVAPORADORES!Z28,IF($B$15=DATOS!$B$8,FILTROS!Z28,IF($B$15=DATOS!$B$9,IC!Z28,IF($B$15=DATOS!$B$10,MIXERS!Z28,IF($B$15=DATOS!$B$11,MOLINOS!Z28,IF($B$15=DATOS!$B$12,'ÓSMOSIS INV'!Z28,IF($B$15=DATOS!$B$13,REACTORES!Z28,IF($B$15=DATOS!$B$14,RESINAS!Z32,IF($B$15=DATOS!$B$15,SECADORES!Z28,IF($B$15=DATOS!$B$16,SILOS!Z28,IF($B$15=DATOS!$B$17,TANQUES!Z28,IF($B$15=DATOS!$B$18,'TK AGITADOS'!Z28,IF($B$15=DATOS!$B$19,'TORRES ENF'!Z28," ")))))))))))))))))</f>
        <v>0</v>
      </c>
      <c r="Y44" s="46">
        <f>IF($B$15=DATOS!$B$3,CALDERAS!AA28,IF($B$15=DATOS!$B$4,CENTRÍFUGAS!AA28,IF($B$15=DATOS!$B$5,CHILLERS!AA28, IF($B$15=DATOS!$B$6,COMPRESORES!AA28,IF($B$15=DATOS!$B$7,EVAPORADORES!AA28,IF($B$15=DATOS!$B$8,FILTROS!AA28,IF($B$15=DATOS!$B$9,IC!AA28,IF($B$15=DATOS!$B$10,MIXERS!AA28,IF($B$15=DATOS!$B$11,MOLINOS!AA28,IF($B$15=DATOS!$B$12,'ÓSMOSIS INV'!AA28,IF($B$15=DATOS!$B$13,REACTORES!AA28,IF($B$15=DATOS!$B$14,RESINAS!AA32,IF($B$15=DATOS!$B$15,SECADORES!AA28,IF($B$15=DATOS!$B$16,SILOS!AA28,IF($B$15=DATOS!$B$17,TANQUES!AA28,IF($B$15=DATOS!$B$18,'TK AGITADOS'!AA28,IF($B$15=DATOS!$B$19,'TORRES ENF'!AA28," ")))))))))))))))))</f>
        <v>0</v>
      </c>
      <c r="Z44" s="46">
        <f>IF($B$15=DATOS!$B$3,CALDERAS!AB28,IF($B$15=DATOS!$B$4,CENTRÍFUGAS!AB28,IF($B$15=DATOS!$B$5,CHILLERS!AB28, IF($B$15=DATOS!$B$6,COMPRESORES!AB28,IF($B$15=DATOS!$B$7,EVAPORADORES!AB28,IF($B$15=DATOS!$B$8,FILTROS!AB28,IF($B$15=DATOS!$B$9,IC!AB28,IF($B$15=DATOS!$B$10,MIXERS!AB28,IF($B$15=DATOS!$B$11,MOLINOS!AB28,IF($B$15=DATOS!$B$12,'ÓSMOSIS INV'!AB28,IF($B$15=DATOS!$B$13,REACTORES!AB28,IF($B$15=DATOS!$B$14,RESINAS!AB32,IF($B$15=DATOS!$B$15,SECADORES!AB28,IF($B$15=DATOS!$B$16,SILOS!AB28,IF($B$15=DATOS!$B$17,TANQUES!AB28,IF($B$15=DATOS!$B$18,'TK AGITADOS'!AB28,IF($B$15=DATOS!$B$19,'TORRES ENF'!AB28," ")))))))))))))))))</f>
        <v>0</v>
      </c>
      <c r="AA44" s="46">
        <f>IF($B$15=DATOS!$B$3,CALDERAS!AC28,IF($B$15=DATOS!$B$4,CENTRÍFUGAS!AC28,IF($B$15=DATOS!$B$5,CHILLERS!AC28, IF($B$15=DATOS!$B$6,COMPRESORES!AC28,IF($B$15=DATOS!$B$7,EVAPORADORES!AC28,IF($B$15=DATOS!$B$8,FILTROS!AC28,IF($B$15=DATOS!$B$9,IC!AC28,IF($B$15=DATOS!$B$10,MIXERS!AC28,IF($B$15=DATOS!$B$11,MOLINOS!AC28,IF($B$15=DATOS!$B$12,'ÓSMOSIS INV'!AC28,IF($B$15=DATOS!$B$13,REACTORES!AC28,IF($B$15=DATOS!$B$14,RESINAS!AC32,IF($B$15=DATOS!$B$15,SECADORES!AC28,IF($B$15=DATOS!$B$16,SILOS!AC28,IF($B$15=DATOS!$B$17,TANQUES!AC28,IF($B$15=DATOS!$B$18,'TK AGITADOS'!AC28,IF($B$15=DATOS!$B$19,'TORRES ENF'!AC28," ")))))))))))))))))</f>
        <v>0</v>
      </c>
      <c r="AB44" s="46">
        <f>IF($B$15=DATOS!$B$3,CALDERAS!AD28,IF($B$15=DATOS!$B$4,CENTRÍFUGAS!AD28,IF($B$15=DATOS!$B$5,CHILLERS!AD28, IF($B$15=DATOS!$B$6,COMPRESORES!AD28,IF($B$15=DATOS!$B$7,EVAPORADORES!AD28,IF($B$15=DATOS!$B$8,FILTROS!AD28,IF($B$15=DATOS!$B$9,IC!AD28,IF($B$15=DATOS!$B$10,MIXERS!AD28,IF($B$15=DATOS!$B$11,MOLINOS!AD28,IF($B$15=DATOS!$B$12,'ÓSMOSIS INV'!AD28,IF($B$15=DATOS!$B$13,REACTORES!AD28,IF($B$15=DATOS!$B$14,RESINAS!AD32,IF($B$15=DATOS!$B$15,SECADORES!AD28,IF($B$15=DATOS!$B$16,SILOS!AD28,IF($B$15=DATOS!$B$17,TANQUES!AD28,IF($B$15=DATOS!$B$18,'TK AGITADOS'!AD28,IF($B$15=DATOS!$B$19,'TORRES ENF'!AD28," ")))))))))))))))))</f>
        <v>0</v>
      </c>
      <c r="AC44" s="46">
        <f>IF($B$15=DATOS!$B$3,CALDERAS!AE28,IF($B$15=DATOS!$B$4,CENTRÍFUGAS!AE28,IF($B$15=DATOS!$B$5,CHILLERS!AE28, IF($B$15=DATOS!$B$6,COMPRESORES!AE28,IF($B$15=DATOS!$B$7,EVAPORADORES!AE28,IF($B$15=DATOS!$B$8,FILTROS!AE28,IF($B$15=DATOS!$B$9,IC!AE28,IF($B$15=DATOS!$B$10,MIXERS!AE28,IF($B$15=DATOS!$B$11,MOLINOS!AE28,IF($B$15=DATOS!$B$12,'ÓSMOSIS INV'!AE28,IF($B$15=DATOS!$B$13,REACTORES!AE28,IF($B$15=DATOS!$B$14,RESINAS!AE32,IF($B$15=DATOS!$B$15,SECADORES!AE28,IF($B$15=DATOS!$B$16,SILOS!AE28,IF($B$15=DATOS!$B$17,TANQUES!AE28,IF($B$15=DATOS!$B$18,'TK AGITADOS'!AE28,IF($B$15=DATOS!$B$19,'TORRES ENF'!AE28," ")))))))))))))))))</f>
        <v>0</v>
      </c>
      <c r="AD44" s="46">
        <f>IF($B$15=DATOS!$B$3,CALDERAS!AF28,IF($B$15=DATOS!$B$4,CENTRÍFUGAS!AF28,IF($B$15=DATOS!$B$5,CHILLERS!AF28, IF($B$15=DATOS!$B$6,COMPRESORES!AF28,IF($B$15=DATOS!$B$7,EVAPORADORES!AF28,IF($B$15=DATOS!$B$8,FILTROS!AF28,IF($B$15=DATOS!$B$9,IC!AF28,IF($B$15=DATOS!$B$10,MIXERS!AF28,IF($B$15=DATOS!$B$11,MOLINOS!AF28,IF($B$15=DATOS!$B$12,'ÓSMOSIS INV'!AF28,IF($B$15=DATOS!$B$13,REACTORES!AF28,IF($B$15=DATOS!$B$14,RESINAS!AF32,IF($B$15=DATOS!$B$15,SECADORES!AF28,IF($B$15=DATOS!$B$16,SILOS!AF28,IF($B$15=DATOS!$B$17,TANQUES!AF28,IF($B$15=DATOS!$B$18,'TK AGITADOS'!AF28,IF($B$15=DATOS!$B$19,'TORRES ENF'!AF28," ")))))))))))))))))</f>
        <v>0</v>
      </c>
      <c r="AE44" s="46">
        <f>IF($B$15=DATOS!$B$3,CALDERAS!AG28,IF($B$15=DATOS!$B$4,CENTRÍFUGAS!AG28,IF($B$15=DATOS!$B$5,CHILLERS!AG28, IF($B$15=DATOS!$B$6,COMPRESORES!AG28,IF($B$15=DATOS!$B$7,EVAPORADORES!AG28,IF($B$15=DATOS!$B$8,FILTROS!AG28,IF($B$15=DATOS!$B$9,IC!AG28,IF($B$15=DATOS!$B$10,MIXERS!AG28,IF($B$15=DATOS!$B$11,MOLINOS!AG28,IF($B$15=DATOS!$B$12,'ÓSMOSIS INV'!AG28,IF($B$15=DATOS!$B$13,REACTORES!AG28,IF($B$15=DATOS!$B$14,RESINAS!AG32,IF($B$15=DATOS!$B$15,SECADORES!AG28,IF($B$15=DATOS!$B$16,SILOS!AG28,IF($B$15=DATOS!$B$17,TANQUES!AG28,IF($B$15=DATOS!$B$18,'TK AGITADOS'!AG28,IF($B$15=DATOS!$B$19,'TORRES ENF'!AG28," ")))))))))))))))))</f>
        <v>0</v>
      </c>
      <c r="AF44" s="46">
        <f>IF($B$15=DATOS!$B$3,CALDERAS!AH28,IF($B$15=DATOS!$B$4,CENTRÍFUGAS!AH28,IF($B$15=DATOS!$B$5,CHILLERS!AH28, IF($B$15=DATOS!$B$6,COMPRESORES!AH28,IF($B$15=DATOS!$B$7,EVAPORADORES!AH28,IF($B$15=DATOS!$B$8,FILTROS!AH28,IF($B$15=DATOS!$B$9,IC!AH28,IF($B$15=DATOS!$B$10,MIXERS!AH28,IF($B$15=DATOS!$B$11,MOLINOS!AH28,IF($B$15=DATOS!$B$12,'ÓSMOSIS INV'!AH28,IF($B$15=DATOS!$B$13,REACTORES!AH28,IF($B$15=DATOS!$B$14,RESINAS!AH32,IF($B$15=DATOS!$B$15,SECADORES!AH28,IF($B$15=DATOS!$B$16,SILOS!AH28,IF($B$15=DATOS!$B$17,TANQUES!AH28,IF($B$15=DATOS!$B$18,'TK AGITADOS'!AH28,IF($B$15=DATOS!$B$19,'TORRES ENF'!AH28," ")))))))))))))))))</f>
        <v>0</v>
      </c>
    </row>
    <row r="45" spans="1:32" s="47" customFormat="1" ht="45" customHeight="1" x14ac:dyDescent="0.4">
      <c r="A45" s="46">
        <f>IF($B$15=DATOS!$B$3,CALDERAS!C29,IF($B$15=DATOS!$B$4,CENTRÍFUGAS!C29,IF($B$15=DATOS!$B$5,CHILLERS!C29, IF($B$15=DATOS!$B$6,COMPRESORES!C29,IF($B$15=DATOS!$B$7,EVAPORADORES!C29,IF($B$15=DATOS!$B$8,FILTROS!C29,IF($B$15=DATOS!$B$9,IC!C29,IF($B$15=DATOS!$B$10,MIXERS!C29,IF($B$15=DATOS!$B$11,MOLINOS!C29,IF($B$15=DATOS!$B$12,'ÓSMOSIS INV'!C29,IF($B$15=DATOS!$B$13,REACTORES!C29,IF($B$15=DATOS!$B$14,RESINAS!C33,IF($B$15=DATOS!$B$15,SECADORES!C29,IF($B$15=DATOS!$B$16,SILOS!C29,IF($B$15=DATOS!$B$17,TANQUES!C29,IF($B$15=DATOS!$B$18,'TK AGITADOS'!C29,IF($B$15=DATOS!$B$19,'TORRES ENF'!C29," ")))))))))))))))))</f>
        <v>0</v>
      </c>
      <c r="B45" s="46">
        <f>IF($B$15=DATOS!$B$3,CALDERAS!D29,IF($B$15=DATOS!$B$4,CENTRÍFUGAS!D29,IF($B$15=DATOS!$B$5,CHILLERS!D29, IF($B$15=DATOS!$B$6,COMPRESORES!D29,IF($B$15=DATOS!$B$7,EVAPORADORES!D29,IF($B$15=DATOS!$B$8,FILTROS!D29,IF($B$15=DATOS!$B$9,IC!D29,IF($B$15=DATOS!$B$10,MIXERS!D29,IF($B$15=DATOS!$B$11,MOLINOS!D29,IF($B$15=DATOS!$B$12,'ÓSMOSIS INV'!D29,IF($B$15=DATOS!$B$13,REACTORES!D29,IF($B$15=DATOS!$B$14,RESINAS!D33,IF($B$15=DATOS!$B$15,SECADORES!D29,IF($B$15=DATOS!$B$16,SILOS!D29,IF($B$15=DATOS!$B$17,TANQUES!D29,IF($B$15=DATOS!$B$18,'TK AGITADOS'!D29,IF($B$15=DATOS!$B$19,'TORRES ENF'!D29," ")))))))))))))))))</f>
        <v>0</v>
      </c>
      <c r="C45" s="46">
        <f>IF($B$15=DATOS!$B$3,CALDERAS!E29,IF($B$15=DATOS!$B$4,CENTRÍFUGAS!E29,IF($B$15=DATOS!$B$5,CHILLERS!E29, IF($B$15=DATOS!$B$6,COMPRESORES!E29,IF($B$15=DATOS!$B$7,EVAPORADORES!E29,IF($B$15=DATOS!$B$8,FILTROS!E29,IF($B$15=DATOS!$B$9,IC!E29,IF($B$15=DATOS!$B$10,MIXERS!E29,IF($B$15=DATOS!$B$11,MOLINOS!E29,IF($B$15=DATOS!$B$12,'ÓSMOSIS INV'!E29,IF($B$15=DATOS!$B$13,REACTORES!E29,IF($B$15=DATOS!$B$14,RESINAS!E33,IF($B$15=DATOS!$B$15,SECADORES!E29,IF($B$15=DATOS!$B$16,SILOS!E29,IF($B$15=DATOS!$B$17,TANQUES!E29,IF($B$15=DATOS!$B$18,'TK AGITADOS'!E29,IF($B$15=DATOS!$B$19,'TORRES ENF'!E29," ")))))))))))))))))</f>
        <v>0</v>
      </c>
      <c r="D45" s="46">
        <f>IF($B$15=DATOS!$B$3,CALDERAS!F29,IF($B$15=DATOS!$B$4,CENTRÍFUGAS!F29,IF($B$15=DATOS!$B$5,CHILLERS!F29, IF($B$15=DATOS!$B$6,COMPRESORES!F29,IF($B$15=DATOS!$B$7,EVAPORADORES!F29,IF($B$15=DATOS!$B$8,FILTROS!F29,IF($B$15=DATOS!$B$9,IC!F29,IF($B$15=DATOS!$B$10,MIXERS!F29,IF($B$15=DATOS!$B$11,MOLINOS!F29,IF($B$15=DATOS!$B$12,'ÓSMOSIS INV'!F29,IF($B$15=DATOS!$B$13,REACTORES!F29,IF($B$15=DATOS!$B$14,RESINAS!F33,IF($B$15=DATOS!$B$15,SECADORES!F29,IF($B$15=DATOS!$B$16,SILOS!F29,IF($B$15=DATOS!$B$17,TANQUES!F29,IF($B$15=DATOS!$B$18,'TK AGITADOS'!F29,IF($B$15=DATOS!$B$19,'TORRES ENF'!F29," ")))))))))))))))))</f>
        <v>0</v>
      </c>
      <c r="E45" s="46">
        <f>IF($B$15=DATOS!$B$3,CALDERAS!G29,IF($B$15=DATOS!$B$4,CENTRÍFUGAS!G29,IF($B$15=DATOS!$B$5,CHILLERS!G29, IF($B$15=DATOS!$B$6,COMPRESORES!G29,IF($B$15=DATOS!$B$7,EVAPORADORES!G29,IF($B$15=DATOS!$B$8,FILTROS!G29,IF($B$15=DATOS!$B$9,IC!G29,IF($B$15=DATOS!$B$10,MIXERS!G29,IF($B$15=DATOS!$B$11,MOLINOS!G29,IF($B$15=DATOS!$B$12,'ÓSMOSIS INV'!G29,IF($B$15=DATOS!$B$13,REACTORES!G29,IF($B$15=DATOS!$B$14,RESINAS!G33,IF($B$15=DATOS!$B$15,SECADORES!G29,IF($B$15=DATOS!$B$16,SILOS!G29,IF($B$15=DATOS!$B$17,TANQUES!G29,IF($B$15=DATOS!$B$18,'TK AGITADOS'!G29,IF($B$15=DATOS!$B$19,'TORRES ENF'!G29," ")))))))))))))))))</f>
        <v>0</v>
      </c>
      <c r="F45" s="46">
        <f>IF($B$15=DATOS!$B$3,CALDERAS!H29,IF($B$15=DATOS!$B$4,CENTRÍFUGAS!H29,IF($B$15=DATOS!$B$5,CHILLERS!H29, IF($B$15=DATOS!$B$6,COMPRESORES!H29,IF($B$15=DATOS!$B$7,EVAPORADORES!H29,IF($B$15=DATOS!$B$8,FILTROS!H29,IF($B$15=DATOS!$B$9,IC!H29,IF($B$15=DATOS!$B$10,MIXERS!H29,IF($B$15=DATOS!$B$11,MOLINOS!H29,IF($B$15=DATOS!$B$12,'ÓSMOSIS INV'!H29,IF($B$15=DATOS!$B$13,REACTORES!H29,IF($B$15=DATOS!$B$14,RESINAS!H33,IF($B$15=DATOS!$B$15,SECADORES!H29,IF($B$15=DATOS!$B$16,SILOS!H29,IF($B$15=DATOS!$B$17,TANQUES!H29,IF($B$15=DATOS!$B$18,'TK AGITADOS'!H29,IF($B$15=DATOS!$B$19,'TORRES ENF'!H29," ")))))))))))))))))</f>
        <v>0</v>
      </c>
      <c r="G45" s="46">
        <f>IF($B$15=DATOS!$B$3,CALDERAS!I29,IF($B$15=DATOS!$B$4,CENTRÍFUGAS!I29,IF($B$15=DATOS!$B$5,CHILLERS!I29, IF($B$15=DATOS!$B$6,COMPRESORES!I29,IF($B$15=DATOS!$B$7,EVAPORADORES!I29,IF($B$15=DATOS!$B$8,FILTROS!I29,IF($B$15=DATOS!$B$9,IC!I29,IF($B$15=DATOS!$B$10,MIXERS!I29,IF($B$15=DATOS!$B$11,MOLINOS!I29,IF($B$15=DATOS!$B$12,'ÓSMOSIS INV'!I29,IF($B$15=DATOS!$B$13,REACTORES!I29,IF($B$15=DATOS!$B$14,RESINAS!I33,IF($B$15=DATOS!$B$15,SECADORES!I29,IF($B$15=DATOS!$B$16,SILOS!I29,IF($B$15=DATOS!$B$17,TANQUES!I29,IF($B$15=DATOS!$B$18,'TK AGITADOS'!I29,IF($B$15=DATOS!$B$19,'TORRES ENF'!I29," ")))))))))))))))))</f>
        <v>0</v>
      </c>
      <c r="H45" s="46">
        <f>IF($B$15=DATOS!$B$3,CALDERAS!J29,IF($B$15=DATOS!$B$4,CENTRÍFUGAS!J29,IF($B$15=DATOS!$B$5,CHILLERS!J29, IF($B$15=DATOS!$B$6,COMPRESORES!J29,IF($B$15=DATOS!$B$7,EVAPORADORES!J29,IF($B$15=DATOS!$B$8,FILTROS!J29,IF($B$15=DATOS!$B$9,IC!J29,IF($B$15=DATOS!$B$10,MIXERS!J29,IF($B$15=DATOS!$B$11,MOLINOS!J29,IF($B$15=DATOS!$B$12,'ÓSMOSIS INV'!J29,IF($B$15=DATOS!$B$13,REACTORES!J29,IF($B$15=DATOS!$B$14,RESINAS!J33,IF($B$15=DATOS!$B$15,SECADORES!J29,IF($B$15=DATOS!$B$16,SILOS!J29,IF($B$15=DATOS!$B$17,TANQUES!J29,IF($B$15=DATOS!$B$18,'TK AGITADOS'!J29,IF($B$15=DATOS!$B$19,'TORRES ENF'!J29," ")))))))))))))))))</f>
        <v>0</v>
      </c>
      <c r="I45" s="46">
        <f>IF($B$15=DATOS!$B$3,CALDERAS!K29,IF($B$15=DATOS!$B$4,CENTRÍFUGAS!K29,IF($B$15=DATOS!$B$5,CHILLERS!K29, IF($B$15=DATOS!$B$6,COMPRESORES!K29,IF($B$15=DATOS!$B$7,EVAPORADORES!K29,IF($B$15=DATOS!$B$8,FILTROS!K29,IF($B$15=DATOS!$B$9,IC!K29,IF($B$15=DATOS!$B$10,MIXERS!K29,IF($B$15=DATOS!$B$11,MOLINOS!K29,IF($B$15=DATOS!$B$12,'ÓSMOSIS INV'!K29,IF($B$15=DATOS!$B$13,REACTORES!K29,IF($B$15=DATOS!$B$14,RESINAS!K33,IF($B$15=DATOS!$B$15,SECADORES!K29,IF($B$15=DATOS!$B$16,SILOS!K29,IF($B$15=DATOS!$B$17,TANQUES!K29,IF($B$15=DATOS!$B$18,'TK AGITADOS'!K29,IF($B$15=DATOS!$B$19,'TORRES ENF'!K29," ")))))))))))))))))</f>
        <v>0</v>
      </c>
      <c r="J45" s="46">
        <f>IF($B$15=DATOS!$B$3,CALDERAS!L29,IF($B$15=DATOS!$B$4,CENTRÍFUGAS!L29,IF($B$15=DATOS!$B$5,CHILLERS!L29, IF($B$15=DATOS!$B$6,COMPRESORES!L29,IF($B$15=DATOS!$B$7,EVAPORADORES!L29,IF($B$15=DATOS!$B$8,FILTROS!L29,IF($B$15=DATOS!$B$9,IC!L29,IF($B$15=DATOS!$B$10,MIXERS!L29,IF($B$15=DATOS!$B$11,MOLINOS!L29,IF($B$15=DATOS!$B$12,'ÓSMOSIS INV'!L29,IF($B$15=DATOS!$B$13,REACTORES!L29,IF($B$15=DATOS!$B$14,RESINAS!L33,IF($B$15=DATOS!$B$15,SECADORES!L29,IF($B$15=DATOS!$B$16,SILOS!L29,IF($B$15=DATOS!$B$17,TANQUES!L29,IF($B$15=DATOS!$B$18,'TK AGITADOS'!L29,IF($B$15=DATOS!$B$19,'TORRES ENF'!L29," ")))))))))))))))))</f>
        <v>0</v>
      </c>
      <c r="K45" s="46">
        <f>IF($B$15=DATOS!$B$3,CALDERAS!M29,IF($B$15=DATOS!$B$4,CENTRÍFUGAS!M29,IF($B$15=DATOS!$B$5,CHILLERS!M29, IF($B$15=DATOS!$B$6,COMPRESORES!M29,IF($B$15=DATOS!$B$7,EVAPORADORES!M29,IF($B$15=DATOS!$B$8,FILTROS!M29,IF($B$15=DATOS!$B$9,IC!M29,IF($B$15=DATOS!$B$10,MIXERS!M29,IF($B$15=DATOS!$B$11,MOLINOS!M29,IF($B$15=DATOS!$B$12,'ÓSMOSIS INV'!M29,IF($B$15=DATOS!$B$13,REACTORES!M29,IF($B$15=DATOS!$B$14,RESINAS!M33,IF($B$15=DATOS!$B$15,SECADORES!M29,IF($B$15=DATOS!$B$16,SILOS!M29,IF($B$15=DATOS!$B$17,TANQUES!M29,IF($B$15=DATOS!$B$18,'TK AGITADOS'!M29,IF($B$15=DATOS!$B$19,'TORRES ENF'!M29," ")))))))))))))))))</f>
        <v>0</v>
      </c>
      <c r="L45" s="46">
        <f>IF($B$15=DATOS!$B$3,CALDERAS!N29,IF($B$15=DATOS!$B$4,CENTRÍFUGAS!N29,IF($B$15=DATOS!$B$5,CHILLERS!N29, IF($B$15=DATOS!$B$6,COMPRESORES!N29,IF($B$15=DATOS!$B$7,EVAPORADORES!N29,IF($B$15=DATOS!$B$8,FILTROS!N29,IF($B$15=DATOS!$B$9,IC!N29,IF($B$15=DATOS!$B$10,MIXERS!N29,IF($B$15=DATOS!$B$11,MOLINOS!N29,IF($B$15=DATOS!$B$12,'ÓSMOSIS INV'!N29,IF($B$15=DATOS!$B$13,REACTORES!N29,IF($B$15=DATOS!$B$14,RESINAS!N33,IF($B$15=DATOS!$B$15,SECADORES!N29,IF($B$15=DATOS!$B$16,SILOS!N29,IF($B$15=DATOS!$B$17,TANQUES!N29,IF($B$15=DATOS!$B$18,'TK AGITADOS'!N29,IF($B$15=DATOS!$B$19,'TORRES ENF'!N29," ")))))))))))))))))</f>
        <v>0</v>
      </c>
      <c r="M45" s="46">
        <f>IF($B$15=DATOS!$B$3,CALDERAS!O29,IF($B$15=DATOS!$B$4,CENTRÍFUGAS!O29,IF($B$15=DATOS!$B$5,CHILLERS!O29, IF($B$15=DATOS!$B$6,COMPRESORES!O29,IF($B$15=DATOS!$B$7,EVAPORADORES!O29,IF($B$15=DATOS!$B$8,FILTROS!O29,IF($B$15=DATOS!$B$9,IC!O29,IF($B$15=DATOS!$B$10,MIXERS!O29,IF($B$15=DATOS!$B$11,MOLINOS!O29,IF($B$15=DATOS!$B$12,'ÓSMOSIS INV'!O29,IF($B$15=DATOS!$B$13,REACTORES!O29,IF($B$15=DATOS!$B$14,RESINAS!O33,IF($B$15=DATOS!$B$15,SECADORES!O29,IF($B$15=DATOS!$B$16,SILOS!O29,IF($B$15=DATOS!$B$17,TANQUES!O29,IF($B$15=DATOS!$B$18,'TK AGITADOS'!O29,IF($B$15=DATOS!$B$19,'TORRES ENF'!O29," ")))))))))))))))))</f>
        <v>0</v>
      </c>
      <c r="N45" s="46">
        <f>IF($B$15=DATOS!$B$3,CALDERAS!P29,IF($B$15=DATOS!$B$4,CENTRÍFUGAS!P29,IF($B$15=DATOS!$B$5,CHILLERS!P29, IF($B$15=DATOS!$B$6,COMPRESORES!P29,IF($B$15=DATOS!$B$7,EVAPORADORES!P29,IF($B$15=DATOS!$B$8,FILTROS!P29,IF($B$15=DATOS!$B$9,IC!P29,IF($B$15=DATOS!$B$10,MIXERS!P29,IF($B$15=DATOS!$B$11,MOLINOS!P29,IF($B$15=DATOS!$B$12,'ÓSMOSIS INV'!P29,IF($B$15=DATOS!$B$13,REACTORES!P29,IF($B$15=DATOS!$B$14,RESINAS!P33,IF($B$15=DATOS!$B$15,SECADORES!P29,IF($B$15=DATOS!$B$16,SILOS!P29,IF($B$15=DATOS!$B$17,TANQUES!P29,IF($B$15=DATOS!$B$18,'TK AGITADOS'!P29,IF($B$15=DATOS!$B$19,'TORRES ENF'!P29," ")))))))))))))))))</f>
        <v>0</v>
      </c>
      <c r="O45" s="46">
        <f>IF($B$15=DATOS!$B$3,CALDERAS!Q29,IF($B$15=DATOS!$B$4,CENTRÍFUGAS!Q29,IF($B$15=DATOS!$B$5,CHILLERS!Q29, IF($B$15=DATOS!$B$6,COMPRESORES!Q29,IF($B$15=DATOS!$B$7,EVAPORADORES!Q29,IF($B$15=DATOS!$B$8,FILTROS!Q29,IF($B$15=DATOS!$B$9,IC!Q29,IF($B$15=DATOS!$B$10,MIXERS!Q29,IF($B$15=DATOS!$B$11,MOLINOS!Q29,IF($B$15=DATOS!$B$12,'ÓSMOSIS INV'!Q29,IF($B$15=DATOS!$B$13,REACTORES!Q29,IF($B$15=DATOS!$B$14,RESINAS!Q33,IF($B$15=DATOS!$B$15,SECADORES!Q29,IF($B$15=DATOS!$B$16,SILOS!Q29,IF($B$15=DATOS!$B$17,TANQUES!Q29,IF($B$15=DATOS!$B$18,'TK AGITADOS'!Q29,IF($B$15=DATOS!$B$19,'TORRES ENF'!Q29," ")))))))))))))))))</f>
        <v>0</v>
      </c>
      <c r="P45" s="46">
        <f>IF($B$15=DATOS!$B$3,CALDERAS!R29,IF($B$15=DATOS!$B$4,CENTRÍFUGAS!R29,IF($B$15=DATOS!$B$5,CHILLERS!R29, IF($B$15=DATOS!$B$6,COMPRESORES!R29,IF($B$15=DATOS!$B$7,EVAPORADORES!R29,IF($B$15=DATOS!$B$8,FILTROS!R29,IF($B$15=DATOS!$B$9,IC!R29,IF($B$15=DATOS!$B$10,MIXERS!R29,IF($B$15=DATOS!$B$11,MOLINOS!R29,IF($B$15=DATOS!$B$12,'ÓSMOSIS INV'!R29,IF($B$15=DATOS!$B$13,REACTORES!R29,IF($B$15=DATOS!$B$14,RESINAS!R33,IF($B$15=DATOS!$B$15,SECADORES!R29,IF($B$15=DATOS!$B$16,SILOS!R29,IF($B$15=DATOS!$B$17,TANQUES!R29,IF($B$15=DATOS!$B$18,'TK AGITADOS'!R29,IF($B$15=DATOS!$B$19,'TORRES ENF'!R29," ")))))))))))))))))</f>
        <v>0</v>
      </c>
      <c r="Q45" s="46">
        <f>IF($B$15=DATOS!$B$3,CALDERAS!S29,IF($B$15=DATOS!$B$4,CENTRÍFUGAS!S29,IF($B$15=DATOS!$B$5,CHILLERS!S29, IF($B$15=DATOS!$B$6,COMPRESORES!S29,IF($B$15=DATOS!$B$7,EVAPORADORES!S29,IF($B$15=DATOS!$B$8,FILTROS!S29,IF($B$15=DATOS!$B$9,IC!S29,IF($B$15=DATOS!$B$10,MIXERS!S29,IF($B$15=DATOS!$B$11,MOLINOS!S29,IF($B$15=DATOS!$B$12,'ÓSMOSIS INV'!S29,IF($B$15=DATOS!$B$13,REACTORES!S29,IF($B$15=DATOS!$B$14,RESINAS!S33,IF($B$15=DATOS!$B$15,SECADORES!S29,IF($B$15=DATOS!$B$16,SILOS!S29,IF($B$15=DATOS!$B$17,TANQUES!S29,IF($B$15=DATOS!$B$18,'TK AGITADOS'!S29,IF($B$15=DATOS!$B$19,'TORRES ENF'!S29," ")))))))))))))))))</f>
        <v>0</v>
      </c>
      <c r="R45" s="46">
        <f>IF($B$15=DATOS!$B$3,CALDERAS!T29,IF($B$15=DATOS!$B$4,CENTRÍFUGAS!T29,IF($B$15=DATOS!$B$5,CHILLERS!T29, IF($B$15=DATOS!$B$6,COMPRESORES!T29,IF($B$15=DATOS!$B$7,EVAPORADORES!T29,IF($B$15=DATOS!$B$8,FILTROS!T29,IF($B$15=DATOS!$B$9,IC!T29,IF($B$15=DATOS!$B$10,MIXERS!T29,IF($B$15=DATOS!$B$11,MOLINOS!T29,IF($B$15=DATOS!$B$12,'ÓSMOSIS INV'!T29,IF($B$15=DATOS!$B$13,REACTORES!T29,IF($B$15=DATOS!$B$14,RESINAS!T33,IF($B$15=DATOS!$B$15,SECADORES!T29,IF($B$15=DATOS!$B$16,SILOS!T29,IF($B$15=DATOS!$B$17,TANQUES!T29,IF($B$15=DATOS!$B$18,'TK AGITADOS'!T29,IF($B$15=DATOS!$B$19,'TORRES ENF'!T29," ")))))))))))))))))</f>
        <v>0</v>
      </c>
      <c r="S45" s="46">
        <f>IF($B$15=DATOS!$B$3,CALDERAS!U29,IF($B$15=DATOS!$B$4,CENTRÍFUGAS!U29,IF($B$15=DATOS!$B$5,CHILLERS!U29, IF($B$15=DATOS!$B$6,COMPRESORES!U29,IF($B$15=DATOS!$B$7,EVAPORADORES!U29,IF($B$15=DATOS!$B$8,FILTROS!U29,IF($B$15=DATOS!$B$9,IC!U29,IF($B$15=DATOS!$B$10,MIXERS!U29,IF($B$15=DATOS!$B$11,MOLINOS!U29,IF($B$15=DATOS!$B$12,'ÓSMOSIS INV'!U29,IF($B$15=DATOS!$B$13,REACTORES!U29,IF($B$15=DATOS!$B$14,RESINAS!U33,IF($B$15=DATOS!$B$15,SECADORES!U29,IF($B$15=DATOS!$B$16,SILOS!U29,IF($B$15=DATOS!$B$17,TANQUES!U29,IF($B$15=DATOS!$B$18,'TK AGITADOS'!U29,IF($B$15=DATOS!$B$19,'TORRES ENF'!U29," ")))))))))))))))))</f>
        <v>0</v>
      </c>
      <c r="T45" s="46">
        <f>IF($B$15=DATOS!$B$3,CALDERAS!V29,IF($B$15=DATOS!$B$4,CENTRÍFUGAS!V29,IF($B$15=DATOS!$B$5,CHILLERS!V29, IF($B$15=DATOS!$B$6,COMPRESORES!V29,IF($B$15=DATOS!$B$7,EVAPORADORES!V29,IF($B$15=DATOS!$B$8,FILTROS!V29,IF($B$15=DATOS!$B$9,IC!V29,IF($B$15=DATOS!$B$10,MIXERS!V29,IF($B$15=DATOS!$B$11,MOLINOS!V29,IF($B$15=DATOS!$B$12,'ÓSMOSIS INV'!V29,IF($B$15=DATOS!$B$13,REACTORES!V29,IF($B$15=DATOS!$B$14,RESINAS!V33,IF($B$15=DATOS!$B$15,SECADORES!V29,IF($B$15=DATOS!$B$16,SILOS!V29,IF($B$15=DATOS!$B$17,TANQUES!V29,IF($B$15=DATOS!$B$18,'TK AGITADOS'!V29,IF($B$15=DATOS!$B$19,'TORRES ENF'!V29," ")))))))))))))))))</f>
        <v>0</v>
      </c>
      <c r="U45" s="46">
        <f>IF($B$15=DATOS!$B$3,CALDERAS!W29,IF($B$15=DATOS!$B$4,CENTRÍFUGAS!W29,IF($B$15=DATOS!$B$5,CHILLERS!W29, IF($B$15=DATOS!$B$6,COMPRESORES!W29,IF($B$15=DATOS!$B$7,EVAPORADORES!W29,IF($B$15=DATOS!$B$8,FILTROS!W29,IF($B$15=DATOS!$B$9,IC!W29,IF($B$15=DATOS!$B$10,MIXERS!W29,IF($B$15=DATOS!$B$11,MOLINOS!W29,IF($B$15=DATOS!$B$12,'ÓSMOSIS INV'!W29,IF($B$15=DATOS!$B$13,REACTORES!W29,IF($B$15=DATOS!$B$14,RESINAS!W33,IF($B$15=DATOS!$B$15,SECADORES!W29,IF($B$15=DATOS!$B$16,SILOS!W29,IF($B$15=DATOS!$B$17,TANQUES!W29,IF($B$15=DATOS!$B$18,'TK AGITADOS'!W29,IF($B$15=DATOS!$B$19,'TORRES ENF'!W29," ")))))))))))))))))</f>
        <v>0</v>
      </c>
      <c r="V45" s="46">
        <f>IF($B$15=DATOS!$B$3,CALDERAS!X29,IF($B$15=DATOS!$B$4,CENTRÍFUGAS!X29,IF($B$15=DATOS!$B$5,CHILLERS!X29, IF($B$15=DATOS!$B$6,COMPRESORES!X29,IF($B$15=DATOS!$B$7,EVAPORADORES!X29,IF($B$15=DATOS!$B$8,FILTROS!X29,IF($B$15=DATOS!$B$9,IC!X29,IF($B$15=DATOS!$B$10,MIXERS!X29,IF($B$15=DATOS!$B$11,MOLINOS!X29,IF($B$15=DATOS!$B$12,'ÓSMOSIS INV'!X29,IF($B$15=DATOS!$B$13,REACTORES!X29,IF($B$15=DATOS!$B$14,RESINAS!X33,IF($B$15=DATOS!$B$15,SECADORES!X29,IF($B$15=DATOS!$B$16,SILOS!X29,IF($B$15=DATOS!$B$17,TANQUES!X29,IF($B$15=DATOS!$B$18,'TK AGITADOS'!X29,IF($B$15=DATOS!$B$19,'TORRES ENF'!X29," ")))))))))))))))))</f>
        <v>0</v>
      </c>
      <c r="W45" s="46">
        <f>IF($B$15=DATOS!$B$3,CALDERAS!Y29,IF($B$15=DATOS!$B$4,CENTRÍFUGAS!Y29,IF($B$15=DATOS!$B$5,CHILLERS!Y29, IF($B$15=DATOS!$B$6,COMPRESORES!Y29,IF($B$15=DATOS!$B$7,EVAPORADORES!Y29,IF($B$15=DATOS!$B$8,FILTROS!Y29,IF($B$15=DATOS!$B$9,IC!Y29,IF($B$15=DATOS!$B$10,MIXERS!Y29,IF($B$15=DATOS!$B$11,MOLINOS!Y29,IF($B$15=DATOS!$B$12,'ÓSMOSIS INV'!Y29,IF($B$15=DATOS!$B$13,REACTORES!Y29,IF($B$15=DATOS!$B$14,RESINAS!Y33,IF($B$15=DATOS!$B$15,SECADORES!Y29,IF($B$15=DATOS!$B$16,SILOS!Y29,IF($B$15=DATOS!$B$17,TANQUES!Y29,IF($B$15=DATOS!$B$18,'TK AGITADOS'!Y29,IF($B$15=DATOS!$B$19,'TORRES ENF'!Y29," ")))))))))))))))))</f>
        <v>0</v>
      </c>
      <c r="X45" s="46">
        <f>IF($B$15=DATOS!$B$3,CALDERAS!Z29,IF($B$15=DATOS!$B$4,CENTRÍFUGAS!Z29,IF($B$15=DATOS!$B$5,CHILLERS!Z29, IF($B$15=DATOS!$B$6,COMPRESORES!Z29,IF($B$15=DATOS!$B$7,EVAPORADORES!Z29,IF($B$15=DATOS!$B$8,FILTROS!Z29,IF($B$15=DATOS!$B$9,IC!Z29,IF($B$15=DATOS!$B$10,MIXERS!Z29,IF($B$15=DATOS!$B$11,MOLINOS!Z29,IF($B$15=DATOS!$B$12,'ÓSMOSIS INV'!Z29,IF($B$15=DATOS!$B$13,REACTORES!Z29,IF($B$15=DATOS!$B$14,RESINAS!Z33,IF($B$15=DATOS!$B$15,SECADORES!Z29,IF($B$15=DATOS!$B$16,SILOS!Z29,IF($B$15=DATOS!$B$17,TANQUES!Z29,IF($B$15=DATOS!$B$18,'TK AGITADOS'!Z29,IF($B$15=DATOS!$B$19,'TORRES ENF'!Z29," ")))))))))))))))))</f>
        <v>0</v>
      </c>
      <c r="Y45" s="46">
        <f>IF($B$15=DATOS!$B$3,CALDERAS!AA29,IF($B$15=DATOS!$B$4,CENTRÍFUGAS!AA29,IF($B$15=DATOS!$B$5,CHILLERS!AA29, IF($B$15=DATOS!$B$6,COMPRESORES!AA29,IF($B$15=DATOS!$B$7,EVAPORADORES!AA29,IF($B$15=DATOS!$B$8,FILTROS!AA29,IF($B$15=DATOS!$B$9,IC!AA29,IF($B$15=DATOS!$B$10,MIXERS!AA29,IF($B$15=DATOS!$B$11,MOLINOS!AA29,IF($B$15=DATOS!$B$12,'ÓSMOSIS INV'!AA29,IF($B$15=DATOS!$B$13,REACTORES!AA29,IF($B$15=DATOS!$B$14,RESINAS!AA33,IF($B$15=DATOS!$B$15,SECADORES!AA29,IF($B$15=DATOS!$B$16,SILOS!AA29,IF($B$15=DATOS!$B$17,TANQUES!AA29,IF($B$15=DATOS!$B$18,'TK AGITADOS'!AA29,IF($B$15=DATOS!$B$19,'TORRES ENF'!AA29," ")))))))))))))))))</f>
        <v>0</v>
      </c>
      <c r="Z45" s="46">
        <f>IF($B$15=DATOS!$B$3,CALDERAS!AB29,IF($B$15=DATOS!$B$4,CENTRÍFUGAS!AB29,IF($B$15=DATOS!$B$5,CHILLERS!AB29, IF($B$15=DATOS!$B$6,COMPRESORES!AB29,IF($B$15=DATOS!$B$7,EVAPORADORES!AB29,IF($B$15=DATOS!$B$8,FILTROS!AB29,IF($B$15=DATOS!$B$9,IC!AB29,IF($B$15=DATOS!$B$10,MIXERS!AB29,IF($B$15=DATOS!$B$11,MOLINOS!AB29,IF($B$15=DATOS!$B$12,'ÓSMOSIS INV'!AB29,IF($B$15=DATOS!$B$13,REACTORES!AB29,IF($B$15=DATOS!$B$14,RESINAS!AB33,IF($B$15=DATOS!$B$15,SECADORES!AB29,IF($B$15=DATOS!$B$16,SILOS!AB29,IF($B$15=DATOS!$B$17,TANQUES!AB29,IF($B$15=DATOS!$B$18,'TK AGITADOS'!AB29,IF($B$15=DATOS!$B$19,'TORRES ENF'!AB29," ")))))))))))))))))</f>
        <v>0</v>
      </c>
      <c r="AA45" s="46">
        <f>IF($B$15=DATOS!$B$3,CALDERAS!AC29,IF($B$15=DATOS!$B$4,CENTRÍFUGAS!AC29,IF($B$15=DATOS!$B$5,CHILLERS!AC29, IF($B$15=DATOS!$B$6,COMPRESORES!AC29,IF($B$15=DATOS!$B$7,EVAPORADORES!AC29,IF($B$15=DATOS!$B$8,FILTROS!AC29,IF($B$15=DATOS!$B$9,IC!AC29,IF($B$15=DATOS!$B$10,MIXERS!AC29,IF($B$15=DATOS!$B$11,MOLINOS!AC29,IF($B$15=DATOS!$B$12,'ÓSMOSIS INV'!AC29,IF($B$15=DATOS!$B$13,REACTORES!AC29,IF($B$15=DATOS!$B$14,RESINAS!AC33,IF($B$15=DATOS!$B$15,SECADORES!AC29,IF($B$15=DATOS!$B$16,SILOS!AC29,IF($B$15=DATOS!$B$17,TANQUES!AC29,IF($B$15=DATOS!$B$18,'TK AGITADOS'!AC29,IF($B$15=DATOS!$B$19,'TORRES ENF'!AC29," ")))))))))))))))))</f>
        <v>0</v>
      </c>
      <c r="AB45" s="46">
        <f>IF($B$15=DATOS!$B$3,CALDERAS!AD29,IF($B$15=DATOS!$B$4,CENTRÍFUGAS!AD29,IF($B$15=DATOS!$B$5,CHILLERS!AD29, IF($B$15=DATOS!$B$6,COMPRESORES!AD29,IF($B$15=DATOS!$B$7,EVAPORADORES!AD29,IF($B$15=DATOS!$B$8,FILTROS!AD29,IF($B$15=DATOS!$B$9,IC!AD29,IF($B$15=DATOS!$B$10,MIXERS!AD29,IF($B$15=DATOS!$B$11,MOLINOS!AD29,IF($B$15=DATOS!$B$12,'ÓSMOSIS INV'!AD29,IF($B$15=DATOS!$B$13,REACTORES!AD29,IF($B$15=DATOS!$B$14,RESINAS!AD33,IF($B$15=DATOS!$B$15,SECADORES!AD29,IF($B$15=DATOS!$B$16,SILOS!AD29,IF($B$15=DATOS!$B$17,TANQUES!AD29,IF($B$15=DATOS!$B$18,'TK AGITADOS'!AD29,IF($B$15=DATOS!$B$19,'TORRES ENF'!AD29," ")))))))))))))))))</f>
        <v>0</v>
      </c>
      <c r="AC45" s="46">
        <f>IF($B$15=DATOS!$B$3,CALDERAS!AE29,IF($B$15=DATOS!$B$4,CENTRÍFUGAS!AE29,IF($B$15=DATOS!$B$5,CHILLERS!AE29, IF($B$15=DATOS!$B$6,COMPRESORES!AE29,IF($B$15=DATOS!$B$7,EVAPORADORES!AE29,IF($B$15=DATOS!$B$8,FILTROS!AE29,IF($B$15=DATOS!$B$9,IC!AE29,IF($B$15=DATOS!$B$10,MIXERS!AE29,IF($B$15=DATOS!$B$11,MOLINOS!AE29,IF($B$15=DATOS!$B$12,'ÓSMOSIS INV'!AE29,IF($B$15=DATOS!$B$13,REACTORES!AE29,IF($B$15=DATOS!$B$14,RESINAS!AE33,IF($B$15=DATOS!$B$15,SECADORES!AE29,IF($B$15=DATOS!$B$16,SILOS!AE29,IF($B$15=DATOS!$B$17,TANQUES!AE29,IF($B$15=DATOS!$B$18,'TK AGITADOS'!AE29,IF($B$15=DATOS!$B$19,'TORRES ENF'!AE29," ")))))))))))))))))</f>
        <v>0</v>
      </c>
      <c r="AD45" s="46">
        <f>IF($B$15=DATOS!$B$3,CALDERAS!AF29,IF($B$15=DATOS!$B$4,CENTRÍFUGAS!AF29,IF($B$15=DATOS!$B$5,CHILLERS!AF29, IF($B$15=DATOS!$B$6,COMPRESORES!AF29,IF($B$15=DATOS!$B$7,EVAPORADORES!AF29,IF($B$15=DATOS!$B$8,FILTROS!AF29,IF($B$15=DATOS!$B$9,IC!AF29,IF($B$15=DATOS!$B$10,MIXERS!AF29,IF($B$15=DATOS!$B$11,MOLINOS!AF29,IF($B$15=DATOS!$B$12,'ÓSMOSIS INV'!AF29,IF($B$15=DATOS!$B$13,REACTORES!AF29,IF($B$15=DATOS!$B$14,RESINAS!AF33,IF($B$15=DATOS!$B$15,SECADORES!AF29,IF($B$15=DATOS!$B$16,SILOS!AF29,IF($B$15=DATOS!$B$17,TANQUES!AF29,IF($B$15=DATOS!$B$18,'TK AGITADOS'!AF29,IF($B$15=DATOS!$B$19,'TORRES ENF'!AF29," ")))))))))))))))))</f>
        <v>0</v>
      </c>
      <c r="AE45" s="46">
        <f>IF($B$15=DATOS!$B$3,CALDERAS!AG29,IF($B$15=DATOS!$B$4,CENTRÍFUGAS!AG29,IF($B$15=DATOS!$B$5,CHILLERS!AG29, IF($B$15=DATOS!$B$6,COMPRESORES!AG29,IF($B$15=DATOS!$B$7,EVAPORADORES!AG29,IF($B$15=DATOS!$B$8,FILTROS!AG29,IF($B$15=DATOS!$B$9,IC!AG29,IF($B$15=DATOS!$B$10,MIXERS!AG29,IF($B$15=DATOS!$B$11,MOLINOS!AG29,IF($B$15=DATOS!$B$12,'ÓSMOSIS INV'!AG29,IF($B$15=DATOS!$B$13,REACTORES!AG29,IF($B$15=DATOS!$B$14,RESINAS!AG33,IF($B$15=DATOS!$B$15,SECADORES!AG29,IF($B$15=DATOS!$B$16,SILOS!AG29,IF($B$15=DATOS!$B$17,TANQUES!AG29,IF($B$15=DATOS!$B$18,'TK AGITADOS'!AG29,IF($B$15=DATOS!$B$19,'TORRES ENF'!AG29," ")))))))))))))))))</f>
        <v>0</v>
      </c>
      <c r="AF45" s="46">
        <f>IF($B$15=DATOS!$B$3,CALDERAS!AH29,IF($B$15=DATOS!$B$4,CENTRÍFUGAS!AH29,IF($B$15=DATOS!$B$5,CHILLERS!AH29, IF($B$15=DATOS!$B$6,COMPRESORES!AH29,IF($B$15=DATOS!$B$7,EVAPORADORES!AH29,IF($B$15=DATOS!$B$8,FILTROS!AH29,IF($B$15=DATOS!$B$9,IC!AH29,IF($B$15=DATOS!$B$10,MIXERS!AH29,IF($B$15=DATOS!$B$11,MOLINOS!AH29,IF($B$15=DATOS!$B$12,'ÓSMOSIS INV'!AH29,IF($B$15=DATOS!$B$13,REACTORES!AH29,IF($B$15=DATOS!$B$14,RESINAS!AH33,IF($B$15=DATOS!$B$15,SECADORES!AH29,IF($B$15=DATOS!$B$16,SILOS!AH29,IF($B$15=DATOS!$B$17,TANQUES!AH29,IF($B$15=DATOS!$B$18,'TK AGITADOS'!AH29,IF($B$15=DATOS!$B$19,'TORRES ENF'!AH29," ")))))))))))))))))</f>
        <v>0</v>
      </c>
    </row>
    <row r="46" spans="1:32" s="47" customFormat="1" ht="45" customHeight="1" x14ac:dyDescent="0.4">
      <c r="A46" s="46">
        <f>IF($B$15=DATOS!$B$3,CALDERAS!C30,IF($B$15=DATOS!$B$4,CENTRÍFUGAS!C30,IF($B$15=DATOS!$B$5,CHILLERS!C30, IF($B$15=DATOS!$B$6,COMPRESORES!C30,IF($B$15=DATOS!$B$7,EVAPORADORES!C30,IF($B$15=DATOS!$B$8,FILTROS!C30,IF($B$15=DATOS!$B$9,IC!C30,IF($B$15=DATOS!$B$10,MIXERS!C30,IF($B$15=DATOS!$B$11,MOLINOS!C30,IF($B$15=DATOS!$B$12,'ÓSMOSIS INV'!C30,IF($B$15=DATOS!$B$13,REACTORES!C30,IF($B$15=DATOS!$B$14,RESINAS!C34,IF($B$15=DATOS!$B$15,SECADORES!C30,IF($B$15=DATOS!$B$16,SILOS!C30,IF($B$15=DATOS!$B$17,TANQUES!C30,IF($B$15=DATOS!$B$18,'TK AGITADOS'!C30,IF($B$15=DATOS!$B$19,'TORRES ENF'!C30," ")))))))))))))))))</f>
        <v>0</v>
      </c>
      <c r="B46" s="46">
        <f>IF($B$15=DATOS!$B$3,CALDERAS!D30,IF($B$15=DATOS!$B$4,CENTRÍFUGAS!D30,IF($B$15=DATOS!$B$5,CHILLERS!D30, IF($B$15=DATOS!$B$6,COMPRESORES!D30,IF($B$15=DATOS!$B$7,EVAPORADORES!D30,IF($B$15=DATOS!$B$8,FILTROS!D30,IF($B$15=DATOS!$B$9,IC!D30,IF($B$15=DATOS!$B$10,MIXERS!D30,IF($B$15=DATOS!$B$11,MOLINOS!D30,IF($B$15=DATOS!$B$12,'ÓSMOSIS INV'!D30,IF($B$15=DATOS!$B$13,REACTORES!D30,IF($B$15=DATOS!$B$14,RESINAS!D34,IF($B$15=DATOS!$B$15,SECADORES!D30,IF($B$15=DATOS!$B$16,SILOS!D30,IF($B$15=DATOS!$B$17,TANQUES!D30,IF($B$15=DATOS!$B$18,'TK AGITADOS'!D30,IF($B$15=DATOS!$B$19,'TORRES ENF'!D30," ")))))))))))))))))</f>
        <v>0</v>
      </c>
      <c r="C46" s="46">
        <f>IF($B$15=DATOS!$B$3,CALDERAS!E30,IF($B$15=DATOS!$B$4,CENTRÍFUGAS!E30,IF($B$15=DATOS!$B$5,CHILLERS!E30, IF($B$15=DATOS!$B$6,COMPRESORES!E30,IF($B$15=DATOS!$B$7,EVAPORADORES!E30,IF($B$15=DATOS!$B$8,FILTROS!E30,IF($B$15=DATOS!$B$9,IC!E30,IF($B$15=DATOS!$B$10,MIXERS!E30,IF($B$15=DATOS!$B$11,MOLINOS!E30,IF($B$15=DATOS!$B$12,'ÓSMOSIS INV'!E30,IF($B$15=DATOS!$B$13,REACTORES!E30,IF($B$15=DATOS!$B$14,RESINAS!E34,IF($B$15=DATOS!$B$15,SECADORES!E30,IF($B$15=DATOS!$B$16,SILOS!E30,IF($B$15=DATOS!$B$17,TANQUES!E30,IF($B$15=DATOS!$B$18,'TK AGITADOS'!E30,IF($B$15=DATOS!$B$19,'TORRES ENF'!E30," ")))))))))))))))))</f>
        <v>0</v>
      </c>
      <c r="D46" s="46">
        <f>IF($B$15=DATOS!$B$3,CALDERAS!F30,IF($B$15=DATOS!$B$4,CENTRÍFUGAS!F30,IF($B$15=DATOS!$B$5,CHILLERS!F30, IF($B$15=DATOS!$B$6,COMPRESORES!F30,IF($B$15=DATOS!$B$7,EVAPORADORES!F30,IF($B$15=DATOS!$B$8,FILTROS!F30,IF($B$15=DATOS!$B$9,IC!F30,IF($B$15=DATOS!$B$10,MIXERS!F30,IF($B$15=DATOS!$B$11,MOLINOS!F30,IF($B$15=DATOS!$B$12,'ÓSMOSIS INV'!F30,IF($B$15=DATOS!$B$13,REACTORES!F30,IF($B$15=DATOS!$B$14,RESINAS!F34,IF($B$15=DATOS!$B$15,SECADORES!F30,IF($B$15=DATOS!$B$16,SILOS!F30,IF($B$15=DATOS!$B$17,TANQUES!F30,IF($B$15=DATOS!$B$18,'TK AGITADOS'!F30,IF($B$15=DATOS!$B$19,'TORRES ENF'!F30," ")))))))))))))))))</f>
        <v>0</v>
      </c>
      <c r="E46" s="46">
        <f>IF($B$15=DATOS!$B$3,CALDERAS!G30,IF($B$15=DATOS!$B$4,CENTRÍFUGAS!G30,IF($B$15=DATOS!$B$5,CHILLERS!G30, IF($B$15=DATOS!$B$6,COMPRESORES!G30,IF($B$15=DATOS!$B$7,EVAPORADORES!G30,IF($B$15=DATOS!$B$8,FILTROS!G30,IF($B$15=DATOS!$B$9,IC!G30,IF($B$15=DATOS!$B$10,MIXERS!G30,IF($B$15=DATOS!$B$11,MOLINOS!G30,IF($B$15=DATOS!$B$12,'ÓSMOSIS INV'!G30,IF($B$15=DATOS!$B$13,REACTORES!G30,IF($B$15=DATOS!$B$14,RESINAS!G34,IF($B$15=DATOS!$B$15,SECADORES!G30,IF($B$15=DATOS!$B$16,SILOS!G30,IF($B$15=DATOS!$B$17,TANQUES!G30,IF($B$15=DATOS!$B$18,'TK AGITADOS'!G30,IF($B$15=DATOS!$B$19,'TORRES ENF'!G30," ")))))))))))))))))</f>
        <v>0</v>
      </c>
      <c r="F46" s="46">
        <f>IF($B$15=DATOS!$B$3,CALDERAS!H30,IF($B$15=DATOS!$B$4,CENTRÍFUGAS!H30,IF($B$15=DATOS!$B$5,CHILLERS!H30, IF($B$15=DATOS!$B$6,COMPRESORES!H30,IF($B$15=DATOS!$B$7,EVAPORADORES!H30,IF($B$15=DATOS!$B$8,FILTROS!H30,IF($B$15=DATOS!$B$9,IC!H30,IF($B$15=DATOS!$B$10,MIXERS!H30,IF($B$15=DATOS!$B$11,MOLINOS!H30,IF($B$15=DATOS!$B$12,'ÓSMOSIS INV'!H30,IF($B$15=DATOS!$B$13,REACTORES!H30,IF($B$15=DATOS!$B$14,RESINAS!H34,IF($B$15=DATOS!$B$15,SECADORES!H30,IF($B$15=DATOS!$B$16,SILOS!H30,IF($B$15=DATOS!$B$17,TANQUES!H30,IF($B$15=DATOS!$B$18,'TK AGITADOS'!H30,IF($B$15=DATOS!$B$19,'TORRES ENF'!H30," ")))))))))))))))))</f>
        <v>0</v>
      </c>
      <c r="G46" s="46">
        <f>IF($B$15=DATOS!$B$3,CALDERAS!I30,IF($B$15=DATOS!$B$4,CENTRÍFUGAS!I30,IF($B$15=DATOS!$B$5,CHILLERS!I30, IF($B$15=DATOS!$B$6,COMPRESORES!I30,IF($B$15=DATOS!$B$7,EVAPORADORES!I30,IF($B$15=DATOS!$B$8,FILTROS!I30,IF($B$15=DATOS!$B$9,IC!I30,IF($B$15=DATOS!$B$10,MIXERS!I30,IF($B$15=DATOS!$B$11,MOLINOS!I30,IF($B$15=DATOS!$B$12,'ÓSMOSIS INV'!I30,IF($B$15=DATOS!$B$13,REACTORES!I30,IF($B$15=DATOS!$B$14,RESINAS!I34,IF($B$15=DATOS!$B$15,SECADORES!I30,IF($B$15=DATOS!$B$16,SILOS!I30,IF($B$15=DATOS!$B$17,TANQUES!I30,IF($B$15=DATOS!$B$18,'TK AGITADOS'!I30,IF($B$15=DATOS!$B$19,'TORRES ENF'!I30," ")))))))))))))))))</f>
        <v>0</v>
      </c>
      <c r="H46" s="46">
        <f>IF($B$15=DATOS!$B$3,CALDERAS!J30,IF($B$15=DATOS!$B$4,CENTRÍFUGAS!J30,IF($B$15=DATOS!$B$5,CHILLERS!J30, IF($B$15=DATOS!$B$6,COMPRESORES!J30,IF($B$15=DATOS!$B$7,EVAPORADORES!J30,IF($B$15=DATOS!$B$8,FILTROS!J30,IF($B$15=DATOS!$B$9,IC!J30,IF($B$15=DATOS!$B$10,MIXERS!J30,IF($B$15=DATOS!$B$11,MOLINOS!J30,IF($B$15=DATOS!$B$12,'ÓSMOSIS INV'!J30,IF($B$15=DATOS!$B$13,REACTORES!J30,IF($B$15=DATOS!$B$14,RESINAS!J34,IF($B$15=DATOS!$B$15,SECADORES!J30,IF($B$15=DATOS!$B$16,SILOS!J30,IF($B$15=DATOS!$B$17,TANQUES!J30,IF($B$15=DATOS!$B$18,'TK AGITADOS'!J30,IF($B$15=DATOS!$B$19,'TORRES ENF'!J30," ")))))))))))))))))</f>
        <v>0</v>
      </c>
      <c r="I46" s="46">
        <f>IF($B$15=DATOS!$B$3,CALDERAS!K30,IF($B$15=DATOS!$B$4,CENTRÍFUGAS!K30,IF($B$15=DATOS!$B$5,CHILLERS!K30, IF($B$15=DATOS!$B$6,COMPRESORES!K30,IF($B$15=DATOS!$B$7,EVAPORADORES!K30,IF($B$15=DATOS!$B$8,FILTROS!K30,IF($B$15=DATOS!$B$9,IC!K30,IF($B$15=DATOS!$B$10,MIXERS!K30,IF($B$15=DATOS!$B$11,MOLINOS!K30,IF($B$15=DATOS!$B$12,'ÓSMOSIS INV'!K30,IF($B$15=DATOS!$B$13,REACTORES!K30,IF($B$15=DATOS!$B$14,RESINAS!K34,IF($B$15=DATOS!$B$15,SECADORES!K30,IF($B$15=DATOS!$B$16,SILOS!K30,IF($B$15=DATOS!$B$17,TANQUES!K30,IF($B$15=DATOS!$B$18,'TK AGITADOS'!K30,IF($B$15=DATOS!$B$19,'TORRES ENF'!K30," ")))))))))))))))))</f>
        <v>0</v>
      </c>
      <c r="J46" s="46">
        <f>IF($B$15=DATOS!$B$3,CALDERAS!L30,IF($B$15=DATOS!$B$4,CENTRÍFUGAS!L30,IF($B$15=DATOS!$B$5,CHILLERS!L30, IF($B$15=DATOS!$B$6,COMPRESORES!L30,IF($B$15=DATOS!$B$7,EVAPORADORES!L30,IF($B$15=DATOS!$B$8,FILTROS!L30,IF($B$15=DATOS!$B$9,IC!L30,IF($B$15=DATOS!$B$10,MIXERS!L30,IF($B$15=DATOS!$B$11,MOLINOS!L30,IF($B$15=DATOS!$B$12,'ÓSMOSIS INV'!L30,IF($B$15=DATOS!$B$13,REACTORES!L30,IF($B$15=DATOS!$B$14,RESINAS!L34,IF($B$15=DATOS!$B$15,SECADORES!L30,IF($B$15=DATOS!$B$16,SILOS!L30,IF($B$15=DATOS!$B$17,TANQUES!L30,IF($B$15=DATOS!$B$18,'TK AGITADOS'!L30,IF($B$15=DATOS!$B$19,'TORRES ENF'!L30," ")))))))))))))))))</f>
        <v>0</v>
      </c>
      <c r="K46" s="46">
        <f>IF($B$15=DATOS!$B$3,CALDERAS!M30,IF($B$15=DATOS!$B$4,CENTRÍFUGAS!M30,IF($B$15=DATOS!$B$5,CHILLERS!M30, IF($B$15=DATOS!$B$6,COMPRESORES!M30,IF($B$15=DATOS!$B$7,EVAPORADORES!M30,IF($B$15=DATOS!$B$8,FILTROS!M30,IF($B$15=DATOS!$B$9,IC!M30,IF($B$15=DATOS!$B$10,MIXERS!M30,IF($B$15=DATOS!$B$11,MOLINOS!M30,IF($B$15=DATOS!$B$12,'ÓSMOSIS INV'!M30,IF($B$15=DATOS!$B$13,REACTORES!M30,IF($B$15=DATOS!$B$14,RESINAS!M34,IF($B$15=DATOS!$B$15,SECADORES!M30,IF($B$15=DATOS!$B$16,SILOS!M30,IF($B$15=DATOS!$B$17,TANQUES!M30,IF($B$15=DATOS!$B$18,'TK AGITADOS'!M30,IF($B$15=DATOS!$B$19,'TORRES ENF'!M30," ")))))))))))))))))</f>
        <v>0</v>
      </c>
      <c r="L46" s="46">
        <f>IF($B$15=DATOS!$B$3,CALDERAS!N30,IF($B$15=DATOS!$B$4,CENTRÍFUGAS!N30,IF($B$15=DATOS!$B$5,CHILLERS!N30, IF($B$15=DATOS!$B$6,COMPRESORES!N30,IF($B$15=DATOS!$B$7,EVAPORADORES!N30,IF($B$15=DATOS!$B$8,FILTROS!N30,IF($B$15=DATOS!$B$9,IC!N30,IF($B$15=DATOS!$B$10,MIXERS!N30,IF($B$15=DATOS!$B$11,MOLINOS!N30,IF($B$15=DATOS!$B$12,'ÓSMOSIS INV'!N30,IF($B$15=DATOS!$B$13,REACTORES!N30,IF($B$15=DATOS!$B$14,RESINAS!N34,IF($B$15=DATOS!$B$15,SECADORES!N30,IF($B$15=DATOS!$B$16,SILOS!N30,IF($B$15=DATOS!$B$17,TANQUES!N30,IF($B$15=DATOS!$B$18,'TK AGITADOS'!N30,IF($B$15=DATOS!$B$19,'TORRES ENF'!N30," ")))))))))))))))))</f>
        <v>0</v>
      </c>
      <c r="M46" s="46">
        <f>IF($B$15=DATOS!$B$3,CALDERAS!O30,IF($B$15=DATOS!$B$4,CENTRÍFUGAS!O30,IF($B$15=DATOS!$B$5,CHILLERS!O30, IF($B$15=DATOS!$B$6,COMPRESORES!O30,IF($B$15=DATOS!$B$7,EVAPORADORES!O30,IF($B$15=DATOS!$B$8,FILTROS!O30,IF($B$15=DATOS!$B$9,IC!O30,IF($B$15=DATOS!$B$10,MIXERS!O30,IF($B$15=DATOS!$B$11,MOLINOS!O30,IF($B$15=DATOS!$B$12,'ÓSMOSIS INV'!O30,IF($B$15=DATOS!$B$13,REACTORES!O30,IF($B$15=DATOS!$B$14,RESINAS!O34,IF($B$15=DATOS!$B$15,SECADORES!O30,IF($B$15=DATOS!$B$16,SILOS!O30,IF($B$15=DATOS!$B$17,TANQUES!O30,IF($B$15=DATOS!$B$18,'TK AGITADOS'!O30,IF($B$15=DATOS!$B$19,'TORRES ENF'!O30," ")))))))))))))))))</f>
        <v>0</v>
      </c>
      <c r="N46" s="46">
        <f>IF($B$15=DATOS!$B$3,CALDERAS!P30,IF($B$15=DATOS!$B$4,CENTRÍFUGAS!P30,IF($B$15=DATOS!$B$5,CHILLERS!P30, IF($B$15=DATOS!$B$6,COMPRESORES!P30,IF($B$15=DATOS!$B$7,EVAPORADORES!P30,IF($B$15=DATOS!$B$8,FILTROS!P30,IF($B$15=DATOS!$B$9,IC!P30,IF($B$15=DATOS!$B$10,MIXERS!P30,IF($B$15=DATOS!$B$11,MOLINOS!P30,IF($B$15=DATOS!$B$12,'ÓSMOSIS INV'!P30,IF($B$15=DATOS!$B$13,REACTORES!P30,IF($B$15=DATOS!$B$14,RESINAS!P34,IF($B$15=DATOS!$B$15,SECADORES!P30,IF($B$15=DATOS!$B$16,SILOS!P30,IF($B$15=DATOS!$B$17,TANQUES!P30,IF($B$15=DATOS!$B$18,'TK AGITADOS'!P30,IF($B$15=DATOS!$B$19,'TORRES ENF'!P30," ")))))))))))))))))</f>
        <v>0</v>
      </c>
      <c r="O46" s="46">
        <f>IF($B$15=DATOS!$B$3,CALDERAS!Q30,IF($B$15=DATOS!$B$4,CENTRÍFUGAS!Q30,IF($B$15=DATOS!$B$5,CHILLERS!Q30, IF($B$15=DATOS!$B$6,COMPRESORES!Q30,IF($B$15=DATOS!$B$7,EVAPORADORES!Q30,IF($B$15=DATOS!$B$8,FILTROS!Q30,IF($B$15=DATOS!$B$9,IC!Q30,IF($B$15=DATOS!$B$10,MIXERS!Q30,IF($B$15=DATOS!$B$11,MOLINOS!Q30,IF($B$15=DATOS!$B$12,'ÓSMOSIS INV'!Q30,IF($B$15=DATOS!$B$13,REACTORES!Q30,IF($B$15=DATOS!$B$14,RESINAS!Q34,IF($B$15=DATOS!$B$15,SECADORES!Q30,IF($B$15=DATOS!$B$16,SILOS!Q30,IF($B$15=DATOS!$B$17,TANQUES!Q30,IF($B$15=DATOS!$B$18,'TK AGITADOS'!Q30,IF($B$15=DATOS!$B$19,'TORRES ENF'!Q30," ")))))))))))))))))</f>
        <v>0</v>
      </c>
      <c r="P46" s="46">
        <f>IF($B$15=DATOS!$B$3,CALDERAS!R30,IF($B$15=DATOS!$B$4,CENTRÍFUGAS!R30,IF($B$15=DATOS!$B$5,CHILLERS!R30, IF($B$15=DATOS!$B$6,COMPRESORES!R30,IF($B$15=DATOS!$B$7,EVAPORADORES!R30,IF($B$15=DATOS!$B$8,FILTROS!R30,IF($B$15=DATOS!$B$9,IC!R30,IF($B$15=DATOS!$B$10,MIXERS!R30,IF($B$15=DATOS!$B$11,MOLINOS!R30,IF($B$15=DATOS!$B$12,'ÓSMOSIS INV'!R30,IF($B$15=DATOS!$B$13,REACTORES!R30,IF($B$15=DATOS!$B$14,RESINAS!R34,IF($B$15=DATOS!$B$15,SECADORES!R30,IF($B$15=DATOS!$B$16,SILOS!R30,IF($B$15=DATOS!$B$17,TANQUES!R30,IF($B$15=DATOS!$B$18,'TK AGITADOS'!R30,IF($B$15=DATOS!$B$19,'TORRES ENF'!R30," ")))))))))))))))))</f>
        <v>0</v>
      </c>
      <c r="Q46" s="46">
        <f>IF($B$15=DATOS!$B$3,CALDERAS!S30,IF($B$15=DATOS!$B$4,CENTRÍFUGAS!S30,IF($B$15=DATOS!$B$5,CHILLERS!S30, IF($B$15=DATOS!$B$6,COMPRESORES!S30,IF($B$15=DATOS!$B$7,EVAPORADORES!S30,IF($B$15=DATOS!$B$8,FILTROS!S30,IF($B$15=DATOS!$B$9,IC!S30,IF($B$15=DATOS!$B$10,MIXERS!S30,IF($B$15=DATOS!$B$11,MOLINOS!S30,IF($B$15=DATOS!$B$12,'ÓSMOSIS INV'!S30,IF($B$15=DATOS!$B$13,REACTORES!S30,IF($B$15=DATOS!$B$14,RESINAS!S34,IF($B$15=DATOS!$B$15,SECADORES!S30,IF($B$15=DATOS!$B$16,SILOS!S30,IF($B$15=DATOS!$B$17,TANQUES!S30,IF($B$15=DATOS!$B$18,'TK AGITADOS'!S30,IF($B$15=DATOS!$B$19,'TORRES ENF'!S30," ")))))))))))))))))</f>
        <v>0</v>
      </c>
      <c r="R46" s="46">
        <f>IF($B$15=DATOS!$B$3,CALDERAS!T30,IF($B$15=DATOS!$B$4,CENTRÍFUGAS!T30,IF($B$15=DATOS!$B$5,CHILLERS!T30, IF($B$15=DATOS!$B$6,COMPRESORES!T30,IF($B$15=DATOS!$B$7,EVAPORADORES!T30,IF($B$15=DATOS!$B$8,FILTROS!T30,IF($B$15=DATOS!$B$9,IC!T30,IF($B$15=DATOS!$B$10,MIXERS!T30,IF($B$15=DATOS!$B$11,MOLINOS!T30,IF($B$15=DATOS!$B$12,'ÓSMOSIS INV'!T30,IF($B$15=DATOS!$B$13,REACTORES!T30,IF($B$15=DATOS!$B$14,RESINAS!T34,IF($B$15=DATOS!$B$15,SECADORES!T30,IF($B$15=DATOS!$B$16,SILOS!T30,IF($B$15=DATOS!$B$17,TANQUES!T30,IF($B$15=DATOS!$B$18,'TK AGITADOS'!T30,IF($B$15=DATOS!$B$19,'TORRES ENF'!T30," ")))))))))))))))))</f>
        <v>0</v>
      </c>
      <c r="S46" s="46">
        <f>IF($B$15=DATOS!$B$3,CALDERAS!U30,IF($B$15=DATOS!$B$4,CENTRÍFUGAS!U30,IF($B$15=DATOS!$B$5,CHILLERS!U30, IF($B$15=DATOS!$B$6,COMPRESORES!U30,IF($B$15=DATOS!$B$7,EVAPORADORES!U30,IF($B$15=DATOS!$B$8,FILTROS!U30,IF($B$15=DATOS!$B$9,IC!U30,IF($B$15=DATOS!$B$10,MIXERS!U30,IF($B$15=DATOS!$B$11,MOLINOS!U30,IF($B$15=DATOS!$B$12,'ÓSMOSIS INV'!U30,IF($B$15=DATOS!$B$13,REACTORES!U30,IF($B$15=DATOS!$B$14,RESINAS!U34,IF($B$15=DATOS!$B$15,SECADORES!U30,IF($B$15=DATOS!$B$16,SILOS!U30,IF($B$15=DATOS!$B$17,TANQUES!U30,IF($B$15=DATOS!$B$18,'TK AGITADOS'!U30,IF($B$15=DATOS!$B$19,'TORRES ENF'!U30," ")))))))))))))))))</f>
        <v>0</v>
      </c>
      <c r="T46" s="46">
        <f>IF($B$15=DATOS!$B$3,CALDERAS!V30,IF($B$15=DATOS!$B$4,CENTRÍFUGAS!V30,IF($B$15=DATOS!$B$5,CHILLERS!V30, IF($B$15=DATOS!$B$6,COMPRESORES!V30,IF($B$15=DATOS!$B$7,EVAPORADORES!V30,IF($B$15=DATOS!$B$8,FILTROS!V30,IF($B$15=DATOS!$B$9,IC!V30,IF($B$15=DATOS!$B$10,MIXERS!V30,IF($B$15=DATOS!$B$11,MOLINOS!V30,IF($B$15=DATOS!$B$12,'ÓSMOSIS INV'!V30,IF($B$15=DATOS!$B$13,REACTORES!V30,IF($B$15=DATOS!$B$14,RESINAS!V34,IF($B$15=DATOS!$B$15,SECADORES!V30,IF($B$15=DATOS!$B$16,SILOS!V30,IF($B$15=DATOS!$B$17,TANQUES!V30,IF($B$15=DATOS!$B$18,'TK AGITADOS'!V30,IF($B$15=DATOS!$B$19,'TORRES ENF'!V30," ")))))))))))))))))</f>
        <v>0</v>
      </c>
      <c r="U46" s="46">
        <f>IF($B$15=DATOS!$B$3,CALDERAS!W30,IF($B$15=DATOS!$B$4,CENTRÍFUGAS!W30,IF($B$15=DATOS!$B$5,CHILLERS!W30, IF($B$15=DATOS!$B$6,COMPRESORES!W30,IF($B$15=DATOS!$B$7,EVAPORADORES!W30,IF($B$15=DATOS!$B$8,FILTROS!W30,IF($B$15=DATOS!$B$9,IC!W30,IF($B$15=DATOS!$B$10,MIXERS!W30,IF($B$15=DATOS!$B$11,MOLINOS!W30,IF($B$15=DATOS!$B$12,'ÓSMOSIS INV'!W30,IF($B$15=DATOS!$B$13,REACTORES!W30,IF($B$15=DATOS!$B$14,RESINAS!W34,IF($B$15=DATOS!$B$15,SECADORES!W30,IF($B$15=DATOS!$B$16,SILOS!W30,IF($B$15=DATOS!$B$17,TANQUES!W30,IF($B$15=DATOS!$B$18,'TK AGITADOS'!W30,IF($B$15=DATOS!$B$19,'TORRES ENF'!W30," ")))))))))))))))))</f>
        <v>0</v>
      </c>
      <c r="V46" s="46">
        <f>IF($B$15=DATOS!$B$3,CALDERAS!X30,IF($B$15=DATOS!$B$4,CENTRÍFUGAS!X30,IF($B$15=DATOS!$B$5,CHILLERS!X30, IF($B$15=DATOS!$B$6,COMPRESORES!X30,IF($B$15=DATOS!$B$7,EVAPORADORES!X30,IF($B$15=DATOS!$B$8,FILTROS!X30,IF($B$15=DATOS!$B$9,IC!X30,IF($B$15=DATOS!$B$10,MIXERS!X30,IF($B$15=DATOS!$B$11,MOLINOS!X30,IF($B$15=DATOS!$B$12,'ÓSMOSIS INV'!X30,IF($B$15=DATOS!$B$13,REACTORES!X30,IF($B$15=DATOS!$B$14,RESINAS!X34,IF($B$15=DATOS!$B$15,SECADORES!X30,IF($B$15=DATOS!$B$16,SILOS!X30,IF($B$15=DATOS!$B$17,TANQUES!X30,IF($B$15=DATOS!$B$18,'TK AGITADOS'!X30,IF($B$15=DATOS!$B$19,'TORRES ENF'!X30," ")))))))))))))))))</f>
        <v>0</v>
      </c>
      <c r="W46" s="46">
        <f>IF($B$15=DATOS!$B$3,CALDERAS!Y30,IF($B$15=DATOS!$B$4,CENTRÍFUGAS!Y30,IF($B$15=DATOS!$B$5,CHILLERS!Y30, IF($B$15=DATOS!$B$6,COMPRESORES!Y30,IF($B$15=DATOS!$B$7,EVAPORADORES!Y30,IF($B$15=DATOS!$B$8,FILTROS!Y30,IF($B$15=DATOS!$B$9,IC!Y30,IF($B$15=DATOS!$B$10,MIXERS!Y30,IF($B$15=DATOS!$B$11,MOLINOS!Y30,IF($B$15=DATOS!$B$12,'ÓSMOSIS INV'!Y30,IF($B$15=DATOS!$B$13,REACTORES!Y30,IF($B$15=DATOS!$B$14,RESINAS!Y34,IF($B$15=DATOS!$B$15,SECADORES!Y30,IF($B$15=DATOS!$B$16,SILOS!Y30,IF($B$15=DATOS!$B$17,TANQUES!Y30,IF($B$15=DATOS!$B$18,'TK AGITADOS'!Y30,IF($B$15=DATOS!$B$19,'TORRES ENF'!Y30," ")))))))))))))))))</f>
        <v>0</v>
      </c>
      <c r="X46" s="46">
        <f>IF($B$15=DATOS!$B$3,CALDERAS!Z30,IF($B$15=DATOS!$B$4,CENTRÍFUGAS!Z30,IF($B$15=DATOS!$B$5,CHILLERS!Z30, IF($B$15=DATOS!$B$6,COMPRESORES!Z30,IF($B$15=DATOS!$B$7,EVAPORADORES!Z30,IF($B$15=DATOS!$B$8,FILTROS!Z30,IF($B$15=DATOS!$B$9,IC!Z30,IF($B$15=DATOS!$B$10,MIXERS!Z30,IF($B$15=DATOS!$B$11,MOLINOS!Z30,IF($B$15=DATOS!$B$12,'ÓSMOSIS INV'!Z30,IF($B$15=DATOS!$B$13,REACTORES!Z30,IF($B$15=DATOS!$B$14,RESINAS!Z34,IF($B$15=DATOS!$B$15,SECADORES!Z30,IF($B$15=DATOS!$B$16,SILOS!Z30,IF($B$15=DATOS!$B$17,TANQUES!Z30,IF($B$15=DATOS!$B$18,'TK AGITADOS'!Z30,IF($B$15=DATOS!$B$19,'TORRES ENF'!Z30," ")))))))))))))))))</f>
        <v>0</v>
      </c>
      <c r="Y46" s="46">
        <f>IF($B$15=DATOS!$B$3,CALDERAS!AA30,IF($B$15=DATOS!$B$4,CENTRÍFUGAS!AA30,IF($B$15=DATOS!$B$5,CHILLERS!AA30, IF($B$15=DATOS!$B$6,COMPRESORES!AA30,IF($B$15=DATOS!$B$7,EVAPORADORES!AA30,IF($B$15=DATOS!$B$8,FILTROS!AA30,IF($B$15=DATOS!$B$9,IC!AA30,IF($B$15=DATOS!$B$10,MIXERS!AA30,IF($B$15=DATOS!$B$11,MOLINOS!AA30,IF($B$15=DATOS!$B$12,'ÓSMOSIS INV'!AA30,IF($B$15=DATOS!$B$13,REACTORES!AA30,IF($B$15=DATOS!$B$14,RESINAS!AA34,IF($B$15=DATOS!$B$15,SECADORES!AA30,IF($B$15=DATOS!$B$16,SILOS!AA30,IF($B$15=DATOS!$B$17,TANQUES!AA30,IF($B$15=DATOS!$B$18,'TK AGITADOS'!AA30,IF($B$15=DATOS!$B$19,'TORRES ENF'!AA30," ")))))))))))))))))</f>
        <v>0</v>
      </c>
      <c r="Z46" s="46">
        <f>IF($B$15=DATOS!$B$3,CALDERAS!AB30,IF($B$15=DATOS!$B$4,CENTRÍFUGAS!AB30,IF($B$15=DATOS!$B$5,CHILLERS!AB30, IF($B$15=DATOS!$B$6,COMPRESORES!AB30,IF($B$15=DATOS!$B$7,EVAPORADORES!AB30,IF($B$15=DATOS!$B$8,FILTROS!AB30,IF($B$15=DATOS!$B$9,IC!AB30,IF($B$15=DATOS!$B$10,MIXERS!AB30,IF($B$15=DATOS!$B$11,MOLINOS!AB30,IF($B$15=DATOS!$B$12,'ÓSMOSIS INV'!AB30,IF($B$15=DATOS!$B$13,REACTORES!AB30,IF($B$15=DATOS!$B$14,RESINAS!AB34,IF($B$15=DATOS!$B$15,SECADORES!AB30,IF($B$15=DATOS!$B$16,SILOS!AB30,IF($B$15=DATOS!$B$17,TANQUES!AB30,IF($B$15=DATOS!$B$18,'TK AGITADOS'!AB30,IF($B$15=DATOS!$B$19,'TORRES ENF'!AB30," ")))))))))))))))))</f>
        <v>0</v>
      </c>
      <c r="AA46" s="46">
        <f>IF($B$15=DATOS!$B$3,CALDERAS!AC30,IF($B$15=DATOS!$B$4,CENTRÍFUGAS!AC30,IF($B$15=DATOS!$B$5,CHILLERS!AC30, IF($B$15=DATOS!$B$6,COMPRESORES!AC30,IF($B$15=DATOS!$B$7,EVAPORADORES!AC30,IF($B$15=DATOS!$B$8,FILTROS!AC30,IF($B$15=DATOS!$B$9,IC!AC30,IF($B$15=DATOS!$B$10,MIXERS!AC30,IF($B$15=DATOS!$B$11,MOLINOS!AC30,IF($B$15=DATOS!$B$12,'ÓSMOSIS INV'!AC30,IF($B$15=DATOS!$B$13,REACTORES!AC30,IF($B$15=DATOS!$B$14,RESINAS!AC34,IF($B$15=DATOS!$B$15,SECADORES!AC30,IF($B$15=DATOS!$B$16,SILOS!AC30,IF($B$15=DATOS!$B$17,TANQUES!AC30,IF($B$15=DATOS!$B$18,'TK AGITADOS'!AC30,IF($B$15=DATOS!$B$19,'TORRES ENF'!AC30," ")))))))))))))))))</f>
        <v>0</v>
      </c>
      <c r="AB46" s="46">
        <f>IF($B$15=DATOS!$B$3,CALDERAS!AD30,IF($B$15=DATOS!$B$4,CENTRÍFUGAS!AD30,IF($B$15=DATOS!$B$5,CHILLERS!AD30, IF($B$15=DATOS!$B$6,COMPRESORES!AD30,IF($B$15=DATOS!$B$7,EVAPORADORES!AD30,IF($B$15=DATOS!$B$8,FILTROS!AD30,IF($B$15=DATOS!$B$9,IC!AD30,IF($B$15=DATOS!$B$10,MIXERS!AD30,IF($B$15=DATOS!$B$11,MOLINOS!AD30,IF($B$15=DATOS!$B$12,'ÓSMOSIS INV'!AD30,IF($B$15=DATOS!$B$13,REACTORES!AD30,IF($B$15=DATOS!$B$14,RESINAS!AD34,IF($B$15=DATOS!$B$15,SECADORES!AD30,IF($B$15=DATOS!$B$16,SILOS!AD30,IF($B$15=DATOS!$B$17,TANQUES!AD30,IF($B$15=DATOS!$B$18,'TK AGITADOS'!AD30,IF($B$15=DATOS!$B$19,'TORRES ENF'!AD30," ")))))))))))))))))</f>
        <v>0</v>
      </c>
      <c r="AC46" s="46">
        <f>IF($B$15=DATOS!$B$3,CALDERAS!AE30,IF($B$15=DATOS!$B$4,CENTRÍFUGAS!AE30,IF($B$15=DATOS!$B$5,CHILLERS!AE30, IF($B$15=DATOS!$B$6,COMPRESORES!AE30,IF($B$15=DATOS!$B$7,EVAPORADORES!AE30,IF($B$15=DATOS!$B$8,FILTROS!AE30,IF($B$15=DATOS!$B$9,IC!AE30,IF($B$15=DATOS!$B$10,MIXERS!AE30,IF($B$15=DATOS!$B$11,MOLINOS!AE30,IF($B$15=DATOS!$B$12,'ÓSMOSIS INV'!AE30,IF($B$15=DATOS!$B$13,REACTORES!AE30,IF($B$15=DATOS!$B$14,RESINAS!AE34,IF($B$15=DATOS!$B$15,SECADORES!AE30,IF($B$15=DATOS!$B$16,SILOS!AE30,IF($B$15=DATOS!$B$17,TANQUES!AE30,IF($B$15=DATOS!$B$18,'TK AGITADOS'!AE30,IF($B$15=DATOS!$B$19,'TORRES ENF'!AE30," ")))))))))))))))))</f>
        <v>0</v>
      </c>
      <c r="AD46" s="46">
        <f>IF($B$15=DATOS!$B$3,CALDERAS!AF30,IF($B$15=DATOS!$B$4,CENTRÍFUGAS!AF30,IF($B$15=DATOS!$B$5,CHILLERS!AF30, IF($B$15=DATOS!$B$6,COMPRESORES!AF30,IF($B$15=DATOS!$B$7,EVAPORADORES!AF30,IF($B$15=DATOS!$B$8,FILTROS!AF30,IF($B$15=DATOS!$B$9,IC!AF30,IF($B$15=DATOS!$B$10,MIXERS!AF30,IF($B$15=DATOS!$B$11,MOLINOS!AF30,IF($B$15=DATOS!$B$12,'ÓSMOSIS INV'!AF30,IF($B$15=DATOS!$B$13,REACTORES!AF30,IF($B$15=DATOS!$B$14,RESINAS!AF34,IF($B$15=DATOS!$B$15,SECADORES!AF30,IF($B$15=DATOS!$B$16,SILOS!AF30,IF($B$15=DATOS!$B$17,TANQUES!AF30,IF($B$15=DATOS!$B$18,'TK AGITADOS'!AF30,IF($B$15=DATOS!$B$19,'TORRES ENF'!AF30," ")))))))))))))))))</f>
        <v>0</v>
      </c>
      <c r="AE46" s="46">
        <f>IF($B$15=DATOS!$B$3,CALDERAS!AG30,IF($B$15=DATOS!$B$4,CENTRÍFUGAS!AG30,IF($B$15=DATOS!$B$5,CHILLERS!AG30, IF($B$15=DATOS!$B$6,COMPRESORES!AG30,IF($B$15=DATOS!$B$7,EVAPORADORES!AG30,IF($B$15=DATOS!$B$8,FILTROS!AG30,IF($B$15=DATOS!$B$9,IC!AG30,IF($B$15=DATOS!$B$10,MIXERS!AG30,IF($B$15=DATOS!$B$11,MOLINOS!AG30,IF($B$15=DATOS!$B$12,'ÓSMOSIS INV'!AG30,IF($B$15=DATOS!$B$13,REACTORES!AG30,IF($B$15=DATOS!$B$14,RESINAS!AG34,IF($B$15=DATOS!$B$15,SECADORES!AG30,IF($B$15=DATOS!$B$16,SILOS!AG30,IF($B$15=DATOS!$B$17,TANQUES!AG30,IF($B$15=DATOS!$B$18,'TK AGITADOS'!AG30,IF($B$15=DATOS!$B$19,'TORRES ENF'!AG30," ")))))))))))))))))</f>
        <v>0</v>
      </c>
      <c r="AF46" s="46">
        <f>IF($B$15=DATOS!$B$3,CALDERAS!AH30,IF($B$15=DATOS!$B$4,CENTRÍFUGAS!AH30,IF($B$15=DATOS!$B$5,CHILLERS!AH30, IF($B$15=DATOS!$B$6,COMPRESORES!AH30,IF($B$15=DATOS!$B$7,EVAPORADORES!AH30,IF($B$15=DATOS!$B$8,FILTROS!AH30,IF($B$15=DATOS!$B$9,IC!AH30,IF($B$15=DATOS!$B$10,MIXERS!AH30,IF($B$15=DATOS!$B$11,MOLINOS!AH30,IF($B$15=DATOS!$B$12,'ÓSMOSIS INV'!AH30,IF($B$15=DATOS!$B$13,REACTORES!AH30,IF($B$15=DATOS!$B$14,RESINAS!AH34,IF($B$15=DATOS!$B$15,SECADORES!AH30,IF($B$15=DATOS!$B$16,SILOS!AH30,IF($B$15=DATOS!$B$17,TANQUES!AH30,IF($B$15=DATOS!$B$18,'TK AGITADOS'!AH30,IF($B$15=DATOS!$B$19,'TORRES ENF'!AH30," ")))))))))))))))))</f>
        <v>0</v>
      </c>
    </row>
    <row r="47" spans="1:32" s="47" customFormat="1" ht="45" customHeight="1" x14ac:dyDescent="0.4">
      <c r="A47" s="46">
        <f>IF($B$15=DATOS!$B$3,CALDERAS!C31,IF($B$15=DATOS!$B$4,CENTRÍFUGAS!C31,IF($B$15=DATOS!$B$5,CHILLERS!C31, IF($B$15=DATOS!$B$6,COMPRESORES!C31,IF($B$15=DATOS!$B$7,EVAPORADORES!C31,IF($B$15=DATOS!$B$8,FILTROS!C31,IF($B$15=DATOS!$B$9,IC!C31,IF($B$15=DATOS!$B$10,MIXERS!C31,IF($B$15=DATOS!$B$11,MOLINOS!C31,IF($B$15=DATOS!$B$12,'ÓSMOSIS INV'!C31,IF($B$15=DATOS!$B$13,REACTORES!C31,IF($B$15=DATOS!$B$14,RESINAS!C35,IF($B$15=DATOS!$B$15,SECADORES!C31,IF($B$15=DATOS!$B$16,SILOS!C31,IF($B$15=DATOS!$B$17,TANQUES!C31,IF($B$15=DATOS!$B$18,'TK AGITADOS'!C31,IF($B$15=DATOS!$B$19,'TORRES ENF'!C31," ")))))))))))))))))</f>
        <v>0</v>
      </c>
      <c r="B47" s="46">
        <f>IF($B$15=DATOS!$B$3,CALDERAS!D31,IF($B$15=DATOS!$B$4,CENTRÍFUGAS!D31,IF($B$15=DATOS!$B$5,CHILLERS!D31, IF($B$15=DATOS!$B$6,COMPRESORES!D31,IF($B$15=DATOS!$B$7,EVAPORADORES!D31,IF($B$15=DATOS!$B$8,FILTROS!D31,IF($B$15=DATOS!$B$9,IC!D31,IF($B$15=DATOS!$B$10,MIXERS!D31,IF($B$15=DATOS!$B$11,MOLINOS!D31,IF($B$15=DATOS!$B$12,'ÓSMOSIS INV'!D31,IF($B$15=DATOS!$B$13,REACTORES!D31,IF($B$15=DATOS!$B$14,RESINAS!D35,IF($B$15=DATOS!$B$15,SECADORES!D31,IF($B$15=DATOS!$B$16,SILOS!D31,IF($B$15=DATOS!$B$17,TANQUES!D31,IF($B$15=DATOS!$B$18,'TK AGITADOS'!D31,IF($B$15=DATOS!$B$19,'TORRES ENF'!D31," ")))))))))))))))))</f>
        <v>0</v>
      </c>
      <c r="C47" s="46">
        <f>IF($B$15=DATOS!$B$3,CALDERAS!E31,IF($B$15=DATOS!$B$4,CENTRÍFUGAS!E31,IF($B$15=DATOS!$B$5,CHILLERS!E31, IF($B$15=DATOS!$B$6,COMPRESORES!E31,IF($B$15=DATOS!$B$7,EVAPORADORES!E31,IF($B$15=DATOS!$B$8,FILTROS!E31,IF($B$15=DATOS!$B$9,IC!E31,IF($B$15=DATOS!$B$10,MIXERS!E31,IF($B$15=DATOS!$B$11,MOLINOS!E31,IF($B$15=DATOS!$B$12,'ÓSMOSIS INV'!E31,IF($B$15=DATOS!$B$13,REACTORES!E31,IF($B$15=DATOS!$B$14,RESINAS!E35,IF($B$15=DATOS!$B$15,SECADORES!E31,IF($B$15=DATOS!$B$16,SILOS!E31,IF($B$15=DATOS!$B$17,TANQUES!E31,IF($B$15=DATOS!$B$18,'TK AGITADOS'!E31,IF($B$15=DATOS!$B$19,'TORRES ENF'!E31," ")))))))))))))))))</f>
        <v>0</v>
      </c>
      <c r="D47" s="46">
        <f>IF($B$15=DATOS!$B$3,CALDERAS!F31,IF($B$15=DATOS!$B$4,CENTRÍFUGAS!F31,IF($B$15=DATOS!$B$5,CHILLERS!F31, IF($B$15=DATOS!$B$6,COMPRESORES!F31,IF($B$15=DATOS!$B$7,EVAPORADORES!F31,IF($B$15=DATOS!$B$8,FILTROS!F31,IF($B$15=DATOS!$B$9,IC!F31,IF($B$15=DATOS!$B$10,MIXERS!F31,IF($B$15=DATOS!$B$11,MOLINOS!F31,IF($B$15=DATOS!$B$12,'ÓSMOSIS INV'!F31,IF($B$15=DATOS!$B$13,REACTORES!F31,IF($B$15=DATOS!$B$14,RESINAS!F35,IF($B$15=DATOS!$B$15,SECADORES!F31,IF($B$15=DATOS!$B$16,SILOS!F31,IF($B$15=DATOS!$B$17,TANQUES!F31,IF($B$15=DATOS!$B$18,'TK AGITADOS'!F31,IF($B$15=DATOS!$B$19,'TORRES ENF'!F31," ")))))))))))))))))</f>
        <v>0</v>
      </c>
      <c r="E47" s="46">
        <f>IF($B$15=DATOS!$B$3,CALDERAS!G31,IF($B$15=DATOS!$B$4,CENTRÍFUGAS!G31,IF($B$15=DATOS!$B$5,CHILLERS!G31, IF($B$15=DATOS!$B$6,COMPRESORES!G31,IF($B$15=DATOS!$B$7,EVAPORADORES!G31,IF($B$15=DATOS!$B$8,FILTROS!G31,IF($B$15=DATOS!$B$9,IC!G31,IF($B$15=DATOS!$B$10,MIXERS!G31,IF($B$15=DATOS!$B$11,MOLINOS!G31,IF($B$15=DATOS!$B$12,'ÓSMOSIS INV'!G31,IF($B$15=DATOS!$B$13,REACTORES!G31,IF($B$15=DATOS!$B$14,RESINAS!G35,IF($B$15=DATOS!$B$15,SECADORES!G31,IF($B$15=DATOS!$B$16,SILOS!G31,IF($B$15=DATOS!$B$17,TANQUES!G31,IF($B$15=DATOS!$B$18,'TK AGITADOS'!G31,IF($B$15=DATOS!$B$19,'TORRES ENF'!G31," ")))))))))))))))))</f>
        <v>0</v>
      </c>
      <c r="F47" s="46">
        <f>IF($B$15=DATOS!$B$3,CALDERAS!H31,IF($B$15=DATOS!$B$4,CENTRÍFUGAS!H31,IF($B$15=DATOS!$B$5,CHILLERS!H31, IF($B$15=DATOS!$B$6,COMPRESORES!H31,IF($B$15=DATOS!$B$7,EVAPORADORES!H31,IF($B$15=DATOS!$B$8,FILTROS!H31,IF($B$15=DATOS!$B$9,IC!H31,IF($B$15=DATOS!$B$10,MIXERS!H31,IF($B$15=DATOS!$B$11,MOLINOS!H31,IF($B$15=DATOS!$B$12,'ÓSMOSIS INV'!H31,IF($B$15=DATOS!$B$13,REACTORES!H31,IF($B$15=DATOS!$B$14,RESINAS!H35,IF($B$15=DATOS!$B$15,SECADORES!H31,IF($B$15=DATOS!$B$16,SILOS!H31,IF($B$15=DATOS!$B$17,TANQUES!H31,IF($B$15=DATOS!$B$18,'TK AGITADOS'!H31,IF($B$15=DATOS!$B$19,'TORRES ENF'!H31," ")))))))))))))))))</f>
        <v>0</v>
      </c>
      <c r="G47" s="46">
        <f>IF($B$15=DATOS!$B$3,CALDERAS!I31,IF($B$15=DATOS!$B$4,CENTRÍFUGAS!I31,IF($B$15=DATOS!$B$5,CHILLERS!I31, IF($B$15=DATOS!$B$6,COMPRESORES!I31,IF($B$15=DATOS!$B$7,EVAPORADORES!I31,IF($B$15=DATOS!$B$8,FILTROS!I31,IF($B$15=DATOS!$B$9,IC!I31,IF($B$15=DATOS!$B$10,MIXERS!I31,IF($B$15=DATOS!$B$11,MOLINOS!I31,IF($B$15=DATOS!$B$12,'ÓSMOSIS INV'!I31,IF($B$15=DATOS!$B$13,REACTORES!I31,IF($B$15=DATOS!$B$14,RESINAS!I35,IF($B$15=DATOS!$B$15,SECADORES!I31,IF($B$15=DATOS!$B$16,SILOS!I31,IF($B$15=DATOS!$B$17,TANQUES!I31,IF($B$15=DATOS!$B$18,'TK AGITADOS'!I31,IF($B$15=DATOS!$B$19,'TORRES ENF'!I31," ")))))))))))))))))</f>
        <v>0</v>
      </c>
      <c r="H47" s="46">
        <f>IF($B$15=DATOS!$B$3,CALDERAS!J31,IF($B$15=DATOS!$B$4,CENTRÍFUGAS!J31,IF($B$15=DATOS!$B$5,CHILLERS!J31, IF($B$15=DATOS!$B$6,COMPRESORES!J31,IF($B$15=DATOS!$B$7,EVAPORADORES!J31,IF($B$15=DATOS!$B$8,FILTROS!J31,IF($B$15=DATOS!$B$9,IC!J31,IF($B$15=DATOS!$B$10,MIXERS!J31,IF($B$15=DATOS!$B$11,MOLINOS!J31,IF($B$15=DATOS!$B$12,'ÓSMOSIS INV'!J31,IF($B$15=DATOS!$B$13,REACTORES!J31,IF($B$15=DATOS!$B$14,RESINAS!J35,IF($B$15=DATOS!$B$15,SECADORES!J31,IF($B$15=DATOS!$B$16,SILOS!J31,IF($B$15=DATOS!$B$17,TANQUES!J31,IF($B$15=DATOS!$B$18,'TK AGITADOS'!J31,IF($B$15=DATOS!$B$19,'TORRES ENF'!J31," ")))))))))))))))))</f>
        <v>0</v>
      </c>
      <c r="I47" s="46">
        <f>IF($B$15=DATOS!$B$3,CALDERAS!K31,IF($B$15=DATOS!$B$4,CENTRÍFUGAS!K31,IF($B$15=DATOS!$B$5,CHILLERS!K31, IF($B$15=DATOS!$B$6,COMPRESORES!K31,IF($B$15=DATOS!$B$7,EVAPORADORES!K31,IF($B$15=DATOS!$B$8,FILTROS!K31,IF($B$15=DATOS!$B$9,IC!K31,IF($B$15=DATOS!$B$10,MIXERS!K31,IF($B$15=DATOS!$B$11,MOLINOS!K31,IF($B$15=DATOS!$B$12,'ÓSMOSIS INV'!K31,IF($B$15=DATOS!$B$13,REACTORES!K31,IF($B$15=DATOS!$B$14,RESINAS!K35,IF($B$15=DATOS!$B$15,SECADORES!K31,IF($B$15=DATOS!$B$16,SILOS!K31,IF($B$15=DATOS!$B$17,TANQUES!K31,IF($B$15=DATOS!$B$18,'TK AGITADOS'!K31,IF($B$15=DATOS!$B$19,'TORRES ENF'!K31," ")))))))))))))))))</f>
        <v>0</v>
      </c>
      <c r="J47" s="46">
        <f>IF($B$15=DATOS!$B$3,CALDERAS!L31,IF($B$15=DATOS!$B$4,CENTRÍFUGAS!L31,IF($B$15=DATOS!$B$5,CHILLERS!L31, IF($B$15=DATOS!$B$6,COMPRESORES!L31,IF($B$15=DATOS!$B$7,EVAPORADORES!L31,IF($B$15=DATOS!$B$8,FILTROS!L31,IF($B$15=DATOS!$B$9,IC!L31,IF($B$15=DATOS!$B$10,MIXERS!L31,IF($B$15=DATOS!$B$11,MOLINOS!L31,IF($B$15=DATOS!$B$12,'ÓSMOSIS INV'!L31,IF($B$15=DATOS!$B$13,REACTORES!L31,IF($B$15=DATOS!$B$14,RESINAS!L35,IF($B$15=DATOS!$B$15,SECADORES!L31,IF($B$15=DATOS!$B$16,SILOS!L31,IF($B$15=DATOS!$B$17,TANQUES!L31,IF($B$15=DATOS!$B$18,'TK AGITADOS'!L31,IF($B$15=DATOS!$B$19,'TORRES ENF'!L31," ")))))))))))))))))</f>
        <v>0</v>
      </c>
      <c r="K47" s="46">
        <f>IF($B$15=DATOS!$B$3,CALDERAS!M31,IF($B$15=DATOS!$B$4,CENTRÍFUGAS!M31,IF($B$15=DATOS!$B$5,CHILLERS!M31, IF($B$15=DATOS!$B$6,COMPRESORES!M31,IF($B$15=DATOS!$B$7,EVAPORADORES!M31,IF($B$15=DATOS!$B$8,FILTROS!M31,IF($B$15=DATOS!$B$9,IC!M31,IF($B$15=DATOS!$B$10,MIXERS!M31,IF($B$15=DATOS!$B$11,MOLINOS!M31,IF($B$15=DATOS!$B$12,'ÓSMOSIS INV'!M31,IF($B$15=DATOS!$B$13,REACTORES!M31,IF($B$15=DATOS!$B$14,RESINAS!M35,IF($B$15=DATOS!$B$15,SECADORES!M31,IF($B$15=DATOS!$B$16,SILOS!M31,IF($B$15=DATOS!$B$17,TANQUES!M31,IF($B$15=DATOS!$B$18,'TK AGITADOS'!M31,IF($B$15=DATOS!$B$19,'TORRES ENF'!M31," ")))))))))))))))))</f>
        <v>0</v>
      </c>
      <c r="L47" s="46">
        <f>IF($B$15=DATOS!$B$3,CALDERAS!N31,IF($B$15=DATOS!$B$4,CENTRÍFUGAS!N31,IF($B$15=DATOS!$B$5,CHILLERS!N31, IF($B$15=DATOS!$B$6,COMPRESORES!N31,IF($B$15=DATOS!$B$7,EVAPORADORES!N31,IF($B$15=DATOS!$B$8,FILTROS!N31,IF($B$15=DATOS!$B$9,IC!N31,IF($B$15=DATOS!$B$10,MIXERS!N31,IF($B$15=DATOS!$B$11,MOLINOS!N31,IF($B$15=DATOS!$B$12,'ÓSMOSIS INV'!N31,IF($B$15=DATOS!$B$13,REACTORES!N31,IF($B$15=DATOS!$B$14,RESINAS!N35,IF($B$15=DATOS!$B$15,SECADORES!N31,IF($B$15=DATOS!$B$16,SILOS!N31,IF($B$15=DATOS!$B$17,TANQUES!N31,IF($B$15=DATOS!$B$18,'TK AGITADOS'!N31,IF($B$15=DATOS!$B$19,'TORRES ENF'!N31," ")))))))))))))))))</f>
        <v>0</v>
      </c>
      <c r="M47" s="46">
        <f>IF($B$15=DATOS!$B$3,CALDERAS!O31,IF($B$15=DATOS!$B$4,CENTRÍFUGAS!O31,IF($B$15=DATOS!$B$5,CHILLERS!O31, IF($B$15=DATOS!$B$6,COMPRESORES!O31,IF($B$15=DATOS!$B$7,EVAPORADORES!O31,IF($B$15=DATOS!$B$8,FILTROS!O31,IF($B$15=DATOS!$B$9,IC!O31,IF($B$15=DATOS!$B$10,MIXERS!O31,IF($B$15=DATOS!$B$11,MOLINOS!O31,IF($B$15=DATOS!$B$12,'ÓSMOSIS INV'!O31,IF($B$15=DATOS!$B$13,REACTORES!O31,IF($B$15=DATOS!$B$14,RESINAS!O35,IF($B$15=DATOS!$B$15,SECADORES!O31,IF($B$15=DATOS!$B$16,SILOS!O31,IF($B$15=DATOS!$B$17,TANQUES!O31,IF($B$15=DATOS!$B$18,'TK AGITADOS'!O31,IF($B$15=DATOS!$B$19,'TORRES ENF'!O31," ")))))))))))))))))</f>
        <v>0</v>
      </c>
      <c r="N47" s="46">
        <f>IF($B$15=DATOS!$B$3,CALDERAS!P31,IF($B$15=DATOS!$B$4,CENTRÍFUGAS!P31,IF($B$15=DATOS!$B$5,CHILLERS!P31, IF($B$15=DATOS!$B$6,COMPRESORES!P31,IF($B$15=DATOS!$B$7,EVAPORADORES!P31,IF($B$15=DATOS!$B$8,FILTROS!P31,IF($B$15=DATOS!$B$9,IC!P31,IF($B$15=DATOS!$B$10,MIXERS!P31,IF($B$15=DATOS!$B$11,MOLINOS!P31,IF($B$15=DATOS!$B$12,'ÓSMOSIS INV'!P31,IF($B$15=DATOS!$B$13,REACTORES!P31,IF($B$15=DATOS!$B$14,RESINAS!P35,IF($B$15=DATOS!$B$15,SECADORES!P31,IF($B$15=DATOS!$B$16,SILOS!P31,IF($B$15=DATOS!$B$17,TANQUES!P31,IF($B$15=DATOS!$B$18,'TK AGITADOS'!P31,IF($B$15=DATOS!$B$19,'TORRES ENF'!P31," ")))))))))))))))))</f>
        <v>0</v>
      </c>
      <c r="O47" s="46">
        <f>IF($B$15=DATOS!$B$3,CALDERAS!Q31,IF($B$15=DATOS!$B$4,CENTRÍFUGAS!Q31,IF($B$15=DATOS!$B$5,CHILLERS!Q31, IF($B$15=DATOS!$B$6,COMPRESORES!Q31,IF($B$15=DATOS!$B$7,EVAPORADORES!Q31,IF($B$15=DATOS!$B$8,FILTROS!Q31,IF($B$15=DATOS!$B$9,IC!Q31,IF($B$15=DATOS!$B$10,MIXERS!Q31,IF($B$15=DATOS!$B$11,MOLINOS!Q31,IF($B$15=DATOS!$B$12,'ÓSMOSIS INV'!Q31,IF($B$15=DATOS!$B$13,REACTORES!Q31,IF($B$15=DATOS!$B$14,RESINAS!Q35,IF($B$15=DATOS!$B$15,SECADORES!Q31,IF($B$15=DATOS!$B$16,SILOS!Q31,IF($B$15=DATOS!$B$17,TANQUES!Q31,IF($B$15=DATOS!$B$18,'TK AGITADOS'!Q31,IF($B$15=DATOS!$B$19,'TORRES ENF'!Q31," ")))))))))))))))))</f>
        <v>0</v>
      </c>
      <c r="P47" s="46">
        <f>IF($B$15=DATOS!$B$3,CALDERAS!R31,IF($B$15=DATOS!$B$4,CENTRÍFUGAS!R31,IF($B$15=DATOS!$B$5,CHILLERS!R31, IF($B$15=DATOS!$B$6,COMPRESORES!R31,IF($B$15=DATOS!$B$7,EVAPORADORES!R31,IF($B$15=DATOS!$B$8,FILTROS!R31,IF($B$15=DATOS!$B$9,IC!R31,IF($B$15=DATOS!$B$10,MIXERS!R31,IF($B$15=DATOS!$B$11,MOLINOS!R31,IF($B$15=DATOS!$B$12,'ÓSMOSIS INV'!R31,IF($B$15=DATOS!$B$13,REACTORES!R31,IF($B$15=DATOS!$B$14,RESINAS!R35,IF($B$15=DATOS!$B$15,SECADORES!R31,IF($B$15=DATOS!$B$16,SILOS!R31,IF($B$15=DATOS!$B$17,TANQUES!R31,IF($B$15=DATOS!$B$18,'TK AGITADOS'!R31,IF($B$15=DATOS!$B$19,'TORRES ENF'!R31," ")))))))))))))))))</f>
        <v>0</v>
      </c>
      <c r="Q47" s="46">
        <f>IF($B$15=DATOS!$B$3,CALDERAS!S31,IF($B$15=DATOS!$B$4,CENTRÍFUGAS!S31,IF($B$15=DATOS!$B$5,CHILLERS!S31, IF($B$15=DATOS!$B$6,COMPRESORES!S31,IF($B$15=DATOS!$B$7,EVAPORADORES!S31,IF($B$15=DATOS!$B$8,FILTROS!S31,IF($B$15=DATOS!$B$9,IC!S31,IF($B$15=DATOS!$B$10,MIXERS!S31,IF($B$15=DATOS!$B$11,MOLINOS!S31,IF($B$15=DATOS!$B$12,'ÓSMOSIS INV'!S31,IF($B$15=DATOS!$B$13,REACTORES!S31,IF($B$15=DATOS!$B$14,RESINAS!S35,IF($B$15=DATOS!$B$15,SECADORES!S31,IF($B$15=DATOS!$B$16,SILOS!S31,IF($B$15=DATOS!$B$17,TANQUES!S31,IF($B$15=DATOS!$B$18,'TK AGITADOS'!S31,IF($B$15=DATOS!$B$19,'TORRES ENF'!S31," ")))))))))))))))))</f>
        <v>0</v>
      </c>
      <c r="R47" s="46">
        <f>IF($B$15=DATOS!$B$3,CALDERAS!T31,IF($B$15=DATOS!$B$4,CENTRÍFUGAS!T31,IF($B$15=DATOS!$B$5,CHILLERS!T31, IF($B$15=DATOS!$B$6,COMPRESORES!T31,IF($B$15=DATOS!$B$7,EVAPORADORES!T31,IF($B$15=DATOS!$B$8,FILTROS!T31,IF($B$15=DATOS!$B$9,IC!T31,IF($B$15=DATOS!$B$10,MIXERS!T31,IF($B$15=DATOS!$B$11,MOLINOS!T31,IF($B$15=DATOS!$B$12,'ÓSMOSIS INV'!T31,IF($B$15=DATOS!$B$13,REACTORES!T31,IF($B$15=DATOS!$B$14,RESINAS!T35,IF($B$15=DATOS!$B$15,SECADORES!T31,IF($B$15=DATOS!$B$16,SILOS!T31,IF($B$15=DATOS!$B$17,TANQUES!T31,IF($B$15=DATOS!$B$18,'TK AGITADOS'!T31,IF($B$15=DATOS!$B$19,'TORRES ENF'!T31," ")))))))))))))))))</f>
        <v>0</v>
      </c>
      <c r="S47" s="46">
        <f>IF($B$15=DATOS!$B$3,CALDERAS!U31,IF($B$15=DATOS!$B$4,CENTRÍFUGAS!U31,IF($B$15=DATOS!$B$5,CHILLERS!U31, IF($B$15=DATOS!$B$6,COMPRESORES!U31,IF($B$15=DATOS!$B$7,EVAPORADORES!U31,IF($B$15=DATOS!$B$8,FILTROS!U31,IF($B$15=DATOS!$B$9,IC!U31,IF($B$15=DATOS!$B$10,MIXERS!U31,IF($B$15=DATOS!$B$11,MOLINOS!U31,IF($B$15=DATOS!$B$12,'ÓSMOSIS INV'!U31,IF($B$15=DATOS!$B$13,REACTORES!U31,IF($B$15=DATOS!$B$14,RESINAS!U35,IF($B$15=DATOS!$B$15,SECADORES!U31,IF($B$15=DATOS!$B$16,SILOS!U31,IF($B$15=DATOS!$B$17,TANQUES!U31,IF($B$15=DATOS!$B$18,'TK AGITADOS'!U31,IF($B$15=DATOS!$B$19,'TORRES ENF'!U31," ")))))))))))))))))</f>
        <v>0</v>
      </c>
      <c r="T47" s="46">
        <f>IF($B$15=DATOS!$B$3,CALDERAS!V31,IF($B$15=DATOS!$B$4,CENTRÍFUGAS!V31,IF($B$15=DATOS!$B$5,CHILLERS!V31, IF($B$15=DATOS!$B$6,COMPRESORES!V31,IF($B$15=DATOS!$B$7,EVAPORADORES!V31,IF($B$15=DATOS!$B$8,FILTROS!V31,IF($B$15=DATOS!$B$9,IC!V31,IF($B$15=DATOS!$B$10,MIXERS!V31,IF($B$15=DATOS!$B$11,MOLINOS!V31,IF($B$15=DATOS!$B$12,'ÓSMOSIS INV'!V31,IF($B$15=DATOS!$B$13,REACTORES!V31,IF($B$15=DATOS!$B$14,RESINAS!V35,IF($B$15=DATOS!$B$15,SECADORES!V31,IF($B$15=DATOS!$B$16,SILOS!V31,IF($B$15=DATOS!$B$17,TANQUES!V31,IF($B$15=DATOS!$B$18,'TK AGITADOS'!V31,IF($B$15=DATOS!$B$19,'TORRES ENF'!V31," ")))))))))))))))))</f>
        <v>0</v>
      </c>
      <c r="U47" s="46">
        <f>IF($B$15=DATOS!$B$3,CALDERAS!W31,IF($B$15=DATOS!$B$4,CENTRÍFUGAS!W31,IF($B$15=DATOS!$B$5,CHILLERS!W31, IF($B$15=DATOS!$B$6,COMPRESORES!W31,IF($B$15=DATOS!$B$7,EVAPORADORES!W31,IF($B$15=DATOS!$B$8,FILTROS!W31,IF($B$15=DATOS!$B$9,IC!W31,IF($B$15=DATOS!$B$10,MIXERS!W31,IF($B$15=DATOS!$B$11,MOLINOS!W31,IF($B$15=DATOS!$B$12,'ÓSMOSIS INV'!W31,IF($B$15=DATOS!$B$13,REACTORES!W31,IF($B$15=DATOS!$B$14,RESINAS!W35,IF($B$15=DATOS!$B$15,SECADORES!W31,IF($B$15=DATOS!$B$16,SILOS!W31,IF($B$15=DATOS!$B$17,TANQUES!W31,IF($B$15=DATOS!$B$18,'TK AGITADOS'!W31,IF($B$15=DATOS!$B$19,'TORRES ENF'!W31," ")))))))))))))))))</f>
        <v>0</v>
      </c>
      <c r="V47" s="46">
        <f>IF($B$15=DATOS!$B$3,CALDERAS!X31,IF($B$15=DATOS!$B$4,CENTRÍFUGAS!X31,IF($B$15=DATOS!$B$5,CHILLERS!X31, IF($B$15=DATOS!$B$6,COMPRESORES!X31,IF($B$15=DATOS!$B$7,EVAPORADORES!X31,IF($B$15=DATOS!$B$8,FILTROS!X31,IF($B$15=DATOS!$B$9,IC!X31,IF($B$15=DATOS!$B$10,MIXERS!X31,IF($B$15=DATOS!$B$11,MOLINOS!X31,IF($B$15=DATOS!$B$12,'ÓSMOSIS INV'!X31,IF($B$15=DATOS!$B$13,REACTORES!X31,IF($B$15=DATOS!$B$14,RESINAS!X35,IF($B$15=DATOS!$B$15,SECADORES!X31,IF($B$15=DATOS!$B$16,SILOS!X31,IF($B$15=DATOS!$B$17,TANQUES!X31,IF($B$15=DATOS!$B$18,'TK AGITADOS'!X31,IF($B$15=DATOS!$B$19,'TORRES ENF'!X31," ")))))))))))))))))</f>
        <v>0</v>
      </c>
      <c r="W47" s="46">
        <f>IF($B$15=DATOS!$B$3,CALDERAS!Y31,IF($B$15=DATOS!$B$4,CENTRÍFUGAS!Y31,IF($B$15=DATOS!$B$5,CHILLERS!Y31, IF($B$15=DATOS!$B$6,COMPRESORES!Y31,IF($B$15=DATOS!$B$7,EVAPORADORES!Y31,IF($B$15=DATOS!$B$8,FILTROS!Y31,IF($B$15=DATOS!$B$9,IC!Y31,IF($B$15=DATOS!$B$10,MIXERS!Y31,IF($B$15=DATOS!$B$11,MOLINOS!Y31,IF($B$15=DATOS!$B$12,'ÓSMOSIS INV'!Y31,IF($B$15=DATOS!$B$13,REACTORES!Y31,IF($B$15=DATOS!$B$14,RESINAS!Y35,IF($B$15=DATOS!$B$15,SECADORES!Y31,IF($B$15=DATOS!$B$16,SILOS!Y31,IF($B$15=DATOS!$B$17,TANQUES!Y31,IF($B$15=DATOS!$B$18,'TK AGITADOS'!Y31,IF($B$15=DATOS!$B$19,'TORRES ENF'!Y31," ")))))))))))))))))</f>
        <v>0</v>
      </c>
      <c r="X47" s="46">
        <f>IF($B$15=DATOS!$B$3,CALDERAS!Z31,IF($B$15=DATOS!$B$4,CENTRÍFUGAS!Z31,IF($B$15=DATOS!$B$5,CHILLERS!Z31, IF($B$15=DATOS!$B$6,COMPRESORES!Z31,IF($B$15=DATOS!$B$7,EVAPORADORES!Z31,IF($B$15=DATOS!$B$8,FILTROS!Z31,IF($B$15=DATOS!$B$9,IC!Z31,IF($B$15=DATOS!$B$10,MIXERS!Z31,IF($B$15=DATOS!$B$11,MOLINOS!Z31,IF($B$15=DATOS!$B$12,'ÓSMOSIS INV'!Z31,IF($B$15=DATOS!$B$13,REACTORES!Z31,IF($B$15=DATOS!$B$14,RESINAS!Z35,IF($B$15=DATOS!$B$15,SECADORES!Z31,IF($B$15=DATOS!$B$16,SILOS!Z31,IF($B$15=DATOS!$B$17,TANQUES!Z31,IF($B$15=DATOS!$B$18,'TK AGITADOS'!Z31,IF($B$15=DATOS!$B$19,'TORRES ENF'!Z31," ")))))))))))))))))</f>
        <v>0</v>
      </c>
      <c r="Y47" s="46">
        <f>IF($B$15=DATOS!$B$3,CALDERAS!AA31,IF($B$15=DATOS!$B$4,CENTRÍFUGAS!AA31,IF($B$15=DATOS!$B$5,CHILLERS!AA31, IF($B$15=DATOS!$B$6,COMPRESORES!AA31,IF($B$15=DATOS!$B$7,EVAPORADORES!AA31,IF($B$15=DATOS!$B$8,FILTROS!AA31,IF($B$15=DATOS!$B$9,IC!AA31,IF($B$15=DATOS!$B$10,MIXERS!AA31,IF($B$15=DATOS!$B$11,MOLINOS!AA31,IF($B$15=DATOS!$B$12,'ÓSMOSIS INV'!AA31,IF($B$15=DATOS!$B$13,REACTORES!AA31,IF($B$15=DATOS!$B$14,RESINAS!AA35,IF($B$15=DATOS!$B$15,SECADORES!AA31,IF($B$15=DATOS!$B$16,SILOS!AA31,IF($B$15=DATOS!$B$17,TANQUES!AA31,IF($B$15=DATOS!$B$18,'TK AGITADOS'!AA31,IF($B$15=DATOS!$B$19,'TORRES ENF'!AA31," ")))))))))))))))))</f>
        <v>0</v>
      </c>
      <c r="Z47" s="46">
        <f>IF($B$15=DATOS!$B$3,CALDERAS!AB31,IF($B$15=DATOS!$B$4,CENTRÍFUGAS!AB31,IF($B$15=DATOS!$B$5,CHILLERS!AB31, IF($B$15=DATOS!$B$6,COMPRESORES!AB31,IF($B$15=DATOS!$B$7,EVAPORADORES!AB31,IF($B$15=DATOS!$B$8,FILTROS!AB31,IF($B$15=DATOS!$B$9,IC!AB31,IF($B$15=DATOS!$B$10,MIXERS!AB31,IF($B$15=DATOS!$B$11,MOLINOS!AB31,IF($B$15=DATOS!$B$12,'ÓSMOSIS INV'!AB31,IF($B$15=DATOS!$B$13,REACTORES!AB31,IF($B$15=DATOS!$B$14,RESINAS!AB35,IF($B$15=DATOS!$B$15,SECADORES!AB31,IF($B$15=DATOS!$B$16,SILOS!AB31,IF($B$15=DATOS!$B$17,TANQUES!AB31,IF($B$15=DATOS!$B$18,'TK AGITADOS'!AB31,IF($B$15=DATOS!$B$19,'TORRES ENF'!AB31," ")))))))))))))))))</f>
        <v>0</v>
      </c>
      <c r="AA47" s="46">
        <f>IF($B$15=DATOS!$B$3,CALDERAS!AC31,IF($B$15=DATOS!$B$4,CENTRÍFUGAS!AC31,IF($B$15=DATOS!$B$5,CHILLERS!AC31, IF($B$15=DATOS!$B$6,COMPRESORES!AC31,IF($B$15=DATOS!$B$7,EVAPORADORES!AC31,IF($B$15=DATOS!$B$8,FILTROS!AC31,IF($B$15=DATOS!$B$9,IC!AC31,IF($B$15=DATOS!$B$10,MIXERS!AC31,IF($B$15=DATOS!$B$11,MOLINOS!AC31,IF($B$15=DATOS!$B$12,'ÓSMOSIS INV'!AC31,IF($B$15=DATOS!$B$13,REACTORES!AC31,IF($B$15=DATOS!$B$14,RESINAS!AC35,IF($B$15=DATOS!$B$15,SECADORES!AC31,IF($B$15=DATOS!$B$16,SILOS!AC31,IF($B$15=DATOS!$B$17,TANQUES!AC31,IF($B$15=DATOS!$B$18,'TK AGITADOS'!AC31,IF($B$15=DATOS!$B$19,'TORRES ENF'!AC31," ")))))))))))))))))</f>
        <v>0</v>
      </c>
      <c r="AB47" s="46">
        <f>IF($B$15=DATOS!$B$3,CALDERAS!AD31,IF($B$15=DATOS!$B$4,CENTRÍFUGAS!AD31,IF($B$15=DATOS!$B$5,CHILLERS!AD31, IF($B$15=DATOS!$B$6,COMPRESORES!AD31,IF($B$15=DATOS!$B$7,EVAPORADORES!AD31,IF($B$15=DATOS!$B$8,FILTROS!AD31,IF($B$15=DATOS!$B$9,IC!AD31,IF($B$15=DATOS!$B$10,MIXERS!AD31,IF($B$15=DATOS!$B$11,MOLINOS!AD31,IF($B$15=DATOS!$B$12,'ÓSMOSIS INV'!AD31,IF($B$15=DATOS!$B$13,REACTORES!AD31,IF($B$15=DATOS!$B$14,RESINAS!AD35,IF($B$15=DATOS!$B$15,SECADORES!AD31,IF($B$15=DATOS!$B$16,SILOS!AD31,IF($B$15=DATOS!$B$17,TANQUES!AD31,IF($B$15=DATOS!$B$18,'TK AGITADOS'!AD31,IF($B$15=DATOS!$B$19,'TORRES ENF'!AD31," ")))))))))))))))))</f>
        <v>0</v>
      </c>
      <c r="AC47" s="46">
        <f>IF($B$15=DATOS!$B$3,CALDERAS!AE31,IF($B$15=DATOS!$B$4,CENTRÍFUGAS!AE31,IF($B$15=DATOS!$B$5,CHILLERS!AE31, IF($B$15=DATOS!$B$6,COMPRESORES!AE31,IF($B$15=DATOS!$B$7,EVAPORADORES!AE31,IF($B$15=DATOS!$B$8,FILTROS!AE31,IF($B$15=DATOS!$B$9,IC!AE31,IF($B$15=DATOS!$B$10,MIXERS!AE31,IF($B$15=DATOS!$B$11,MOLINOS!AE31,IF($B$15=DATOS!$B$12,'ÓSMOSIS INV'!AE31,IF($B$15=DATOS!$B$13,REACTORES!AE31,IF($B$15=DATOS!$B$14,RESINAS!AE35,IF($B$15=DATOS!$B$15,SECADORES!AE31,IF($B$15=DATOS!$B$16,SILOS!AE31,IF($B$15=DATOS!$B$17,TANQUES!AE31,IF($B$15=DATOS!$B$18,'TK AGITADOS'!AE31,IF($B$15=DATOS!$B$19,'TORRES ENF'!AE31," ")))))))))))))))))</f>
        <v>0</v>
      </c>
      <c r="AD47" s="46">
        <f>IF($B$15=DATOS!$B$3,CALDERAS!AF31,IF($B$15=DATOS!$B$4,CENTRÍFUGAS!AF31,IF($B$15=DATOS!$B$5,CHILLERS!AF31, IF($B$15=DATOS!$B$6,COMPRESORES!AF31,IF($B$15=DATOS!$B$7,EVAPORADORES!AF31,IF($B$15=DATOS!$B$8,FILTROS!AF31,IF($B$15=DATOS!$B$9,IC!AF31,IF($B$15=DATOS!$B$10,MIXERS!AF31,IF($B$15=DATOS!$B$11,MOLINOS!AF31,IF($B$15=DATOS!$B$12,'ÓSMOSIS INV'!AF31,IF($B$15=DATOS!$B$13,REACTORES!AF31,IF($B$15=DATOS!$B$14,RESINAS!AF35,IF($B$15=DATOS!$B$15,SECADORES!AF31,IF($B$15=DATOS!$B$16,SILOS!AF31,IF($B$15=DATOS!$B$17,TANQUES!AF31,IF($B$15=DATOS!$B$18,'TK AGITADOS'!AF31,IF($B$15=DATOS!$B$19,'TORRES ENF'!AF31," ")))))))))))))))))</f>
        <v>0</v>
      </c>
      <c r="AE47" s="46">
        <f>IF($B$15=DATOS!$B$3,CALDERAS!AG31,IF($B$15=DATOS!$B$4,CENTRÍFUGAS!AG31,IF($B$15=DATOS!$B$5,CHILLERS!AG31, IF($B$15=DATOS!$B$6,COMPRESORES!AG31,IF($B$15=DATOS!$B$7,EVAPORADORES!AG31,IF($B$15=DATOS!$B$8,FILTROS!AG31,IF($B$15=DATOS!$B$9,IC!AG31,IF($B$15=DATOS!$B$10,MIXERS!AG31,IF($B$15=DATOS!$B$11,MOLINOS!AG31,IF($B$15=DATOS!$B$12,'ÓSMOSIS INV'!AG31,IF($B$15=DATOS!$B$13,REACTORES!AG31,IF($B$15=DATOS!$B$14,RESINAS!AG35,IF($B$15=DATOS!$B$15,SECADORES!AG31,IF($B$15=DATOS!$B$16,SILOS!AG31,IF($B$15=DATOS!$B$17,TANQUES!AG31,IF($B$15=DATOS!$B$18,'TK AGITADOS'!AG31,IF($B$15=DATOS!$B$19,'TORRES ENF'!AG31," ")))))))))))))))))</f>
        <v>0</v>
      </c>
      <c r="AF47" s="46">
        <f>IF($B$15=DATOS!$B$3,CALDERAS!AH31,IF($B$15=DATOS!$B$4,CENTRÍFUGAS!AH31,IF($B$15=DATOS!$B$5,CHILLERS!AH31, IF($B$15=DATOS!$B$6,COMPRESORES!AH31,IF($B$15=DATOS!$B$7,EVAPORADORES!AH31,IF($B$15=DATOS!$B$8,FILTROS!AH31,IF($B$15=DATOS!$B$9,IC!AH31,IF($B$15=DATOS!$B$10,MIXERS!AH31,IF($B$15=DATOS!$B$11,MOLINOS!AH31,IF($B$15=DATOS!$B$12,'ÓSMOSIS INV'!AH31,IF($B$15=DATOS!$B$13,REACTORES!AH31,IF($B$15=DATOS!$B$14,RESINAS!AH35,IF($B$15=DATOS!$B$15,SECADORES!AH31,IF($B$15=DATOS!$B$16,SILOS!AH31,IF($B$15=DATOS!$B$17,TANQUES!AH31,IF($B$15=DATOS!$B$18,'TK AGITADOS'!AH31,IF($B$15=DATOS!$B$19,'TORRES ENF'!AH31," ")))))))))))))))))</f>
        <v>0</v>
      </c>
    </row>
    <row r="48" spans="1:32" s="47" customFormat="1" ht="45" customHeight="1" x14ac:dyDescent="0.4">
      <c r="A48" s="46">
        <f>IF($B$15=DATOS!$B$3,CALDERAS!C32,IF($B$15=DATOS!$B$4,CENTRÍFUGAS!C32,IF($B$15=DATOS!$B$5,CHILLERS!C32, IF($B$15=DATOS!$B$6,COMPRESORES!C32,IF($B$15=DATOS!$B$7,EVAPORADORES!C32,IF($B$15=DATOS!$B$8,FILTROS!C32,IF($B$15=DATOS!$B$9,IC!C32,IF($B$15=DATOS!$B$10,MIXERS!C32,IF($B$15=DATOS!$B$11,MOLINOS!C32,IF($B$15=DATOS!$B$12,'ÓSMOSIS INV'!C32,IF($B$15=DATOS!$B$13,REACTORES!C32,IF($B$15=DATOS!$B$14,RESINAS!C36,IF($B$15=DATOS!$B$15,SECADORES!C32,IF($B$15=DATOS!$B$16,SILOS!C32,IF($B$15=DATOS!$B$17,TANQUES!C32,IF($B$15=DATOS!$B$18,'TK AGITADOS'!C32,IF($B$15=DATOS!$B$19,'TORRES ENF'!C32," ")))))))))))))))))</f>
        <v>0</v>
      </c>
      <c r="B48" s="46">
        <f>IF($B$15=DATOS!$B$3,CALDERAS!D32,IF($B$15=DATOS!$B$4,CENTRÍFUGAS!D32,IF($B$15=DATOS!$B$5,CHILLERS!D32, IF($B$15=DATOS!$B$6,COMPRESORES!D32,IF($B$15=DATOS!$B$7,EVAPORADORES!D32,IF($B$15=DATOS!$B$8,FILTROS!D32,IF($B$15=DATOS!$B$9,IC!D32,IF($B$15=DATOS!$B$10,MIXERS!D32,IF($B$15=DATOS!$B$11,MOLINOS!D32,IF($B$15=DATOS!$B$12,'ÓSMOSIS INV'!D32,IF($B$15=DATOS!$B$13,REACTORES!D32,IF($B$15=DATOS!$B$14,RESINAS!D36,IF($B$15=DATOS!$B$15,SECADORES!D32,IF($B$15=DATOS!$B$16,SILOS!D32,IF($B$15=DATOS!$B$17,TANQUES!D32,IF($B$15=DATOS!$B$18,'TK AGITADOS'!D32,IF($B$15=DATOS!$B$19,'TORRES ENF'!D32," ")))))))))))))))))</f>
        <v>0</v>
      </c>
      <c r="C48" s="46">
        <f>IF($B$15=DATOS!$B$3,CALDERAS!E32,IF($B$15=DATOS!$B$4,CENTRÍFUGAS!E32,IF($B$15=DATOS!$B$5,CHILLERS!E32, IF($B$15=DATOS!$B$6,COMPRESORES!E32,IF($B$15=DATOS!$B$7,EVAPORADORES!E32,IF($B$15=DATOS!$B$8,FILTROS!E32,IF($B$15=DATOS!$B$9,IC!E32,IF($B$15=DATOS!$B$10,MIXERS!E32,IF($B$15=DATOS!$B$11,MOLINOS!E32,IF($B$15=DATOS!$B$12,'ÓSMOSIS INV'!E32,IF($B$15=DATOS!$B$13,REACTORES!E32,IF($B$15=DATOS!$B$14,RESINAS!E36,IF($B$15=DATOS!$B$15,SECADORES!E32,IF($B$15=DATOS!$B$16,SILOS!E32,IF($B$15=DATOS!$B$17,TANQUES!E32,IF($B$15=DATOS!$B$18,'TK AGITADOS'!E32,IF($B$15=DATOS!$B$19,'TORRES ENF'!E32," ")))))))))))))))))</f>
        <v>0</v>
      </c>
      <c r="D48" s="46">
        <f>IF($B$15=DATOS!$B$3,CALDERAS!F32,IF($B$15=DATOS!$B$4,CENTRÍFUGAS!F32,IF($B$15=DATOS!$B$5,CHILLERS!F32, IF($B$15=DATOS!$B$6,COMPRESORES!F32,IF($B$15=DATOS!$B$7,EVAPORADORES!F32,IF($B$15=DATOS!$B$8,FILTROS!F32,IF($B$15=DATOS!$B$9,IC!F32,IF($B$15=DATOS!$B$10,MIXERS!F32,IF($B$15=DATOS!$B$11,MOLINOS!F32,IF($B$15=DATOS!$B$12,'ÓSMOSIS INV'!F32,IF($B$15=DATOS!$B$13,REACTORES!F32,IF($B$15=DATOS!$B$14,RESINAS!F36,IF($B$15=DATOS!$B$15,SECADORES!F32,IF($B$15=DATOS!$B$16,SILOS!F32,IF($B$15=DATOS!$B$17,TANQUES!F32,IF($B$15=DATOS!$B$18,'TK AGITADOS'!F32,IF($B$15=DATOS!$B$19,'TORRES ENF'!F32," ")))))))))))))))))</f>
        <v>0</v>
      </c>
      <c r="E48" s="46">
        <f>IF($B$15=DATOS!$B$3,CALDERAS!G32,IF($B$15=DATOS!$B$4,CENTRÍFUGAS!G32,IF($B$15=DATOS!$B$5,CHILLERS!G32, IF($B$15=DATOS!$B$6,COMPRESORES!G32,IF($B$15=DATOS!$B$7,EVAPORADORES!G32,IF($B$15=DATOS!$B$8,FILTROS!G32,IF($B$15=DATOS!$B$9,IC!G32,IF($B$15=DATOS!$B$10,MIXERS!G32,IF($B$15=DATOS!$B$11,MOLINOS!G32,IF($B$15=DATOS!$B$12,'ÓSMOSIS INV'!G32,IF($B$15=DATOS!$B$13,REACTORES!G32,IF($B$15=DATOS!$B$14,RESINAS!G36,IF($B$15=DATOS!$B$15,SECADORES!G32,IF($B$15=DATOS!$B$16,SILOS!G32,IF($B$15=DATOS!$B$17,TANQUES!G32,IF($B$15=DATOS!$B$18,'TK AGITADOS'!G32,IF($B$15=DATOS!$B$19,'TORRES ENF'!G32," ")))))))))))))))))</f>
        <v>0</v>
      </c>
      <c r="F48" s="46">
        <f>IF($B$15=DATOS!$B$3,CALDERAS!H32,IF($B$15=DATOS!$B$4,CENTRÍFUGAS!H32,IF($B$15=DATOS!$B$5,CHILLERS!H32, IF($B$15=DATOS!$B$6,COMPRESORES!H32,IF($B$15=DATOS!$B$7,EVAPORADORES!H32,IF($B$15=DATOS!$B$8,FILTROS!H32,IF($B$15=DATOS!$B$9,IC!H32,IF($B$15=DATOS!$B$10,MIXERS!H32,IF($B$15=DATOS!$B$11,MOLINOS!H32,IF($B$15=DATOS!$B$12,'ÓSMOSIS INV'!H32,IF($B$15=DATOS!$B$13,REACTORES!H32,IF($B$15=DATOS!$B$14,RESINAS!H36,IF($B$15=DATOS!$B$15,SECADORES!H32,IF($B$15=DATOS!$B$16,SILOS!H32,IF($B$15=DATOS!$B$17,TANQUES!H32,IF($B$15=DATOS!$B$18,'TK AGITADOS'!H32,IF($B$15=DATOS!$B$19,'TORRES ENF'!H32," ")))))))))))))))))</f>
        <v>0</v>
      </c>
      <c r="G48" s="46">
        <f>IF($B$15=DATOS!$B$3,CALDERAS!I32,IF($B$15=DATOS!$B$4,CENTRÍFUGAS!I32,IF($B$15=DATOS!$B$5,CHILLERS!I32, IF($B$15=DATOS!$B$6,COMPRESORES!I32,IF($B$15=DATOS!$B$7,EVAPORADORES!I32,IF($B$15=DATOS!$B$8,FILTROS!I32,IF($B$15=DATOS!$B$9,IC!I32,IF($B$15=DATOS!$B$10,MIXERS!I32,IF($B$15=DATOS!$B$11,MOLINOS!I32,IF($B$15=DATOS!$B$12,'ÓSMOSIS INV'!I32,IF($B$15=DATOS!$B$13,REACTORES!I32,IF($B$15=DATOS!$B$14,RESINAS!I36,IF($B$15=DATOS!$B$15,SECADORES!I32,IF($B$15=DATOS!$B$16,SILOS!I32,IF($B$15=DATOS!$B$17,TANQUES!I32,IF($B$15=DATOS!$B$18,'TK AGITADOS'!I32,IF($B$15=DATOS!$B$19,'TORRES ENF'!I32," ")))))))))))))))))</f>
        <v>0</v>
      </c>
      <c r="H48" s="46">
        <f>IF($B$15=DATOS!$B$3,CALDERAS!J32,IF($B$15=DATOS!$B$4,CENTRÍFUGAS!J32,IF($B$15=DATOS!$B$5,CHILLERS!J32, IF($B$15=DATOS!$B$6,COMPRESORES!J32,IF($B$15=DATOS!$B$7,EVAPORADORES!J32,IF($B$15=DATOS!$B$8,FILTROS!J32,IF($B$15=DATOS!$B$9,IC!J32,IF($B$15=DATOS!$B$10,MIXERS!J32,IF($B$15=DATOS!$B$11,MOLINOS!J32,IF($B$15=DATOS!$B$12,'ÓSMOSIS INV'!J32,IF($B$15=DATOS!$B$13,REACTORES!J32,IF($B$15=DATOS!$B$14,RESINAS!J36,IF($B$15=DATOS!$B$15,SECADORES!J32,IF($B$15=DATOS!$B$16,SILOS!J32,IF($B$15=DATOS!$B$17,TANQUES!J32,IF($B$15=DATOS!$B$18,'TK AGITADOS'!J32,IF($B$15=DATOS!$B$19,'TORRES ENF'!J32," ")))))))))))))))))</f>
        <v>0</v>
      </c>
      <c r="I48" s="46">
        <f>IF($B$15=DATOS!$B$3,CALDERAS!K32,IF($B$15=DATOS!$B$4,CENTRÍFUGAS!K32,IF($B$15=DATOS!$B$5,CHILLERS!K32, IF($B$15=DATOS!$B$6,COMPRESORES!K32,IF($B$15=DATOS!$B$7,EVAPORADORES!K32,IF($B$15=DATOS!$B$8,FILTROS!K32,IF($B$15=DATOS!$B$9,IC!K32,IF($B$15=DATOS!$B$10,MIXERS!K32,IF($B$15=DATOS!$B$11,MOLINOS!K32,IF($B$15=DATOS!$B$12,'ÓSMOSIS INV'!K32,IF($B$15=DATOS!$B$13,REACTORES!K32,IF($B$15=DATOS!$B$14,RESINAS!K36,IF($B$15=DATOS!$B$15,SECADORES!K32,IF($B$15=DATOS!$B$16,SILOS!K32,IF($B$15=DATOS!$B$17,TANQUES!K32,IF($B$15=DATOS!$B$18,'TK AGITADOS'!K32,IF($B$15=DATOS!$B$19,'TORRES ENF'!K32," ")))))))))))))))))</f>
        <v>0</v>
      </c>
      <c r="J48" s="46">
        <f>IF($B$15=DATOS!$B$3,CALDERAS!L32,IF($B$15=DATOS!$B$4,CENTRÍFUGAS!L32,IF($B$15=DATOS!$B$5,CHILLERS!L32, IF($B$15=DATOS!$B$6,COMPRESORES!L32,IF($B$15=DATOS!$B$7,EVAPORADORES!L32,IF($B$15=DATOS!$B$8,FILTROS!L32,IF($B$15=DATOS!$B$9,IC!L32,IF($B$15=DATOS!$B$10,MIXERS!L32,IF($B$15=DATOS!$B$11,MOLINOS!L32,IF($B$15=DATOS!$B$12,'ÓSMOSIS INV'!L32,IF($B$15=DATOS!$B$13,REACTORES!L32,IF($B$15=DATOS!$B$14,RESINAS!L36,IF($B$15=DATOS!$B$15,SECADORES!L32,IF($B$15=DATOS!$B$16,SILOS!L32,IF($B$15=DATOS!$B$17,TANQUES!L32,IF($B$15=DATOS!$B$18,'TK AGITADOS'!L32,IF($B$15=DATOS!$B$19,'TORRES ENF'!L32," ")))))))))))))))))</f>
        <v>0</v>
      </c>
      <c r="K48" s="46">
        <f>IF($B$15=DATOS!$B$3,CALDERAS!M32,IF($B$15=DATOS!$B$4,CENTRÍFUGAS!M32,IF($B$15=DATOS!$B$5,CHILLERS!M32, IF($B$15=DATOS!$B$6,COMPRESORES!M32,IF($B$15=DATOS!$B$7,EVAPORADORES!M32,IF($B$15=DATOS!$B$8,FILTROS!M32,IF($B$15=DATOS!$B$9,IC!M32,IF($B$15=DATOS!$B$10,MIXERS!M32,IF($B$15=DATOS!$B$11,MOLINOS!M32,IF($B$15=DATOS!$B$12,'ÓSMOSIS INV'!M32,IF($B$15=DATOS!$B$13,REACTORES!M32,IF($B$15=DATOS!$B$14,RESINAS!M36,IF($B$15=DATOS!$B$15,SECADORES!M32,IF($B$15=DATOS!$B$16,SILOS!M32,IF($B$15=DATOS!$B$17,TANQUES!M32,IF($B$15=DATOS!$B$18,'TK AGITADOS'!M32,IF($B$15=DATOS!$B$19,'TORRES ENF'!M32," ")))))))))))))))))</f>
        <v>0</v>
      </c>
      <c r="L48" s="46">
        <f>IF($B$15=DATOS!$B$3,CALDERAS!N32,IF($B$15=DATOS!$B$4,CENTRÍFUGAS!N32,IF($B$15=DATOS!$B$5,CHILLERS!N32, IF($B$15=DATOS!$B$6,COMPRESORES!N32,IF($B$15=DATOS!$B$7,EVAPORADORES!N32,IF($B$15=DATOS!$B$8,FILTROS!N32,IF($B$15=DATOS!$B$9,IC!N32,IF($B$15=DATOS!$B$10,MIXERS!N32,IF($B$15=DATOS!$B$11,MOLINOS!N32,IF($B$15=DATOS!$B$12,'ÓSMOSIS INV'!N32,IF($B$15=DATOS!$B$13,REACTORES!N32,IF($B$15=DATOS!$B$14,RESINAS!N36,IF($B$15=DATOS!$B$15,SECADORES!N32,IF($B$15=DATOS!$B$16,SILOS!N32,IF($B$15=DATOS!$B$17,TANQUES!N32,IF($B$15=DATOS!$B$18,'TK AGITADOS'!N32,IF($B$15=DATOS!$B$19,'TORRES ENF'!N32," ")))))))))))))))))</f>
        <v>0</v>
      </c>
      <c r="M48" s="46">
        <f>IF($B$15=DATOS!$B$3,CALDERAS!O32,IF($B$15=DATOS!$B$4,CENTRÍFUGAS!O32,IF($B$15=DATOS!$B$5,CHILLERS!O32, IF($B$15=DATOS!$B$6,COMPRESORES!O32,IF($B$15=DATOS!$B$7,EVAPORADORES!O32,IF($B$15=DATOS!$B$8,FILTROS!O32,IF($B$15=DATOS!$B$9,IC!O32,IF($B$15=DATOS!$B$10,MIXERS!O32,IF($B$15=DATOS!$B$11,MOLINOS!O32,IF($B$15=DATOS!$B$12,'ÓSMOSIS INV'!O32,IF($B$15=DATOS!$B$13,REACTORES!O32,IF($B$15=DATOS!$B$14,RESINAS!O36,IF($B$15=DATOS!$B$15,SECADORES!O32,IF($B$15=DATOS!$B$16,SILOS!O32,IF($B$15=DATOS!$B$17,TANQUES!O32,IF($B$15=DATOS!$B$18,'TK AGITADOS'!O32,IF($B$15=DATOS!$B$19,'TORRES ENF'!O32," ")))))))))))))))))</f>
        <v>0</v>
      </c>
      <c r="N48" s="46">
        <f>IF($B$15=DATOS!$B$3,CALDERAS!P32,IF($B$15=DATOS!$B$4,CENTRÍFUGAS!P32,IF($B$15=DATOS!$B$5,CHILLERS!P32, IF($B$15=DATOS!$B$6,COMPRESORES!P32,IF($B$15=DATOS!$B$7,EVAPORADORES!P32,IF($B$15=DATOS!$B$8,FILTROS!P32,IF($B$15=DATOS!$B$9,IC!P32,IF($B$15=DATOS!$B$10,MIXERS!P32,IF($B$15=DATOS!$B$11,MOLINOS!P32,IF($B$15=DATOS!$B$12,'ÓSMOSIS INV'!P32,IF($B$15=DATOS!$B$13,REACTORES!P32,IF($B$15=DATOS!$B$14,RESINAS!P36,IF($B$15=DATOS!$B$15,SECADORES!P32,IF($B$15=DATOS!$B$16,SILOS!P32,IF($B$15=DATOS!$B$17,TANQUES!P32,IF($B$15=DATOS!$B$18,'TK AGITADOS'!P32,IF($B$15=DATOS!$B$19,'TORRES ENF'!P32," ")))))))))))))))))</f>
        <v>0</v>
      </c>
      <c r="O48" s="46">
        <f>IF($B$15=DATOS!$B$3,CALDERAS!Q32,IF($B$15=DATOS!$B$4,CENTRÍFUGAS!Q32,IF($B$15=DATOS!$B$5,CHILLERS!Q32, IF($B$15=DATOS!$B$6,COMPRESORES!Q32,IF($B$15=DATOS!$B$7,EVAPORADORES!Q32,IF($B$15=DATOS!$B$8,FILTROS!Q32,IF($B$15=DATOS!$B$9,IC!Q32,IF($B$15=DATOS!$B$10,MIXERS!Q32,IF($B$15=DATOS!$B$11,MOLINOS!Q32,IF($B$15=DATOS!$B$12,'ÓSMOSIS INV'!Q32,IF($B$15=DATOS!$B$13,REACTORES!Q32,IF($B$15=DATOS!$B$14,RESINAS!Q36,IF($B$15=DATOS!$B$15,SECADORES!Q32,IF($B$15=DATOS!$B$16,SILOS!Q32,IF($B$15=DATOS!$B$17,TANQUES!Q32,IF($B$15=DATOS!$B$18,'TK AGITADOS'!Q32,IF($B$15=DATOS!$B$19,'TORRES ENF'!Q32," ")))))))))))))))))</f>
        <v>0</v>
      </c>
      <c r="P48" s="46">
        <f>IF($B$15=DATOS!$B$3,CALDERAS!R32,IF($B$15=DATOS!$B$4,CENTRÍFUGAS!R32,IF($B$15=DATOS!$B$5,CHILLERS!R32, IF($B$15=DATOS!$B$6,COMPRESORES!R32,IF($B$15=DATOS!$B$7,EVAPORADORES!R32,IF($B$15=DATOS!$B$8,FILTROS!R32,IF($B$15=DATOS!$B$9,IC!R32,IF($B$15=DATOS!$B$10,MIXERS!R32,IF($B$15=DATOS!$B$11,MOLINOS!R32,IF($B$15=DATOS!$B$12,'ÓSMOSIS INV'!R32,IF($B$15=DATOS!$B$13,REACTORES!R32,IF($B$15=DATOS!$B$14,RESINAS!R36,IF($B$15=DATOS!$B$15,SECADORES!R32,IF($B$15=DATOS!$B$16,SILOS!R32,IF($B$15=DATOS!$B$17,TANQUES!R32,IF($B$15=DATOS!$B$18,'TK AGITADOS'!R32,IF($B$15=DATOS!$B$19,'TORRES ENF'!R32," ")))))))))))))))))</f>
        <v>0</v>
      </c>
      <c r="Q48" s="46">
        <f>IF($B$15=DATOS!$B$3,CALDERAS!S32,IF($B$15=DATOS!$B$4,CENTRÍFUGAS!S32,IF($B$15=DATOS!$B$5,CHILLERS!S32, IF($B$15=DATOS!$B$6,COMPRESORES!S32,IF($B$15=DATOS!$B$7,EVAPORADORES!S32,IF($B$15=DATOS!$B$8,FILTROS!S32,IF($B$15=DATOS!$B$9,IC!S32,IF($B$15=DATOS!$B$10,MIXERS!S32,IF($B$15=DATOS!$B$11,MOLINOS!S32,IF($B$15=DATOS!$B$12,'ÓSMOSIS INV'!S32,IF($B$15=DATOS!$B$13,REACTORES!S32,IF($B$15=DATOS!$B$14,RESINAS!S36,IF($B$15=DATOS!$B$15,SECADORES!S32,IF($B$15=DATOS!$B$16,SILOS!S32,IF($B$15=DATOS!$B$17,TANQUES!S32,IF($B$15=DATOS!$B$18,'TK AGITADOS'!S32,IF($B$15=DATOS!$B$19,'TORRES ENF'!S32," ")))))))))))))))))</f>
        <v>0</v>
      </c>
      <c r="R48" s="46">
        <f>IF($B$15=DATOS!$B$3,CALDERAS!T32,IF($B$15=DATOS!$B$4,CENTRÍFUGAS!T32,IF($B$15=DATOS!$B$5,CHILLERS!T32, IF($B$15=DATOS!$B$6,COMPRESORES!T32,IF($B$15=DATOS!$B$7,EVAPORADORES!T32,IF($B$15=DATOS!$B$8,FILTROS!T32,IF($B$15=DATOS!$B$9,IC!T32,IF($B$15=DATOS!$B$10,MIXERS!T32,IF($B$15=DATOS!$B$11,MOLINOS!T32,IF($B$15=DATOS!$B$12,'ÓSMOSIS INV'!T32,IF($B$15=DATOS!$B$13,REACTORES!T32,IF($B$15=DATOS!$B$14,RESINAS!T36,IF($B$15=DATOS!$B$15,SECADORES!T32,IF($B$15=DATOS!$B$16,SILOS!T32,IF($B$15=DATOS!$B$17,TANQUES!T32,IF($B$15=DATOS!$B$18,'TK AGITADOS'!T32,IF($B$15=DATOS!$B$19,'TORRES ENF'!T32," ")))))))))))))))))</f>
        <v>0</v>
      </c>
      <c r="S48" s="46">
        <f>IF($B$15=DATOS!$B$3,CALDERAS!U32,IF($B$15=DATOS!$B$4,CENTRÍFUGAS!U32,IF($B$15=DATOS!$B$5,CHILLERS!U32, IF($B$15=DATOS!$B$6,COMPRESORES!U32,IF($B$15=DATOS!$B$7,EVAPORADORES!U32,IF($B$15=DATOS!$B$8,FILTROS!U32,IF($B$15=DATOS!$B$9,IC!U32,IF($B$15=DATOS!$B$10,MIXERS!U32,IF($B$15=DATOS!$B$11,MOLINOS!U32,IF($B$15=DATOS!$B$12,'ÓSMOSIS INV'!U32,IF($B$15=DATOS!$B$13,REACTORES!U32,IF($B$15=DATOS!$B$14,RESINAS!U36,IF($B$15=DATOS!$B$15,SECADORES!U32,IF($B$15=DATOS!$B$16,SILOS!U32,IF($B$15=DATOS!$B$17,TANQUES!U32,IF($B$15=DATOS!$B$18,'TK AGITADOS'!U32,IF($B$15=DATOS!$B$19,'TORRES ENF'!U32," ")))))))))))))))))</f>
        <v>0</v>
      </c>
      <c r="T48" s="46">
        <f>IF($B$15=DATOS!$B$3,CALDERAS!V32,IF($B$15=DATOS!$B$4,CENTRÍFUGAS!V32,IF($B$15=DATOS!$B$5,CHILLERS!V32, IF($B$15=DATOS!$B$6,COMPRESORES!V32,IF($B$15=DATOS!$B$7,EVAPORADORES!V32,IF($B$15=DATOS!$B$8,FILTROS!V32,IF($B$15=DATOS!$B$9,IC!V32,IF($B$15=DATOS!$B$10,MIXERS!V32,IF($B$15=DATOS!$B$11,MOLINOS!V32,IF($B$15=DATOS!$B$12,'ÓSMOSIS INV'!V32,IF($B$15=DATOS!$B$13,REACTORES!V32,IF($B$15=DATOS!$B$14,RESINAS!V36,IF($B$15=DATOS!$B$15,SECADORES!V32,IF($B$15=DATOS!$B$16,SILOS!V32,IF($B$15=DATOS!$B$17,TANQUES!V32,IF($B$15=DATOS!$B$18,'TK AGITADOS'!V32,IF($B$15=DATOS!$B$19,'TORRES ENF'!V32," ")))))))))))))))))</f>
        <v>0</v>
      </c>
      <c r="U48" s="46">
        <f>IF($B$15=DATOS!$B$3,CALDERAS!W32,IF($B$15=DATOS!$B$4,CENTRÍFUGAS!W32,IF($B$15=DATOS!$B$5,CHILLERS!W32, IF($B$15=DATOS!$B$6,COMPRESORES!W32,IF($B$15=DATOS!$B$7,EVAPORADORES!W32,IF($B$15=DATOS!$B$8,FILTROS!W32,IF($B$15=DATOS!$B$9,IC!W32,IF($B$15=DATOS!$B$10,MIXERS!W32,IF($B$15=DATOS!$B$11,MOLINOS!W32,IF($B$15=DATOS!$B$12,'ÓSMOSIS INV'!W32,IF($B$15=DATOS!$B$13,REACTORES!W32,IF($B$15=DATOS!$B$14,RESINAS!W36,IF($B$15=DATOS!$B$15,SECADORES!W32,IF($B$15=DATOS!$B$16,SILOS!W32,IF($B$15=DATOS!$B$17,TANQUES!W32,IF($B$15=DATOS!$B$18,'TK AGITADOS'!W32,IF($B$15=DATOS!$B$19,'TORRES ENF'!W32," ")))))))))))))))))</f>
        <v>0</v>
      </c>
      <c r="V48" s="46">
        <f>IF($B$15=DATOS!$B$3,CALDERAS!X32,IF($B$15=DATOS!$B$4,CENTRÍFUGAS!X32,IF($B$15=DATOS!$B$5,CHILLERS!X32, IF($B$15=DATOS!$B$6,COMPRESORES!X32,IF($B$15=DATOS!$B$7,EVAPORADORES!X32,IF($B$15=DATOS!$B$8,FILTROS!X32,IF($B$15=DATOS!$B$9,IC!X32,IF($B$15=DATOS!$B$10,MIXERS!X32,IF($B$15=DATOS!$B$11,MOLINOS!X32,IF($B$15=DATOS!$B$12,'ÓSMOSIS INV'!X32,IF($B$15=DATOS!$B$13,REACTORES!X32,IF($B$15=DATOS!$B$14,RESINAS!X36,IF($B$15=DATOS!$B$15,SECADORES!X32,IF($B$15=DATOS!$B$16,SILOS!X32,IF($B$15=DATOS!$B$17,TANQUES!X32,IF($B$15=DATOS!$B$18,'TK AGITADOS'!X32,IF($B$15=DATOS!$B$19,'TORRES ENF'!X32," ")))))))))))))))))</f>
        <v>0</v>
      </c>
      <c r="W48" s="46">
        <f>IF($B$15=DATOS!$B$3,CALDERAS!Y32,IF($B$15=DATOS!$B$4,CENTRÍFUGAS!Y32,IF($B$15=DATOS!$B$5,CHILLERS!Y32, IF($B$15=DATOS!$B$6,COMPRESORES!Y32,IF($B$15=DATOS!$B$7,EVAPORADORES!Y32,IF($B$15=DATOS!$B$8,FILTROS!Y32,IF($B$15=DATOS!$B$9,IC!Y32,IF($B$15=DATOS!$B$10,MIXERS!Y32,IF($B$15=DATOS!$B$11,MOLINOS!Y32,IF($B$15=DATOS!$B$12,'ÓSMOSIS INV'!Y32,IF($B$15=DATOS!$B$13,REACTORES!Y32,IF($B$15=DATOS!$B$14,RESINAS!Y36,IF($B$15=DATOS!$B$15,SECADORES!Y32,IF($B$15=DATOS!$B$16,SILOS!Y32,IF($B$15=DATOS!$B$17,TANQUES!Y32,IF($B$15=DATOS!$B$18,'TK AGITADOS'!Y32,IF($B$15=DATOS!$B$19,'TORRES ENF'!Y32," ")))))))))))))))))</f>
        <v>0</v>
      </c>
      <c r="X48" s="46">
        <f>IF($B$15=DATOS!$B$3,CALDERAS!Z32,IF($B$15=DATOS!$B$4,CENTRÍFUGAS!Z32,IF($B$15=DATOS!$B$5,CHILLERS!Z32, IF($B$15=DATOS!$B$6,COMPRESORES!Z32,IF($B$15=DATOS!$B$7,EVAPORADORES!Z32,IF($B$15=DATOS!$B$8,FILTROS!Z32,IF($B$15=DATOS!$B$9,IC!Z32,IF($B$15=DATOS!$B$10,MIXERS!Z32,IF($B$15=DATOS!$B$11,MOLINOS!Z32,IF($B$15=DATOS!$B$12,'ÓSMOSIS INV'!Z32,IF($B$15=DATOS!$B$13,REACTORES!Z32,IF($B$15=DATOS!$B$14,RESINAS!Z36,IF($B$15=DATOS!$B$15,SECADORES!Z32,IF($B$15=DATOS!$B$16,SILOS!Z32,IF($B$15=DATOS!$B$17,TANQUES!Z32,IF($B$15=DATOS!$B$18,'TK AGITADOS'!Z32,IF($B$15=DATOS!$B$19,'TORRES ENF'!Z32," ")))))))))))))))))</f>
        <v>0</v>
      </c>
      <c r="Y48" s="46">
        <f>IF($B$15=DATOS!$B$3,CALDERAS!AA32,IF($B$15=DATOS!$B$4,CENTRÍFUGAS!AA32,IF($B$15=DATOS!$B$5,CHILLERS!AA32, IF($B$15=DATOS!$B$6,COMPRESORES!AA32,IF($B$15=DATOS!$B$7,EVAPORADORES!AA32,IF($B$15=DATOS!$B$8,FILTROS!AA32,IF($B$15=DATOS!$B$9,IC!AA32,IF($B$15=DATOS!$B$10,MIXERS!AA32,IF($B$15=DATOS!$B$11,MOLINOS!AA32,IF($B$15=DATOS!$B$12,'ÓSMOSIS INV'!AA32,IF($B$15=DATOS!$B$13,REACTORES!AA32,IF($B$15=DATOS!$B$14,RESINAS!AA36,IF($B$15=DATOS!$B$15,SECADORES!AA32,IF($B$15=DATOS!$B$16,SILOS!AA32,IF($B$15=DATOS!$B$17,TANQUES!AA32,IF($B$15=DATOS!$B$18,'TK AGITADOS'!AA32,IF($B$15=DATOS!$B$19,'TORRES ENF'!AA32," ")))))))))))))))))</f>
        <v>0</v>
      </c>
      <c r="Z48" s="46">
        <f>IF($B$15=DATOS!$B$3,CALDERAS!AB32,IF($B$15=DATOS!$B$4,CENTRÍFUGAS!AB32,IF($B$15=DATOS!$B$5,CHILLERS!AB32, IF($B$15=DATOS!$B$6,COMPRESORES!AB32,IF($B$15=DATOS!$B$7,EVAPORADORES!AB32,IF($B$15=DATOS!$B$8,FILTROS!AB32,IF($B$15=DATOS!$B$9,IC!AB32,IF($B$15=DATOS!$B$10,MIXERS!AB32,IF($B$15=DATOS!$B$11,MOLINOS!AB32,IF($B$15=DATOS!$B$12,'ÓSMOSIS INV'!AB32,IF($B$15=DATOS!$B$13,REACTORES!AB32,IF($B$15=DATOS!$B$14,RESINAS!AB36,IF($B$15=DATOS!$B$15,SECADORES!AB32,IF($B$15=DATOS!$B$16,SILOS!AB32,IF($B$15=DATOS!$B$17,TANQUES!AB32,IF($B$15=DATOS!$B$18,'TK AGITADOS'!AB32,IF($B$15=DATOS!$B$19,'TORRES ENF'!AB32," ")))))))))))))))))</f>
        <v>0</v>
      </c>
      <c r="AA48" s="46">
        <f>IF($B$15=DATOS!$B$3,CALDERAS!AC32,IF($B$15=DATOS!$B$4,CENTRÍFUGAS!AC32,IF($B$15=DATOS!$B$5,CHILLERS!AC32, IF($B$15=DATOS!$B$6,COMPRESORES!AC32,IF($B$15=DATOS!$B$7,EVAPORADORES!AC32,IF($B$15=DATOS!$B$8,FILTROS!AC32,IF($B$15=DATOS!$B$9,IC!AC32,IF($B$15=DATOS!$B$10,MIXERS!AC32,IF($B$15=DATOS!$B$11,MOLINOS!AC32,IF($B$15=DATOS!$B$12,'ÓSMOSIS INV'!AC32,IF($B$15=DATOS!$B$13,REACTORES!AC32,IF($B$15=DATOS!$B$14,RESINAS!AC36,IF($B$15=DATOS!$B$15,SECADORES!AC32,IF($B$15=DATOS!$B$16,SILOS!AC32,IF($B$15=DATOS!$B$17,TANQUES!AC32,IF($B$15=DATOS!$B$18,'TK AGITADOS'!AC32,IF($B$15=DATOS!$B$19,'TORRES ENF'!AC32," ")))))))))))))))))</f>
        <v>0</v>
      </c>
      <c r="AB48" s="46">
        <f>IF($B$15=DATOS!$B$3,CALDERAS!AD32,IF($B$15=DATOS!$B$4,CENTRÍFUGAS!AD32,IF($B$15=DATOS!$B$5,CHILLERS!AD32, IF($B$15=DATOS!$B$6,COMPRESORES!AD32,IF($B$15=DATOS!$B$7,EVAPORADORES!AD32,IF($B$15=DATOS!$B$8,FILTROS!AD32,IF($B$15=DATOS!$B$9,IC!AD32,IF($B$15=DATOS!$B$10,MIXERS!AD32,IF($B$15=DATOS!$B$11,MOLINOS!AD32,IF($B$15=DATOS!$B$12,'ÓSMOSIS INV'!AD32,IF($B$15=DATOS!$B$13,REACTORES!AD32,IF($B$15=DATOS!$B$14,RESINAS!AD36,IF($B$15=DATOS!$B$15,SECADORES!AD32,IF($B$15=DATOS!$B$16,SILOS!AD32,IF($B$15=DATOS!$B$17,TANQUES!AD32,IF($B$15=DATOS!$B$18,'TK AGITADOS'!AD32,IF($B$15=DATOS!$B$19,'TORRES ENF'!AD32," ")))))))))))))))))</f>
        <v>0</v>
      </c>
      <c r="AC48" s="46">
        <f>IF($B$15=DATOS!$B$3,CALDERAS!AE32,IF($B$15=DATOS!$B$4,CENTRÍFUGAS!AE32,IF($B$15=DATOS!$B$5,CHILLERS!AE32, IF($B$15=DATOS!$B$6,COMPRESORES!AE32,IF($B$15=DATOS!$B$7,EVAPORADORES!AE32,IF($B$15=DATOS!$B$8,FILTROS!AE32,IF($B$15=DATOS!$B$9,IC!AE32,IF($B$15=DATOS!$B$10,MIXERS!AE32,IF($B$15=DATOS!$B$11,MOLINOS!AE32,IF($B$15=DATOS!$B$12,'ÓSMOSIS INV'!AE32,IF($B$15=DATOS!$B$13,REACTORES!AE32,IF($B$15=DATOS!$B$14,RESINAS!AE36,IF($B$15=DATOS!$B$15,SECADORES!AE32,IF($B$15=DATOS!$B$16,SILOS!AE32,IF($B$15=DATOS!$B$17,TANQUES!AE32,IF($B$15=DATOS!$B$18,'TK AGITADOS'!AE32,IF($B$15=DATOS!$B$19,'TORRES ENF'!AE32," ")))))))))))))))))</f>
        <v>0</v>
      </c>
      <c r="AD48" s="46">
        <f>IF($B$15=DATOS!$B$3,CALDERAS!AF32,IF($B$15=DATOS!$B$4,CENTRÍFUGAS!AF32,IF($B$15=DATOS!$B$5,CHILLERS!AF32, IF($B$15=DATOS!$B$6,COMPRESORES!AF32,IF($B$15=DATOS!$B$7,EVAPORADORES!AF32,IF($B$15=DATOS!$B$8,FILTROS!AF32,IF($B$15=DATOS!$B$9,IC!AF32,IF($B$15=DATOS!$B$10,MIXERS!AF32,IF($B$15=DATOS!$B$11,MOLINOS!AF32,IF($B$15=DATOS!$B$12,'ÓSMOSIS INV'!AF32,IF($B$15=DATOS!$B$13,REACTORES!AF32,IF($B$15=DATOS!$B$14,RESINAS!AF36,IF($B$15=DATOS!$B$15,SECADORES!AF32,IF($B$15=DATOS!$B$16,SILOS!AF32,IF($B$15=DATOS!$B$17,TANQUES!AF32,IF($B$15=DATOS!$B$18,'TK AGITADOS'!AF32,IF($B$15=DATOS!$B$19,'TORRES ENF'!AF32," ")))))))))))))))))</f>
        <v>0</v>
      </c>
      <c r="AE48" s="46">
        <f>IF($B$15=DATOS!$B$3,CALDERAS!AG32,IF($B$15=DATOS!$B$4,CENTRÍFUGAS!AG32,IF($B$15=DATOS!$B$5,CHILLERS!AG32, IF($B$15=DATOS!$B$6,COMPRESORES!AG32,IF($B$15=DATOS!$B$7,EVAPORADORES!AG32,IF($B$15=DATOS!$B$8,FILTROS!AG32,IF($B$15=DATOS!$B$9,IC!AG32,IF($B$15=DATOS!$B$10,MIXERS!AG32,IF($B$15=DATOS!$B$11,MOLINOS!AG32,IF($B$15=DATOS!$B$12,'ÓSMOSIS INV'!AG32,IF($B$15=DATOS!$B$13,REACTORES!AG32,IF($B$15=DATOS!$B$14,RESINAS!AG36,IF($B$15=DATOS!$B$15,SECADORES!AG32,IF($B$15=DATOS!$B$16,SILOS!AG32,IF($B$15=DATOS!$B$17,TANQUES!AG32,IF($B$15=DATOS!$B$18,'TK AGITADOS'!AG32,IF($B$15=DATOS!$B$19,'TORRES ENF'!AG32," ")))))))))))))))))</f>
        <v>0</v>
      </c>
      <c r="AF48" s="46">
        <f>IF($B$15=DATOS!$B$3,CALDERAS!AH32,IF($B$15=DATOS!$B$4,CENTRÍFUGAS!AH32,IF($B$15=DATOS!$B$5,CHILLERS!AH32, IF($B$15=DATOS!$B$6,COMPRESORES!AH32,IF($B$15=DATOS!$B$7,EVAPORADORES!AH32,IF($B$15=DATOS!$B$8,FILTROS!AH32,IF($B$15=DATOS!$B$9,IC!AH32,IF($B$15=DATOS!$B$10,MIXERS!AH32,IF($B$15=DATOS!$B$11,MOLINOS!AH32,IF($B$15=DATOS!$B$12,'ÓSMOSIS INV'!AH32,IF($B$15=DATOS!$B$13,REACTORES!AH32,IF($B$15=DATOS!$B$14,RESINAS!AH36,IF($B$15=DATOS!$B$15,SECADORES!AH32,IF($B$15=DATOS!$B$16,SILOS!AH32,IF($B$15=DATOS!$B$17,TANQUES!AH32,IF($B$15=DATOS!$B$18,'TK AGITADOS'!AH32,IF($B$15=DATOS!$B$19,'TORRES ENF'!AH32," ")))))))))))))))))</f>
        <v>0</v>
      </c>
    </row>
    <row r="49" spans="1:32" s="47" customFormat="1" ht="45" customHeight="1" x14ac:dyDescent="0.4">
      <c r="A49" s="46">
        <f>IF($B$15=DATOS!$B$3,CALDERAS!C33,IF($B$15=DATOS!$B$4,CENTRÍFUGAS!C33,IF($B$15=DATOS!$B$5,CHILLERS!C33, IF($B$15=DATOS!$B$6,COMPRESORES!C33,IF($B$15=DATOS!$B$7,EVAPORADORES!C33,IF($B$15=DATOS!$B$8,FILTROS!C33,IF($B$15=DATOS!$B$9,IC!C33,IF($B$15=DATOS!$B$10,MIXERS!C33,IF($B$15=DATOS!$B$11,MOLINOS!C33,IF($B$15=DATOS!$B$12,'ÓSMOSIS INV'!C33,IF($B$15=DATOS!$B$13,REACTORES!C33,IF($B$15=DATOS!$B$14,RESINAS!C37,IF($B$15=DATOS!$B$15,SECADORES!C33,IF($B$15=DATOS!$B$16,SILOS!C33,IF($B$15=DATOS!$B$17,TANQUES!C33,IF($B$15=DATOS!$B$18,'TK AGITADOS'!C33,IF($B$15=DATOS!$B$19,'TORRES ENF'!C33," ")))))))))))))))))</f>
        <v>0</v>
      </c>
      <c r="B49" s="46">
        <f>IF($B$15=DATOS!$B$3,CALDERAS!D33,IF($B$15=DATOS!$B$4,CENTRÍFUGAS!D33,IF($B$15=DATOS!$B$5,CHILLERS!D33, IF($B$15=DATOS!$B$6,COMPRESORES!D33,IF($B$15=DATOS!$B$7,EVAPORADORES!D33,IF($B$15=DATOS!$B$8,FILTROS!D33,IF($B$15=DATOS!$B$9,IC!D33,IF($B$15=DATOS!$B$10,MIXERS!D33,IF($B$15=DATOS!$B$11,MOLINOS!D33,IF($B$15=DATOS!$B$12,'ÓSMOSIS INV'!D33,IF($B$15=DATOS!$B$13,REACTORES!D33,IF($B$15=DATOS!$B$14,RESINAS!D37,IF($B$15=DATOS!$B$15,SECADORES!D33,IF($B$15=DATOS!$B$16,SILOS!D33,IF($B$15=DATOS!$B$17,TANQUES!D33,IF($B$15=DATOS!$B$18,'TK AGITADOS'!D33,IF($B$15=DATOS!$B$19,'TORRES ENF'!D33," ")))))))))))))))))</f>
        <v>0</v>
      </c>
      <c r="C49" s="46">
        <f>IF($B$15=DATOS!$B$3,CALDERAS!E33,IF($B$15=DATOS!$B$4,CENTRÍFUGAS!E33,IF($B$15=DATOS!$B$5,CHILLERS!E33, IF($B$15=DATOS!$B$6,COMPRESORES!E33,IF($B$15=DATOS!$B$7,EVAPORADORES!E33,IF($B$15=DATOS!$B$8,FILTROS!E33,IF($B$15=DATOS!$B$9,IC!E33,IF($B$15=DATOS!$B$10,MIXERS!E33,IF($B$15=DATOS!$B$11,MOLINOS!E33,IF($B$15=DATOS!$B$12,'ÓSMOSIS INV'!E33,IF($B$15=DATOS!$B$13,REACTORES!E33,IF($B$15=DATOS!$B$14,RESINAS!E37,IF($B$15=DATOS!$B$15,SECADORES!E33,IF($B$15=DATOS!$B$16,SILOS!E33,IF($B$15=DATOS!$B$17,TANQUES!E33,IF($B$15=DATOS!$B$18,'TK AGITADOS'!E33,IF($B$15=DATOS!$B$19,'TORRES ENF'!E33," ")))))))))))))))))</f>
        <v>0</v>
      </c>
      <c r="D49" s="46">
        <f>IF($B$15=DATOS!$B$3,CALDERAS!F33,IF($B$15=DATOS!$B$4,CENTRÍFUGAS!F33,IF($B$15=DATOS!$B$5,CHILLERS!F33, IF($B$15=DATOS!$B$6,COMPRESORES!F33,IF($B$15=DATOS!$B$7,EVAPORADORES!F33,IF($B$15=DATOS!$B$8,FILTROS!F33,IF($B$15=DATOS!$B$9,IC!F33,IF($B$15=DATOS!$B$10,MIXERS!F33,IF($B$15=DATOS!$B$11,MOLINOS!F33,IF($B$15=DATOS!$B$12,'ÓSMOSIS INV'!F33,IF($B$15=DATOS!$B$13,REACTORES!F33,IF($B$15=DATOS!$B$14,RESINAS!F37,IF($B$15=DATOS!$B$15,SECADORES!F33,IF($B$15=DATOS!$B$16,SILOS!F33,IF($B$15=DATOS!$B$17,TANQUES!F33,IF($B$15=DATOS!$B$18,'TK AGITADOS'!F33,IF($B$15=DATOS!$B$19,'TORRES ENF'!F33," ")))))))))))))))))</f>
        <v>0</v>
      </c>
      <c r="E49" s="46">
        <f>IF($B$15=DATOS!$B$3,CALDERAS!G33,IF($B$15=DATOS!$B$4,CENTRÍFUGAS!G33,IF($B$15=DATOS!$B$5,CHILLERS!G33, IF($B$15=DATOS!$B$6,COMPRESORES!G33,IF($B$15=DATOS!$B$7,EVAPORADORES!G33,IF($B$15=DATOS!$B$8,FILTROS!G33,IF($B$15=DATOS!$B$9,IC!G33,IF($B$15=DATOS!$B$10,MIXERS!G33,IF($B$15=DATOS!$B$11,MOLINOS!G33,IF($B$15=DATOS!$B$12,'ÓSMOSIS INV'!G33,IF($B$15=DATOS!$B$13,REACTORES!G33,IF($B$15=DATOS!$B$14,RESINAS!G37,IF($B$15=DATOS!$B$15,SECADORES!G33,IF($B$15=DATOS!$B$16,SILOS!G33,IF($B$15=DATOS!$B$17,TANQUES!G33,IF($B$15=DATOS!$B$18,'TK AGITADOS'!G33,IF($B$15=DATOS!$B$19,'TORRES ENF'!G33," ")))))))))))))))))</f>
        <v>0</v>
      </c>
      <c r="F49" s="46">
        <f>IF($B$15=DATOS!$B$3,CALDERAS!H33,IF($B$15=DATOS!$B$4,CENTRÍFUGAS!H33,IF($B$15=DATOS!$B$5,CHILLERS!H33, IF($B$15=DATOS!$B$6,COMPRESORES!H33,IF($B$15=DATOS!$B$7,EVAPORADORES!H33,IF($B$15=DATOS!$B$8,FILTROS!H33,IF($B$15=DATOS!$B$9,IC!H33,IF($B$15=DATOS!$B$10,MIXERS!H33,IF($B$15=DATOS!$B$11,MOLINOS!H33,IF($B$15=DATOS!$B$12,'ÓSMOSIS INV'!H33,IF($B$15=DATOS!$B$13,REACTORES!H33,IF($B$15=DATOS!$B$14,RESINAS!H37,IF($B$15=DATOS!$B$15,SECADORES!H33,IF($B$15=DATOS!$B$16,SILOS!H33,IF($B$15=DATOS!$B$17,TANQUES!H33,IF($B$15=DATOS!$B$18,'TK AGITADOS'!H33,IF($B$15=DATOS!$B$19,'TORRES ENF'!H33," ")))))))))))))))))</f>
        <v>0</v>
      </c>
      <c r="G49" s="46">
        <f>IF($B$15=DATOS!$B$3,CALDERAS!I33,IF($B$15=DATOS!$B$4,CENTRÍFUGAS!I33,IF($B$15=DATOS!$B$5,CHILLERS!I33, IF($B$15=DATOS!$B$6,COMPRESORES!I33,IF($B$15=DATOS!$B$7,EVAPORADORES!I33,IF($B$15=DATOS!$B$8,FILTROS!I33,IF($B$15=DATOS!$B$9,IC!I33,IF($B$15=DATOS!$B$10,MIXERS!I33,IF($B$15=DATOS!$B$11,MOLINOS!I33,IF($B$15=DATOS!$B$12,'ÓSMOSIS INV'!I33,IF($B$15=DATOS!$B$13,REACTORES!I33,IF($B$15=DATOS!$B$14,RESINAS!I37,IF($B$15=DATOS!$B$15,SECADORES!I33,IF($B$15=DATOS!$B$16,SILOS!I33,IF($B$15=DATOS!$B$17,TANQUES!I33,IF($B$15=DATOS!$B$18,'TK AGITADOS'!I33,IF($B$15=DATOS!$B$19,'TORRES ENF'!I33," ")))))))))))))))))</f>
        <v>0</v>
      </c>
      <c r="H49" s="46">
        <f>IF($B$15=DATOS!$B$3,CALDERAS!J33,IF($B$15=DATOS!$B$4,CENTRÍFUGAS!J33,IF($B$15=DATOS!$B$5,CHILLERS!J33, IF($B$15=DATOS!$B$6,COMPRESORES!J33,IF($B$15=DATOS!$B$7,EVAPORADORES!J33,IF($B$15=DATOS!$B$8,FILTROS!J33,IF($B$15=DATOS!$B$9,IC!J33,IF($B$15=DATOS!$B$10,MIXERS!J33,IF($B$15=DATOS!$B$11,MOLINOS!J33,IF($B$15=DATOS!$B$12,'ÓSMOSIS INV'!J33,IF($B$15=DATOS!$B$13,REACTORES!J33,IF($B$15=DATOS!$B$14,RESINAS!J37,IF($B$15=DATOS!$B$15,SECADORES!J33,IF($B$15=DATOS!$B$16,SILOS!J33,IF($B$15=DATOS!$B$17,TANQUES!J33,IF($B$15=DATOS!$B$18,'TK AGITADOS'!J33,IF($B$15=DATOS!$B$19,'TORRES ENF'!J33," ")))))))))))))))))</f>
        <v>0</v>
      </c>
      <c r="I49" s="46">
        <f>IF($B$15=DATOS!$B$3,CALDERAS!K33,IF($B$15=DATOS!$B$4,CENTRÍFUGAS!K33,IF($B$15=DATOS!$B$5,CHILLERS!K33, IF($B$15=DATOS!$B$6,COMPRESORES!K33,IF($B$15=DATOS!$B$7,EVAPORADORES!K33,IF($B$15=DATOS!$B$8,FILTROS!K33,IF($B$15=DATOS!$B$9,IC!K33,IF($B$15=DATOS!$B$10,MIXERS!K33,IF($B$15=DATOS!$B$11,MOLINOS!K33,IF($B$15=DATOS!$B$12,'ÓSMOSIS INV'!K33,IF($B$15=DATOS!$B$13,REACTORES!K33,IF($B$15=DATOS!$B$14,RESINAS!K37,IF($B$15=DATOS!$B$15,SECADORES!K33,IF($B$15=DATOS!$B$16,SILOS!K33,IF($B$15=DATOS!$B$17,TANQUES!K33,IF($B$15=DATOS!$B$18,'TK AGITADOS'!K33,IF($B$15=DATOS!$B$19,'TORRES ENF'!K33," ")))))))))))))))))</f>
        <v>0</v>
      </c>
      <c r="J49" s="46">
        <f>IF($B$15=DATOS!$B$3,CALDERAS!L33,IF($B$15=DATOS!$B$4,CENTRÍFUGAS!L33,IF($B$15=DATOS!$B$5,CHILLERS!L33, IF($B$15=DATOS!$B$6,COMPRESORES!L33,IF($B$15=DATOS!$B$7,EVAPORADORES!L33,IF($B$15=DATOS!$B$8,FILTROS!L33,IF($B$15=DATOS!$B$9,IC!L33,IF($B$15=DATOS!$B$10,MIXERS!L33,IF($B$15=DATOS!$B$11,MOLINOS!L33,IF($B$15=DATOS!$B$12,'ÓSMOSIS INV'!L33,IF($B$15=DATOS!$B$13,REACTORES!L33,IF($B$15=DATOS!$B$14,RESINAS!L37,IF($B$15=DATOS!$B$15,SECADORES!L33,IF($B$15=DATOS!$B$16,SILOS!L33,IF($B$15=DATOS!$B$17,TANQUES!L33,IF($B$15=DATOS!$B$18,'TK AGITADOS'!L33,IF($B$15=DATOS!$B$19,'TORRES ENF'!L33," ")))))))))))))))))</f>
        <v>0</v>
      </c>
      <c r="K49" s="46">
        <f>IF($B$15=DATOS!$B$3,CALDERAS!M33,IF($B$15=DATOS!$B$4,CENTRÍFUGAS!M33,IF($B$15=DATOS!$B$5,CHILLERS!M33, IF($B$15=DATOS!$B$6,COMPRESORES!M33,IF($B$15=DATOS!$B$7,EVAPORADORES!M33,IF($B$15=DATOS!$B$8,FILTROS!M33,IF($B$15=DATOS!$B$9,IC!M33,IF($B$15=DATOS!$B$10,MIXERS!M33,IF($B$15=DATOS!$B$11,MOLINOS!M33,IF($B$15=DATOS!$B$12,'ÓSMOSIS INV'!M33,IF($B$15=DATOS!$B$13,REACTORES!M33,IF($B$15=DATOS!$B$14,RESINAS!M37,IF($B$15=DATOS!$B$15,SECADORES!M33,IF($B$15=DATOS!$B$16,SILOS!M33,IF($B$15=DATOS!$B$17,TANQUES!M33,IF($B$15=DATOS!$B$18,'TK AGITADOS'!M33,IF($B$15=DATOS!$B$19,'TORRES ENF'!M33," ")))))))))))))))))</f>
        <v>0</v>
      </c>
      <c r="L49" s="46">
        <f>IF($B$15=DATOS!$B$3,CALDERAS!N33,IF($B$15=DATOS!$B$4,CENTRÍFUGAS!N33,IF($B$15=DATOS!$B$5,CHILLERS!N33, IF($B$15=DATOS!$B$6,COMPRESORES!N33,IF($B$15=DATOS!$B$7,EVAPORADORES!N33,IF($B$15=DATOS!$B$8,FILTROS!N33,IF($B$15=DATOS!$B$9,IC!N33,IF($B$15=DATOS!$B$10,MIXERS!N33,IF($B$15=DATOS!$B$11,MOLINOS!N33,IF($B$15=DATOS!$B$12,'ÓSMOSIS INV'!N33,IF($B$15=DATOS!$B$13,REACTORES!N33,IF($B$15=DATOS!$B$14,RESINAS!N37,IF($B$15=DATOS!$B$15,SECADORES!N33,IF($B$15=DATOS!$B$16,SILOS!N33,IF($B$15=DATOS!$B$17,TANQUES!N33,IF($B$15=DATOS!$B$18,'TK AGITADOS'!N33,IF($B$15=DATOS!$B$19,'TORRES ENF'!N33," ")))))))))))))))))</f>
        <v>0</v>
      </c>
      <c r="M49" s="46">
        <f>IF($B$15=DATOS!$B$3,CALDERAS!O33,IF($B$15=DATOS!$B$4,CENTRÍFUGAS!O33,IF($B$15=DATOS!$B$5,CHILLERS!O33, IF($B$15=DATOS!$B$6,COMPRESORES!O33,IF($B$15=DATOS!$B$7,EVAPORADORES!O33,IF($B$15=DATOS!$B$8,FILTROS!O33,IF($B$15=DATOS!$B$9,IC!O33,IF($B$15=DATOS!$B$10,MIXERS!O33,IF($B$15=DATOS!$B$11,MOLINOS!O33,IF($B$15=DATOS!$B$12,'ÓSMOSIS INV'!O33,IF($B$15=DATOS!$B$13,REACTORES!O33,IF($B$15=DATOS!$B$14,RESINAS!O37,IF($B$15=DATOS!$B$15,SECADORES!O33,IF($B$15=DATOS!$B$16,SILOS!O33,IF($B$15=DATOS!$B$17,TANQUES!O33,IF($B$15=DATOS!$B$18,'TK AGITADOS'!O33,IF($B$15=DATOS!$B$19,'TORRES ENF'!O33," ")))))))))))))))))</f>
        <v>0</v>
      </c>
      <c r="N49" s="46">
        <f>IF($B$15=DATOS!$B$3,CALDERAS!P33,IF($B$15=DATOS!$B$4,CENTRÍFUGAS!P33,IF($B$15=DATOS!$B$5,CHILLERS!P33, IF($B$15=DATOS!$B$6,COMPRESORES!P33,IF($B$15=DATOS!$B$7,EVAPORADORES!P33,IF($B$15=DATOS!$B$8,FILTROS!P33,IF($B$15=DATOS!$B$9,IC!P33,IF($B$15=DATOS!$B$10,MIXERS!P33,IF($B$15=DATOS!$B$11,MOLINOS!P33,IF($B$15=DATOS!$B$12,'ÓSMOSIS INV'!P33,IF($B$15=DATOS!$B$13,REACTORES!P33,IF($B$15=DATOS!$B$14,RESINAS!P37,IF($B$15=DATOS!$B$15,SECADORES!P33,IF($B$15=DATOS!$B$16,SILOS!P33,IF($B$15=DATOS!$B$17,TANQUES!P33,IF($B$15=DATOS!$B$18,'TK AGITADOS'!P33,IF($B$15=DATOS!$B$19,'TORRES ENF'!P33," ")))))))))))))))))</f>
        <v>0</v>
      </c>
      <c r="O49" s="46">
        <f>IF($B$15=DATOS!$B$3,CALDERAS!Q33,IF($B$15=DATOS!$B$4,CENTRÍFUGAS!Q33,IF($B$15=DATOS!$B$5,CHILLERS!Q33, IF($B$15=DATOS!$B$6,COMPRESORES!Q33,IF($B$15=DATOS!$B$7,EVAPORADORES!Q33,IF($B$15=DATOS!$B$8,FILTROS!Q33,IF($B$15=DATOS!$B$9,IC!Q33,IF($B$15=DATOS!$B$10,MIXERS!Q33,IF($B$15=DATOS!$B$11,MOLINOS!Q33,IF($B$15=DATOS!$B$12,'ÓSMOSIS INV'!Q33,IF($B$15=DATOS!$B$13,REACTORES!Q33,IF($B$15=DATOS!$B$14,RESINAS!Q37,IF($B$15=DATOS!$B$15,SECADORES!Q33,IF($B$15=DATOS!$B$16,SILOS!Q33,IF($B$15=DATOS!$B$17,TANQUES!Q33,IF($B$15=DATOS!$B$18,'TK AGITADOS'!Q33,IF($B$15=DATOS!$B$19,'TORRES ENF'!Q33," ")))))))))))))))))</f>
        <v>0</v>
      </c>
      <c r="P49" s="46">
        <f>IF($B$15=DATOS!$B$3,CALDERAS!R33,IF($B$15=DATOS!$B$4,CENTRÍFUGAS!R33,IF($B$15=DATOS!$B$5,CHILLERS!R33, IF($B$15=DATOS!$B$6,COMPRESORES!R33,IF($B$15=DATOS!$B$7,EVAPORADORES!R33,IF($B$15=DATOS!$B$8,FILTROS!R33,IF($B$15=DATOS!$B$9,IC!R33,IF($B$15=DATOS!$B$10,MIXERS!R33,IF($B$15=DATOS!$B$11,MOLINOS!R33,IF($B$15=DATOS!$B$12,'ÓSMOSIS INV'!R33,IF($B$15=DATOS!$B$13,REACTORES!R33,IF($B$15=DATOS!$B$14,RESINAS!R37,IF($B$15=DATOS!$B$15,SECADORES!R33,IF($B$15=DATOS!$B$16,SILOS!R33,IF($B$15=DATOS!$B$17,TANQUES!R33,IF($B$15=DATOS!$B$18,'TK AGITADOS'!R33,IF($B$15=DATOS!$B$19,'TORRES ENF'!R33," ")))))))))))))))))</f>
        <v>0</v>
      </c>
      <c r="Q49" s="46">
        <f>IF($B$15=DATOS!$B$3,CALDERAS!S33,IF($B$15=DATOS!$B$4,CENTRÍFUGAS!S33,IF($B$15=DATOS!$B$5,CHILLERS!S33, IF($B$15=DATOS!$B$6,COMPRESORES!S33,IF($B$15=DATOS!$B$7,EVAPORADORES!S33,IF($B$15=DATOS!$B$8,FILTROS!S33,IF($B$15=DATOS!$B$9,IC!S33,IF($B$15=DATOS!$B$10,MIXERS!S33,IF($B$15=DATOS!$B$11,MOLINOS!S33,IF($B$15=DATOS!$B$12,'ÓSMOSIS INV'!S33,IF($B$15=DATOS!$B$13,REACTORES!S33,IF($B$15=DATOS!$B$14,RESINAS!S37,IF($B$15=DATOS!$B$15,SECADORES!S33,IF($B$15=DATOS!$B$16,SILOS!S33,IF($B$15=DATOS!$B$17,TANQUES!S33,IF($B$15=DATOS!$B$18,'TK AGITADOS'!S33,IF($B$15=DATOS!$B$19,'TORRES ENF'!S33," ")))))))))))))))))</f>
        <v>0</v>
      </c>
      <c r="R49" s="46">
        <f>IF($B$15=DATOS!$B$3,CALDERAS!T33,IF($B$15=DATOS!$B$4,CENTRÍFUGAS!T33,IF($B$15=DATOS!$B$5,CHILLERS!T33, IF($B$15=DATOS!$B$6,COMPRESORES!T33,IF($B$15=DATOS!$B$7,EVAPORADORES!T33,IF($B$15=DATOS!$B$8,FILTROS!T33,IF($B$15=DATOS!$B$9,IC!T33,IF($B$15=DATOS!$B$10,MIXERS!T33,IF($B$15=DATOS!$B$11,MOLINOS!T33,IF($B$15=DATOS!$B$12,'ÓSMOSIS INV'!T33,IF($B$15=DATOS!$B$13,REACTORES!T33,IF($B$15=DATOS!$B$14,RESINAS!T37,IF($B$15=DATOS!$B$15,SECADORES!T33,IF($B$15=DATOS!$B$16,SILOS!T33,IF($B$15=DATOS!$B$17,TANQUES!T33,IF($B$15=DATOS!$B$18,'TK AGITADOS'!T33,IF($B$15=DATOS!$B$19,'TORRES ENF'!T33," ")))))))))))))))))</f>
        <v>0</v>
      </c>
      <c r="S49" s="46">
        <f>IF($B$15=DATOS!$B$3,CALDERAS!U33,IF($B$15=DATOS!$B$4,CENTRÍFUGAS!U33,IF($B$15=DATOS!$B$5,CHILLERS!U33, IF($B$15=DATOS!$B$6,COMPRESORES!U33,IF($B$15=DATOS!$B$7,EVAPORADORES!U33,IF($B$15=DATOS!$B$8,FILTROS!U33,IF($B$15=DATOS!$B$9,IC!U33,IF($B$15=DATOS!$B$10,MIXERS!U33,IF($B$15=DATOS!$B$11,MOLINOS!U33,IF($B$15=DATOS!$B$12,'ÓSMOSIS INV'!U33,IF($B$15=DATOS!$B$13,REACTORES!U33,IF($B$15=DATOS!$B$14,RESINAS!U37,IF($B$15=DATOS!$B$15,SECADORES!U33,IF($B$15=DATOS!$B$16,SILOS!U33,IF($B$15=DATOS!$B$17,TANQUES!U33,IF($B$15=DATOS!$B$18,'TK AGITADOS'!U33,IF($B$15=DATOS!$B$19,'TORRES ENF'!U33," ")))))))))))))))))</f>
        <v>0</v>
      </c>
      <c r="T49" s="46">
        <f>IF($B$15=DATOS!$B$3,CALDERAS!V33,IF($B$15=DATOS!$B$4,CENTRÍFUGAS!V33,IF($B$15=DATOS!$B$5,CHILLERS!V33, IF($B$15=DATOS!$B$6,COMPRESORES!V33,IF($B$15=DATOS!$B$7,EVAPORADORES!V33,IF($B$15=DATOS!$B$8,FILTROS!V33,IF($B$15=DATOS!$B$9,IC!V33,IF($B$15=DATOS!$B$10,MIXERS!V33,IF($B$15=DATOS!$B$11,MOLINOS!V33,IF($B$15=DATOS!$B$12,'ÓSMOSIS INV'!V33,IF($B$15=DATOS!$B$13,REACTORES!V33,IF($B$15=DATOS!$B$14,RESINAS!V37,IF($B$15=DATOS!$B$15,SECADORES!V33,IF($B$15=DATOS!$B$16,SILOS!V33,IF($B$15=DATOS!$B$17,TANQUES!V33,IF($B$15=DATOS!$B$18,'TK AGITADOS'!V33,IF($B$15=DATOS!$B$19,'TORRES ENF'!V33," ")))))))))))))))))</f>
        <v>0</v>
      </c>
      <c r="U49" s="46">
        <f>IF($B$15=DATOS!$B$3,CALDERAS!W33,IF($B$15=DATOS!$B$4,CENTRÍFUGAS!W33,IF($B$15=DATOS!$B$5,CHILLERS!W33, IF($B$15=DATOS!$B$6,COMPRESORES!W33,IF($B$15=DATOS!$B$7,EVAPORADORES!W33,IF($B$15=DATOS!$B$8,FILTROS!W33,IF($B$15=DATOS!$B$9,IC!W33,IF($B$15=DATOS!$B$10,MIXERS!W33,IF($B$15=DATOS!$B$11,MOLINOS!W33,IF($B$15=DATOS!$B$12,'ÓSMOSIS INV'!W33,IF($B$15=DATOS!$B$13,REACTORES!W33,IF($B$15=DATOS!$B$14,RESINAS!W37,IF($B$15=DATOS!$B$15,SECADORES!W33,IF($B$15=DATOS!$B$16,SILOS!W33,IF($B$15=DATOS!$B$17,TANQUES!W33,IF($B$15=DATOS!$B$18,'TK AGITADOS'!W33,IF($B$15=DATOS!$B$19,'TORRES ENF'!W33," ")))))))))))))))))</f>
        <v>0</v>
      </c>
      <c r="V49" s="46">
        <f>IF($B$15=DATOS!$B$3,CALDERAS!X33,IF($B$15=DATOS!$B$4,CENTRÍFUGAS!X33,IF($B$15=DATOS!$B$5,CHILLERS!X33, IF($B$15=DATOS!$B$6,COMPRESORES!X33,IF($B$15=DATOS!$B$7,EVAPORADORES!X33,IF($B$15=DATOS!$B$8,FILTROS!X33,IF($B$15=DATOS!$B$9,IC!X33,IF($B$15=DATOS!$B$10,MIXERS!X33,IF($B$15=DATOS!$B$11,MOLINOS!X33,IF($B$15=DATOS!$B$12,'ÓSMOSIS INV'!X33,IF($B$15=DATOS!$B$13,REACTORES!X33,IF($B$15=DATOS!$B$14,RESINAS!X37,IF($B$15=DATOS!$B$15,SECADORES!X33,IF($B$15=DATOS!$B$16,SILOS!X33,IF($B$15=DATOS!$B$17,TANQUES!X33,IF($B$15=DATOS!$B$18,'TK AGITADOS'!X33,IF($B$15=DATOS!$B$19,'TORRES ENF'!X33," ")))))))))))))))))</f>
        <v>0</v>
      </c>
      <c r="W49" s="46">
        <f>IF($B$15=DATOS!$B$3,CALDERAS!Y33,IF($B$15=DATOS!$B$4,CENTRÍFUGAS!Y33,IF($B$15=DATOS!$B$5,CHILLERS!Y33, IF($B$15=DATOS!$B$6,COMPRESORES!Y33,IF($B$15=DATOS!$B$7,EVAPORADORES!Y33,IF($B$15=DATOS!$B$8,FILTROS!Y33,IF($B$15=DATOS!$B$9,IC!Y33,IF($B$15=DATOS!$B$10,MIXERS!Y33,IF($B$15=DATOS!$B$11,MOLINOS!Y33,IF($B$15=DATOS!$B$12,'ÓSMOSIS INV'!Y33,IF($B$15=DATOS!$B$13,REACTORES!Y33,IF($B$15=DATOS!$B$14,RESINAS!Y37,IF($B$15=DATOS!$B$15,SECADORES!Y33,IF($B$15=DATOS!$B$16,SILOS!Y33,IF($B$15=DATOS!$B$17,TANQUES!Y33,IF($B$15=DATOS!$B$18,'TK AGITADOS'!Y33,IF($B$15=DATOS!$B$19,'TORRES ENF'!Y33," ")))))))))))))))))</f>
        <v>0</v>
      </c>
      <c r="X49" s="46">
        <f>IF($B$15=DATOS!$B$3,CALDERAS!Z33,IF($B$15=DATOS!$B$4,CENTRÍFUGAS!Z33,IF($B$15=DATOS!$B$5,CHILLERS!Z33, IF($B$15=DATOS!$B$6,COMPRESORES!Z33,IF($B$15=DATOS!$B$7,EVAPORADORES!Z33,IF($B$15=DATOS!$B$8,FILTROS!Z33,IF($B$15=DATOS!$B$9,IC!Z33,IF($B$15=DATOS!$B$10,MIXERS!Z33,IF($B$15=DATOS!$B$11,MOLINOS!Z33,IF($B$15=DATOS!$B$12,'ÓSMOSIS INV'!Z33,IF($B$15=DATOS!$B$13,REACTORES!Z33,IF($B$15=DATOS!$B$14,RESINAS!Z37,IF($B$15=DATOS!$B$15,SECADORES!Z33,IF($B$15=DATOS!$B$16,SILOS!Z33,IF($B$15=DATOS!$B$17,TANQUES!Z33,IF($B$15=DATOS!$B$18,'TK AGITADOS'!Z33,IF($B$15=DATOS!$B$19,'TORRES ENF'!Z33," ")))))))))))))))))</f>
        <v>0</v>
      </c>
      <c r="Y49" s="46">
        <f>IF($B$15=DATOS!$B$3,CALDERAS!AA33,IF($B$15=DATOS!$B$4,CENTRÍFUGAS!AA33,IF($B$15=DATOS!$B$5,CHILLERS!AA33, IF($B$15=DATOS!$B$6,COMPRESORES!AA33,IF($B$15=DATOS!$B$7,EVAPORADORES!AA33,IF($B$15=DATOS!$B$8,FILTROS!AA33,IF($B$15=DATOS!$B$9,IC!AA33,IF($B$15=DATOS!$B$10,MIXERS!AA33,IF($B$15=DATOS!$B$11,MOLINOS!AA33,IF($B$15=DATOS!$B$12,'ÓSMOSIS INV'!AA33,IF($B$15=DATOS!$B$13,REACTORES!AA33,IF($B$15=DATOS!$B$14,RESINAS!AA37,IF($B$15=DATOS!$B$15,SECADORES!AA33,IF($B$15=DATOS!$B$16,SILOS!AA33,IF($B$15=DATOS!$B$17,TANQUES!AA33,IF($B$15=DATOS!$B$18,'TK AGITADOS'!AA33,IF($B$15=DATOS!$B$19,'TORRES ENF'!AA33," ")))))))))))))))))</f>
        <v>0</v>
      </c>
      <c r="Z49" s="46">
        <f>IF($B$15=DATOS!$B$3,CALDERAS!AB33,IF($B$15=DATOS!$B$4,CENTRÍFUGAS!AB33,IF($B$15=DATOS!$B$5,CHILLERS!AB33, IF($B$15=DATOS!$B$6,COMPRESORES!AB33,IF($B$15=DATOS!$B$7,EVAPORADORES!AB33,IF($B$15=DATOS!$B$8,FILTROS!AB33,IF($B$15=DATOS!$B$9,IC!AB33,IF($B$15=DATOS!$B$10,MIXERS!AB33,IF($B$15=DATOS!$B$11,MOLINOS!AB33,IF($B$15=DATOS!$B$12,'ÓSMOSIS INV'!AB33,IF($B$15=DATOS!$B$13,REACTORES!AB33,IF($B$15=DATOS!$B$14,RESINAS!AB37,IF($B$15=DATOS!$B$15,SECADORES!AB33,IF($B$15=DATOS!$B$16,SILOS!AB33,IF($B$15=DATOS!$B$17,TANQUES!AB33,IF($B$15=DATOS!$B$18,'TK AGITADOS'!AB33,IF($B$15=DATOS!$B$19,'TORRES ENF'!AB33," ")))))))))))))))))</f>
        <v>0</v>
      </c>
      <c r="AA49" s="46">
        <f>IF($B$15=DATOS!$B$3,CALDERAS!AC33,IF($B$15=DATOS!$B$4,CENTRÍFUGAS!AC33,IF($B$15=DATOS!$B$5,CHILLERS!AC33, IF($B$15=DATOS!$B$6,COMPRESORES!AC33,IF($B$15=DATOS!$B$7,EVAPORADORES!AC33,IF($B$15=DATOS!$B$8,FILTROS!AC33,IF($B$15=DATOS!$B$9,IC!AC33,IF($B$15=DATOS!$B$10,MIXERS!AC33,IF($B$15=DATOS!$B$11,MOLINOS!AC33,IF($B$15=DATOS!$B$12,'ÓSMOSIS INV'!AC33,IF($B$15=DATOS!$B$13,REACTORES!AC33,IF($B$15=DATOS!$B$14,RESINAS!AC37,IF($B$15=DATOS!$B$15,SECADORES!AC33,IF($B$15=DATOS!$B$16,SILOS!AC33,IF($B$15=DATOS!$B$17,TANQUES!AC33,IF($B$15=DATOS!$B$18,'TK AGITADOS'!AC33,IF($B$15=DATOS!$B$19,'TORRES ENF'!AC33," ")))))))))))))))))</f>
        <v>0</v>
      </c>
      <c r="AB49" s="46">
        <f>IF($B$15=DATOS!$B$3,CALDERAS!AD33,IF($B$15=DATOS!$B$4,CENTRÍFUGAS!AD33,IF($B$15=DATOS!$B$5,CHILLERS!AD33, IF($B$15=DATOS!$B$6,COMPRESORES!AD33,IF($B$15=DATOS!$B$7,EVAPORADORES!AD33,IF($B$15=DATOS!$B$8,FILTROS!AD33,IF($B$15=DATOS!$B$9,IC!AD33,IF($B$15=DATOS!$B$10,MIXERS!AD33,IF($B$15=DATOS!$B$11,MOLINOS!AD33,IF($B$15=DATOS!$B$12,'ÓSMOSIS INV'!AD33,IF($B$15=DATOS!$B$13,REACTORES!AD33,IF($B$15=DATOS!$B$14,RESINAS!AD37,IF($B$15=DATOS!$B$15,SECADORES!AD33,IF($B$15=DATOS!$B$16,SILOS!AD33,IF($B$15=DATOS!$B$17,TANQUES!AD33,IF($B$15=DATOS!$B$18,'TK AGITADOS'!AD33,IF($B$15=DATOS!$B$19,'TORRES ENF'!AD33," ")))))))))))))))))</f>
        <v>0</v>
      </c>
      <c r="AC49" s="46">
        <f>IF($B$15=DATOS!$B$3,CALDERAS!AE33,IF($B$15=DATOS!$B$4,CENTRÍFUGAS!AE33,IF($B$15=DATOS!$B$5,CHILLERS!AE33, IF($B$15=DATOS!$B$6,COMPRESORES!AE33,IF($B$15=DATOS!$B$7,EVAPORADORES!AE33,IF($B$15=DATOS!$B$8,FILTROS!AE33,IF($B$15=DATOS!$B$9,IC!AE33,IF($B$15=DATOS!$B$10,MIXERS!AE33,IF($B$15=DATOS!$B$11,MOLINOS!AE33,IF($B$15=DATOS!$B$12,'ÓSMOSIS INV'!AE33,IF($B$15=DATOS!$B$13,REACTORES!AE33,IF($B$15=DATOS!$B$14,RESINAS!AE37,IF($B$15=DATOS!$B$15,SECADORES!AE33,IF($B$15=DATOS!$B$16,SILOS!AE33,IF($B$15=DATOS!$B$17,TANQUES!AE33,IF($B$15=DATOS!$B$18,'TK AGITADOS'!AE33,IF($B$15=DATOS!$B$19,'TORRES ENF'!AE33," ")))))))))))))))))</f>
        <v>0</v>
      </c>
      <c r="AD49" s="46">
        <f>IF($B$15=DATOS!$B$3,CALDERAS!AF33,IF($B$15=DATOS!$B$4,CENTRÍFUGAS!AF33,IF($B$15=DATOS!$B$5,CHILLERS!AF33, IF($B$15=DATOS!$B$6,COMPRESORES!AF33,IF($B$15=DATOS!$B$7,EVAPORADORES!AF33,IF($B$15=DATOS!$B$8,FILTROS!AF33,IF($B$15=DATOS!$B$9,IC!AF33,IF($B$15=DATOS!$B$10,MIXERS!AF33,IF($B$15=DATOS!$B$11,MOLINOS!AF33,IF($B$15=DATOS!$B$12,'ÓSMOSIS INV'!AF33,IF($B$15=DATOS!$B$13,REACTORES!AF33,IF($B$15=DATOS!$B$14,RESINAS!AF37,IF($B$15=DATOS!$B$15,SECADORES!AF33,IF($B$15=DATOS!$B$16,SILOS!AF33,IF($B$15=DATOS!$B$17,TANQUES!AF33,IF($B$15=DATOS!$B$18,'TK AGITADOS'!AF33,IF($B$15=DATOS!$B$19,'TORRES ENF'!AF33," ")))))))))))))))))</f>
        <v>0</v>
      </c>
      <c r="AE49" s="46">
        <f>IF($B$15=DATOS!$B$3,CALDERAS!AG33,IF($B$15=DATOS!$B$4,CENTRÍFUGAS!AG33,IF($B$15=DATOS!$B$5,CHILLERS!AG33, IF($B$15=DATOS!$B$6,COMPRESORES!AG33,IF($B$15=DATOS!$B$7,EVAPORADORES!AG33,IF($B$15=DATOS!$B$8,FILTROS!AG33,IF($B$15=DATOS!$B$9,IC!AG33,IF($B$15=DATOS!$B$10,MIXERS!AG33,IF($B$15=DATOS!$B$11,MOLINOS!AG33,IF($B$15=DATOS!$B$12,'ÓSMOSIS INV'!AG33,IF($B$15=DATOS!$B$13,REACTORES!AG33,IF($B$15=DATOS!$B$14,RESINAS!AG37,IF($B$15=DATOS!$B$15,SECADORES!AG33,IF($B$15=DATOS!$B$16,SILOS!AG33,IF($B$15=DATOS!$B$17,TANQUES!AG33,IF($B$15=DATOS!$B$18,'TK AGITADOS'!AG33,IF($B$15=DATOS!$B$19,'TORRES ENF'!AG33," ")))))))))))))))))</f>
        <v>0</v>
      </c>
      <c r="AF49" s="46">
        <f>IF($B$15=DATOS!$B$3,CALDERAS!AH33,IF($B$15=DATOS!$B$4,CENTRÍFUGAS!AH33,IF($B$15=DATOS!$B$5,CHILLERS!AH33, IF($B$15=DATOS!$B$6,COMPRESORES!AH33,IF($B$15=DATOS!$B$7,EVAPORADORES!AH33,IF($B$15=DATOS!$B$8,FILTROS!AH33,IF($B$15=DATOS!$B$9,IC!AH33,IF($B$15=DATOS!$B$10,MIXERS!AH33,IF($B$15=DATOS!$B$11,MOLINOS!AH33,IF($B$15=DATOS!$B$12,'ÓSMOSIS INV'!AH33,IF($B$15=DATOS!$B$13,REACTORES!AH33,IF($B$15=DATOS!$B$14,RESINAS!AH37,IF($B$15=DATOS!$B$15,SECADORES!AH33,IF($B$15=DATOS!$B$16,SILOS!AH33,IF($B$15=DATOS!$B$17,TANQUES!AH33,IF($B$15=DATOS!$B$18,'TK AGITADOS'!AH33,IF($B$15=DATOS!$B$19,'TORRES ENF'!AH33," ")))))))))))))))))</f>
        <v>0</v>
      </c>
    </row>
    <row r="50" spans="1:32" s="47" customFormat="1" ht="45" customHeight="1" x14ac:dyDescent="0.4">
      <c r="A50" s="46">
        <f>IF($B$15=DATOS!$B$3,CALDERAS!C34,IF($B$15=DATOS!$B$4,CENTRÍFUGAS!C34,IF($B$15=DATOS!$B$5,CHILLERS!C34, IF($B$15=DATOS!$B$6,COMPRESORES!C34,IF($B$15=DATOS!$B$7,EVAPORADORES!C34,IF($B$15=DATOS!$B$8,FILTROS!C34,IF($B$15=DATOS!$B$9,IC!C34,IF($B$15=DATOS!$B$10,MIXERS!C34,IF($B$15=DATOS!$B$11,MOLINOS!C34,IF($B$15=DATOS!$B$12,'ÓSMOSIS INV'!C34,IF($B$15=DATOS!$B$13,REACTORES!C34,IF($B$15=DATOS!$B$14,RESINAS!C38,IF($B$15=DATOS!$B$15,SECADORES!C34,IF($B$15=DATOS!$B$16,SILOS!C34,IF($B$15=DATOS!$B$17,TANQUES!C34,IF($B$15=DATOS!$B$18,'TK AGITADOS'!C34,IF($B$15=DATOS!$B$19,'TORRES ENF'!C34," ")))))))))))))))))</f>
        <v>0</v>
      </c>
      <c r="B50" s="46">
        <f>IF($B$15=DATOS!$B$3,CALDERAS!D34,IF($B$15=DATOS!$B$4,CENTRÍFUGAS!D34,IF($B$15=DATOS!$B$5,CHILLERS!D34, IF($B$15=DATOS!$B$6,COMPRESORES!D34,IF($B$15=DATOS!$B$7,EVAPORADORES!D34,IF($B$15=DATOS!$B$8,FILTROS!D34,IF($B$15=DATOS!$B$9,IC!D34,IF($B$15=DATOS!$B$10,MIXERS!D34,IF($B$15=DATOS!$B$11,MOLINOS!D34,IF($B$15=DATOS!$B$12,'ÓSMOSIS INV'!D34,IF($B$15=DATOS!$B$13,REACTORES!D34,IF($B$15=DATOS!$B$14,RESINAS!D38,IF($B$15=DATOS!$B$15,SECADORES!D34,IF($B$15=DATOS!$B$16,SILOS!D34,IF($B$15=DATOS!$B$17,TANQUES!D34,IF($B$15=DATOS!$B$18,'TK AGITADOS'!D34,IF($B$15=DATOS!$B$19,'TORRES ENF'!D34," ")))))))))))))))))</f>
        <v>0</v>
      </c>
      <c r="C50" s="46">
        <f>IF($B$15=DATOS!$B$3,CALDERAS!E34,IF($B$15=DATOS!$B$4,CENTRÍFUGAS!E34,IF($B$15=DATOS!$B$5,CHILLERS!E34, IF($B$15=DATOS!$B$6,COMPRESORES!E34,IF($B$15=DATOS!$B$7,EVAPORADORES!E34,IF($B$15=DATOS!$B$8,FILTROS!E34,IF($B$15=DATOS!$B$9,IC!E34,IF($B$15=DATOS!$B$10,MIXERS!E34,IF($B$15=DATOS!$B$11,MOLINOS!E34,IF($B$15=DATOS!$B$12,'ÓSMOSIS INV'!E34,IF($B$15=DATOS!$B$13,REACTORES!E34,IF($B$15=DATOS!$B$14,RESINAS!E38,IF($B$15=DATOS!$B$15,SECADORES!E34,IF($B$15=DATOS!$B$16,SILOS!E34,IF($B$15=DATOS!$B$17,TANQUES!E34,IF($B$15=DATOS!$B$18,'TK AGITADOS'!E34,IF($B$15=DATOS!$B$19,'TORRES ENF'!E34," ")))))))))))))))))</f>
        <v>0</v>
      </c>
      <c r="D50" s="46">
        <f>IF($B$15=DATOS!$B$3,CALDERAS!F34,IF($B$15=DATOS!$B$4,CENTRÍFUGAS!F34,IF($B$15=DATOS!$B$5,CHILLERS!F34, IF($B$15=DATOS!$B$6,COMPRESORES!F34,IF($B$15=DATOS!$B$7,EVAPORADORES!F34,IF($B$15=DATOS!$B$8,FILTROS!F34,IF($B$15=DATOS!$B$9,IC!F34,IF($B$15=DATOS!$B$10,MIXERS!F34,IF($B$15=DATOS!$B$11,MOLINOS!F34,IF($B$15=DATOS!$B$12,'ÓSMOSIS INV'!F34,IF($B$15=DATOS!$B$13,REACTORES!F34,IF($B$15=DATOS!$B$14,RESINAS!F38,IF($B$15=DATOS!$B$15,SECADORES!F34,IF($B$15=DATOS!$B$16,SILOS!F34,IF($B$15=DATOS!$B$17,TANQUES!F34,IF($B$15=DATOS!$B$18,'TK AGITADOS'!F34,IF($B$15=DATOS!$B$19,'TORRES ENF'!F34," ")))))))))))))))))</f>
        <v>0</v>
      </c>
      <c r="E50" s="46">
        <f>IF($B$15=DATOS!$B$3,CALDERAS!G34,IF($B$15=DATOS!$B$4,CENTRÍFUGAS!G34,IF($B$15=DATOS!$B$5,CHILLERS!G34, IF($B$15=DATOS!$B$6,COMPRESORES!G34,IF($B$15=DATOS!$B$7,EVAPORADORES!G34,IF($B$15=DATOS!$B$8,FILTROS!G34,IF($B$15=DATOS!$B$9,IC!G34,IF($B$15=DATOS!$B$10,MIXERS!G34,IF($B$15=DATOS!$B$11,MOLINOS!G34,IF($B$15=DATOS!$B$12,'ÓSMOSIS INV'!G34,IF($B$15=DATOS!$B$13,REACTORES!G34,IF($B$15=DATOS!$B$14,RESINAS!G38,IF($B$15=DATOS!$B$15,SECADORES!G34,IF($B$15=DATOS!$B$16,SILOS!G34,IF($B$15=DATOS!$B$17,TANQUES!G34,IF($B$15=DATOS!$B$18,'TK AGITADOS'!G34,IF($B$15=DATOS!$B$19,'TORRES ENF'!G34," ")))))))))))))))))</f>
        <v>0</v>
      </c>
      <c r="F50" s="46">
        <f>IF($B$15=DATOS!$B$3,CALDERAS!H34,IF($B$15=DATOS!$B$4,CENTRÍFUGAS!H34,IF($B$15=DATOS!$B$5,CHILLERS!H34, IF($B$15=DATOS!$B$6,COMPRESORES!H34,IF($B$15=DATOS!$B$7,EVAPORADORES!H34,IF($B$15=DATOS!$B$8,FILTROS!H34,IF($B$15=DATOS!$B$9,IC!H34,IF($B$15=DATOS!$B$10,MIXERS!H34,IF($B$15=DATOS!$B$11,MOLINOS!H34,IF($B$15=DATOS!$B$12,'ÓSMOSIS INV'!H34,IF($B$15=DATOS!$B$13,REACTORES!H34,IF($B$15=DATOS!$B$14,RESINAS!H38,IF($B$15=DATOS!$B$15,SECADORES!H34,IF($B$15=DATOS!$B$16,SILOS!H34,IF($B$15=DATOS!$B$17,TANQUES!H34,IF($B$15=DATOS!$B$18,'TK AGITADOS'!H34,IF($B$15=DATOS!$B$19,'TORRES ENF'!H34," ")))))))))))))))))</f>
        <v>0</v>
      </c>
      <c r="G50" s="46">
        <f>IF($B$15=DATOS!$B$3,CALDERAS!I34,IF($B$15=DATOS!$B$4,CENTRÍFUGAS!I34,IF($B$15=DATOS!$B$5,CHILLERS!I34, IF($B$15=DATOS!$B$6,COMPRESORES!I34,IF($B$15=DATOS!$B$7,EVAPORADORES!I34,IF($B$15=DATOS!$B$8,FILTROS!I34,IF($B$15=DATOS!$B$9,IC!I34,IF($B$15=DATOS!$B$10,MIXERS!I34,IF($B$15=DATOS!$B$11,MOLINOS!I34,IF($B$15=DATOS!$B$12,'ÓSMOSIS INV'!I34,IF($B$15=DATOS!$B$13,REACTORES!I34,IF($B$15=DATOS!$B$14,RESINAS!I38,IF($B$15=DATOS!$B$15,SECADORES!I34,IF($B$15=DATOS!$B$16,SILOS!I34,IF($B$15=DATOS!$B$17,TANQUES!I34,IF($B$15=DATOS!$B$18,'TK AGITADOS'!I34,IF($B$15=DATOS!$B$19,'TORRES ENF'!I34," ")))))))))))))))))</f>
        <v>0</v>
      </c>
      <c r="H50" s="46">
        <f>IF($B$15=DATOS!$B$3,CALDERAS!J34,IF($B$15=DATOS!$B$4,CENTRÍFUGAS!J34,IF($B$15=DATOS!$B$5,CHILLERS!J34, IF($B$15=DATOS!$B$6,COMPRESORES!J34,IF($B$15=DATOS!$B$7,EVAPORADORES!J34,IF($B$15=DATOS!$B$8,FILTROS!J34,IF($B$15=DATOS!$B$9,IC!J34,IF($B$15=DATOS!$B$10,MIXERS!J34,IF($B$15=DATOS!$B$11,MOLINOS!J34,IF($B$15=DATOS!$B$12,'ÓSMOSIS INV'!J34,IF($B$15=DATOS!$B$13,REACTORES!J34,IF($B$15=DATOS!$B$14,RESINAS!J38,IF($B$15=DATOS!$B$15,SECADORES!J34,IF($B$15=DATOS!$B$16,SILOS!J34,IF($B$15=DATOS!$B$17,TANQUES!J34,IF($B$15=DATOS!$B$18,'TK AGITADOS'!J34,IF($B$15=DATOS!$B$19,'TORRES ENF'!J34," ")))))))))))))))))</f>
        <v>0</v>
      </c>
      <c r="I50" s="46">
        <f>IF($B$15=DATOS!$B$3,CALDERAS!K34,IF($B$15=DATOS!$B$4,CENTRÍFUGAS!K34,IF($B$15=DATOS!$B$5,CHILLERS!K34, IF($B$15=DATOS!$B$6,COMPRESORES!K34,IF($B$15=DATOS!$B$7,EVAPORADORES!K34,IF($B$15=DATOS!$B$8,FILTROS!K34,IF($B$15=DATOS!$B$9,IC!K34,IF($B$15=DATOS!$B$10,MIXERS!K34,IF($B$15=DATOS!$B$11,MOLINOS!K34,IF($B$15=DATOS!$B$12,'ÓSMOSIS INV'!K34,IF($B$15=DATOS!$B$13,REACTORES!K34,IF($B$15=DATOS!$B$14,RESINAS!K38,IF($B$15=DATOS!$B$15,SECADORES!K34,IF($B$15=DATOS!$B$16,SILOS!K34,IF($B$15=DATOS!$B$17,TANQUES!K34,IF($B$15=DATOS!$B$18,'TK AGITADOS'!K34,IF($B$15=DATOS!$B$19,'TORRES ENF'!K34," ")))))))))))))))))</f>
        <v>0</v>
      </c>
      <c r="J50" s="46">
        <f>IF($B$15=DATOS!$B$3,CALDERAS!L34,IF($B$15=DATOS!$B$4,CENTRÍFUGAS!L34,IF($B$15=DATOS!$B$5,CHILLERS!L34, IF($B$15=DATOS!$B$6,COMPRESORES!L34,IF($B$15=DATOS!$B$7,EVAPORADORES!L34,IF($B$15=DATOS!$B$8,FILTROS!L34,IF($B$15=DATOS!$B$9,IC!L34,IF($B$15=DATOS!$B$10,MIXERS!L34,IF($B$15=DATOS!$B$11,MOLINOS!L34,IF($B$15=DATOS!$B$12,'ÓSMOSIS INV'!L34,IF($B$15=DATOS!$B$13,REACTORES!L34,IF($B$15=DATOS!$B$14,RESINAS!L38,IF($B$15=DATOS!$B$15,SECADORES!L34,IF($B$15=DATOS!$B$16,SILOS!L34,IF($B$15=DATOS!$B$17,TANQUES!L34,IF($B$15=DATOS!$B$18,'TK AGITADOS'!L34,IF($B$15=DATOS!$B$19,'TORRES ENF'!L34," ")))))))))))))))))</f>
        <v>0</v>
      </c>
      <c r="K50" s="46">
        <f>IF($B$15=DATOS!$B$3,CALDERAS!M34,IF($B$15=DATOS!$B$4,CENTRÍFUGAS!M34,IF($B$15=DATOS!$B$5,CHILLERS!M34, IF($B$15=DATOS!$B$6,COMPRESORES!M34,IF($B$15=DATOS!$B$7,EVAPORADORES!M34,IF($B$15=DATOS!$B$8,FILTROS!M34,IF($B$15=DATOS!$B$9,IC!M34,IF($B$15=DATOS!$B$10,MIXERS!M34,IF($B$15=DATOS!$B$11,MOLINOS!M34,IF($B$15=DATOS!$B$12,'ÓSMOSIS INV'!M34,IF($B$15=DATOS!$B$13,REACTORES!M34,IF($B$15=DATOS!$B$14,RESINAS!M38,IF($B$15=DATOS!$B$15,SECADORES!M34,IF($B$15=DATOS!$B$16,SILOS!M34,IF($B$15=DATOS!$B$17,TANQUES!M34,IF($B$15=DATOS!$B$18,'TK AGITADOS'!M34,IF($B$15=DATOS!$B$19,'TORRES ENF'!M34," ")))))))))))))))))</f>
        <v>0</v>
      </c>
      <c r="L50" s="46">
        <f>IF($B$15=DATOS!$B$3,CALDERAS!N34,IF($B$15=DATOS!$B$4,CENTRÍFUGAS!N34,IF($B$15=DATOS!$B$5,CHILLERS!N34, IF($B$15=DATOS!$B$6,COMPRESORES!N34,IF($B$15=DATOS!$B$7,EVAPORADORES!N34,IF($B$15=DATOS!$B$8,FILTROS!N34,IF($B$15=DATOS!$B$9,IC!N34,IF($B$15=DATOS!$B$10,MIXERS!N34,IF($B$15=DATOS!$B$11,MOLINOS!N34,IF($B$15=DATOS!$B$12,'ÓSMOSIS INV'!N34,IF($B$15=DATOS!$B$13,REACTORES!N34,IF($B$15=DATOS!$B$14,RESINAS!N38,IF($B$15=DATOS!$B$15,SECADORES!N34,IF($B$15=DATOS!$B$16,SILOS!N34,IF($B$15=DATOS!$B$17,TANQUES!N34,IF($B$15=DATOS!$B$18,'TK AGITADOS'!N34,IF($B$15=DATOS!$B$19,'TORRES ENF'!N34," ")))))))))))))))))</f>
        <v>0</v>
      </c>
      <c r="M50" s="46">
        <f>IF($B$15=DATOS!$B$3,CALDERAS!O34,IF($B$15=DATOS!$B$4,CENTRÍFUGAS!O34,IF($B$15=DATOS!$B$5,CHILLERS!O34, IF($B$15=DATOS!$B$6,COMPRESORES!O34,IF($B$15=DATOS!$B$7,EVAPORADORES!O34,IF($B$15=DATOS!$B$8,FILTROS!O34,IF($B$15=DATOS!$B$9,IC!O34,IF($B$15=DATOS!$B$10,MIXERS!O34,IF($B$15=DATOS!$B$11,MOLINOS!O34,IF($B$15=DATOS!$B$12,'ÓSMOSIS INV'!O34,IF($B$15=DATOS!$B$13,REACTORES!O34,IF($B$15=DATOS!$B$14,RESINAS!O38,IF($B$15=DATOS!$B$15,SECADORES!O34,IF($B$15=DATOS!$B$16,SILOS!O34,IF($B$15=DATOS!$B$17,TANQUES!O34,IF($B$15=DATOS!$B$18,'TK AGITADOS'!O34,IF($B$15=DATOS!$B$19,'TORRES ENF'!O34," ")))))))))))))))))</f>
        <v>0</v>
      </c>
      <c r="N50" s="46">
        <f>IF($B$15=DATOS!$B$3,CALDERAS!P34,IF($B$15=DATOS!$B$4,CENTRÍFUGAS!P34,IF($B$15=DATOS!$B$5,CHILLERS!P34, IF($B$15=DATOS!$B$6,COMPRESORES!P34,IF($B$15=DATOS!$B$7,EVAPORADORES!P34,IF($B$15=DATOS!$B$8,FILTROS!P34,IF($B$15=DATOS!$B$9,IC!P34,IF($B$15=DATOS!$B$10,MIXERS!P34,IF($B$15=DATOS!$B$11,MOLINOS!P34,IF($B$15=DATOS!$B$12,'ÓSMOSIS INV'!P34,IF($B$15=DATOS!$B$13,REACTORES!P34,IF($B$15=DATOS!$B$14,RESINAS!P38,IF($B$15=DATOS!$B$15,SECADORES!P34,IF($B$15=DATOS!$B$16,SILOS!P34,IF($B$15=DATOS!$B$17,TANQUES!P34,IF($B$15=DATOS!$B$18,'TK AGITADOS'!P34,IF($B$15=DATOS!$B$19,'TORRES ENF'!P34," ")))))))))))))))))</f>
        <v>0</v>
      </c>
      <c r="O50" s="46">
        <f>IF($B$15=DATOS!$B$3,CALDERAS!Q34,IF($B$15=DATOS!$B$4,CENTRÍFUGAS!Q34,IF($B$15=DATOS!$B$5,CHILLERS!Q34, IF($B$15=DATOS!$B$6,COMPRESORES!Q34,IF($B$15=DATOS!$B$7,EVAPORADORES!Q34,IF($B$15=DATOS!$B$8,FILTROS!Q34,IF($B$15=DATOS!$B$9,IC!Q34,IF($B$15=DATOS!$B$10,MIXERS!Q34,IF($B$15=DATOS!$B$11,MOLINOS!Q34,IF($B$15=DATOS!$B$12,'ÓSMOSIS INV'!Q34,IF($B$15=DATOS!$B$13,REACTORES!Q34,IF($B$15=DATOS!$B$14,RESINAS!Q38,IF($B$15=DATOS!$B$15,SECADORES!Q34,IF($B$15=DATOS!$B$16,SILOS!Q34,IF($B$15=DATOS!$B$17,TANQUES!Q34,IF($B$15=DATOS!$B$18,'TK AGITADOS'!Q34,IF($B$15=DATOS!$B$19,'TORRES ENF'!Q34," ")))))))))))))))))</f>
        <v>0</v>
      </c>
      <c r="P50" s="46">
        <f>IF($B$15=DATOS!$B$3,CALDERAS!R34,IF($B$15=DATOS!$B$4,CENTRÍFUGAS!R34,IF($B$15=DATOS!$B$5,CHILLERS!R34, IF($B$15=DATOS!$B$6,COMPRESORES!R34,IF($B$15=DATOS!$B$7,EVAPORADORES!R34,IF($B$15=DATOS!$B$8,FILTROS!R34,IF($B$15=DATOS!$B$9,IC!R34,IF($B$15=DATOS!$B$10,MIXERS!R34,IF($B$15=DATOS!$B$11,MOLINOS!R34,IF($B$15=DATOS!$B$12,'ÓSMOSIS INV'!R34,IF($B$15=DATOS!$B$13,REACTORES!R34,IF($B$15=DATOS!$B$14,RESINAS!R38,IF($B$15=DATOS!$B$15,SECADORES!R34,IF($B$15=DATOS!$B$16,SILOS!R34,IF($B$15=DATOS!$B$17,TANQUES!R34,IF($B$15=DATOS!$B$18,'TK AGITADOS'!R34,IF($B$15=DATOS!$B$19,'TORRES ENF'!R34," ")))))))))))))))))</f>
        <v>0</v>
      </c>
      <c r="Q50" s="46">
        <f>IF($B$15=DATOS!$B$3,CALDERAS!S34,IF($B$15=DATOS!$B$4,CENTRÍFUGAS!S34,IF($B$15=DATOS!$B$5,CHILLERS!S34, IF($B$15=DATOS!$B$6,COMPRESORES!S34,IF($B$15=DATOS!$B$7,EVAPORADORES!S34,IF($B$15=DATOS!$B$8,FILTROS!S34,IF($B$15=DATOS!$B$9,IC!S34,IF($B$15=DATOS!$B$10,MIXERS!S34,IF($B$15=DATOS!$B$11,MOLINOS!S34,IF($B$15=DATOS!$B$12,'ÓSMOSIS INV'!S34,IF($B$15=DATOS!$B$13,REACTORES!S34,IF($B$15=DATOS!$B$14,RESINAS!S38,IF($B$15=DATOS!$B$15,SECADORES!S34,IF($B$15=DATOS!$B$16,SILOS!S34,IF($B$15=DATOS!$B$17,TANQUES!S34,IF($B$15=DATOS!$B$18,'TK AGITADOS'!S34,IF($B$15=DATOS!$B$19,'TORRES ENF'!S34," ")))))))))))))))))</f>
        <v>0</v>
      </c>
      <c r="R50" s="46">
        <f>IF($B$15=DATOS!$B$3,CALDERAS!T34,IF($B$15=DATOS!$B$4,CENTRÍFUGAS!T34,IF($B$15=DATOS!$B$5,CHILLERS!T34, IF($B$15=DATOS!$B$6,COMPRESORES!T34,IF($B$15=DATOS!$B$7,EVAPORADORES!T34,IF($B$15=DATOS!$B$8,FILTROS!T34,IF($B$15=DATOS!$B$9,IC!T34,IF($B$15=DATOS!$B$10,MIXERS!T34,IF($B$15=DATOS!$B$11,MOLINOS!T34,IF($B$15=DATOS!$B$12,'ÓSMOSIS INV'!T34,IF($B$15=DATOS!$B$13,REACTORES!T34,IF($B$15=DATOS!$B$14,RESINAS!T38,IF($B$15=DATOS!$B$15,SECADORES!T34,IF($B$15=DATOS!$B$16,SILOS!T34,IF($B$15=DATOS!$B$17,TANQUES!T34,IF($B$15=DATOS!$B$18,'TK AGITADOS'!T34,IF($B$15=DATOS!$B$19,'TORRES ENF'!T34," ")))))))))))))))))</f>
        <v>0</v>
      </c>
      <c r="S50" s="46">
        <f>IF($B$15=DATOS!$B$3,CALDERAS!U34,IF($B$15=DATOS!$B$4,CENTRÍFUGAS!U34,IF($B$15=DATOS!$B$5,CHILLERS!U34, IF($B$15=DATOS!$B$6,COMPRESORES!U34,IF($B$15=DATOS!$B$7,EVAPORADORES!U34,IF($B$15=DATOS!$B$8,FILTROS!U34,IF($B$15=DATOS!$B$9,IC!U34,IF($B$15=DATOS!$B$10,MIXERS!U34,IF($B$15=DATOS!$B$11,MOLINOS!U34,IF($B$15=DATOS!$B$12,'ÓSMOSIS INV'!U34,IF($B$15=DATOS!$B$13,REACTORES!U34,IF($B$15=DATOS!$B$14,RESINAS!U38,IF($B$15=DATOS!$B$15,SECADORES!U34,IF($B$15=DATOS!$B$16,SILOS!U34,IF($B$15=DATOS!$B$17,TANQUES!U34,IF($B$15=DATOS!$B$18,'TK AGITADOS'!U34,IF($B$15=DATOS!$B$19,'TORRES ENF'!U34," ")))))))))))))))))</f>
        <v>0</v>
      </c>
      <c r="T50" s="46">
        <f>IF($B$15=DATOS!$B$3,CALDERAS!V34,IF($B$15=DATOS!$B$4,CENTRÍFUGAS!V34,IF($B$15=DATOS!$B$5,CHILLERS!V34, IF($B$15=DATOS!$B$6,COMPRESORES!V34,IF($B$15=DATOS!$B$7,EVAPORADORES!V34,IF($B$15=DATOS!$B$8,FILTROS!V34,IF($B$15=DATOS!$B$9,IC!V34,IF($B$15=DATOS!$B$10,MIXERS!V34,IF($B$15=DATOS!$B$11,MOLINOS!V34,IF($B$15=DATOS!$B$12,'ÓSMOSIS INV'!V34,IF($B$15=DATOS!$B$13,REACTORES!V34,IF($B$15=DATOS!$B$14,RESINAS!V38,IF($B$15=DATOS!$B$15,SECADORES!V34,IF($B$15=DATOS!$B$16,SILOS!V34,IF($B$15=DATOS!$B$17,TANQUES!V34,IF($B$15=DATOS!$B$18,'TK AGITADOS'!V34,IF($B$15=DATOS!$B$19,'TORRES ENF'!V34," ")))))))))))))))))</f>
        <v>0</v>
      </c>
      <c r="U50" s="46">
        <f>IF($B$15=DATOS!$B$3,CALDERAS!W34,IF($B$15=DATOS!$B$4,CENTRÍFUGAS!W34,IF($B$15=DATOS!$B$5,CHILLERS!W34, IF($B$15=DATOS!$B$6,COMPRESORES!W34,IF($B$15=DATOS!$B$7,EVAPORADORES!W34,IF($B$15=DATOS!$B$8,FILTROS!W34,IF($B$15=DATOS!$B$9,IC!W34,IF($B$15=DATOS!$B$10,MIXERS!W34,IF($B$15=DATOS!$B$11,MOLINOS!W34,IF($B$15=DATOS!$B$12,'ÓSMOSIS INV'!W34,IF($B$15=DATOS!$B$13,REACTORES!W34,IF($B$15=DATOS!$B$14,RESINAS!W38,IF($B$15=DATOS!$B$15,SECADORES!W34,IF($B$15=DATOS!$B$16,SILOS!W34,IF($B$15=DATOS!$B$17,TANQUES!W34,IF($B$15=DATOS!$B$18,'TK AGITADOS'!W34,IF($B$15=DATOS!$B$19,'TORRES ENF'!W34," ")))))))))))))))))</f>
        <v>0</v>
      </c>
      <c r="V50" s="46">
        <f>IF($B$15=DATOS!$B$3,CALDERAS!X34,IF($B$15=DATOS!$B$4,CENTRÍFUGAS!X34,IF($B$15=DATOS!$B$5,CHILLERS!X34, IF($B$15=DATOS!$B$6,COMPRESORES!X34,IF($B$15=DATOS!$B$7,EVAPORADORES!X34,IF($B$15=DATOS!$B$8,FILTROS!X34,IF($B$15=DATOS!$B$9,IC!X34,IF($B$15=DATOS!$B$10,MIXERS!X34,IF($B$15=DATOS!$B$11,MOLINOS!X34,IF($B$15=DATOS!$B$12,'ÓSMOSIS INV'!X34,IF($B$15=DATOS!$B$13,REACTORES!X34,IF($B$15=DATOS!$B$14,RESINAS!X38,IF($B$15=DATOS!$B$15,SECADORES!X34,IF($B$15=DATOS!$B$16,SILOS!X34,IF($B$15=DATOS!$B$17,TANQUES!X34,IF($B$15=DATOS!$B$18,'TK AGITADOS'!X34,IF($B$15=DATOS!$B$19,'TORRES ENF'!X34," ")))))))))))))))))</f>
        <v>0</v>
      </c>
      <c r="W50" s="46">
        <f>IF($B$15=DATOS!$B$3,CALDERAS!Y34,IF($B$15=DATOS!$B$4,CENTRÍFUGAS!Y34,IF($B$15=DATOS!$B$5,CHILLERS!Y34, IF($B$15=DATOS!$B$6,COMPRESORES!Y34,IF($B$15=DATOS!$B$7,EVAPORADORES!Y34,IF($B$15=DATOS!$B$8,FILTROS!Y34,IF($B$15=DATOS!$B$9,IC!Y34,IF($B$15=DATOS!$B$10,MIXERS!Y34,IF($B$15=DATOS!$B$11,MOLINOS!Y34,IF($B$15=DATOS!$B$12,'ÓSMOSIS INV'!Y34,IF($B$15=DATOS!$B$13,REACTORES!Y34,IF($B$15=DATOS!$B$14,RESINAS!Y38,IF($B$15=DATOS!$B$15,SECADORES!Y34,IF($B$15=DATOS!$B$16,SILOS!Y34,IF($B$15=DATOS!$B$17,TANQUES!Y34,IF($B$15=DATOS!$B$18,'TK AGITADOS'!Y34,IF($B$15=DATOS!$B$19,'TORRES ENF'!Y34," ")))))))))))))))))</f>
        <v>0</v>
      </c>
      <c r="X50" s="46">
        <f>IF($B$15=DATOS!$B$3,CALDERAS!Z34,IF($B$15=DATOS!$B$4,CENTRÍFUGAS!Z34,IF($B$15=DATOS!$B$5,CHILLERS!Z34, IF($B$15=DATOS!$B$6,COMPRESORES!Z34,IF($B$15=DATOS!$B$7,EVAPORADORES!Z34,IF($B$15=DATOS!$B$8,FILTROS!Z34,IF($B$15=DATOS!$B$9,IC!Z34,IF($B$15=DATOS!$B$10,MIXERS!Z34,IF($B$15=DATOS!$B$11,MOLINOS!Z34,IF($B$15=DATOS!$B$12,'ÓSMOSIS INV'!Z34,IF($B$15=DATOS!$B$13,REACTORES!Z34,IF($B$15=DATOS!$B$14,RESINAS!Z38,IF($B$15=DATOS!$B$15,SECADORES!Z34,IF($B$15=DATOS!$B$16,SILOS!Z34,IF($B$15=DATOS!$B$17,TANQUES!Z34,IF($B$15=DATOS!$B$18,'TK AGITADOS'!Z34,IF($B$15=DATOS!$B$19,'TORRES ENF'!Z34," ")))))))))))))))))</f>
        <v>0</v>
      </c>
      <c r="Y50" s="46">
        <f>IF($B$15=DATOS!$B$3,CALDERAS!AA34,IF($B$15=DATOS!$B$4,CENTRÍFUGAS!AA34,IF($B$15=DATOS!$B$5,CHILLERS!AA34, IF($B$15=DATOS!$B$6,COMPRESORES!AA34,IF($B$15=DATOS!$B$7,EVAPORADORES!AA34,IF($B$15=DATOS!$B$8,FILTROS!AA34,IF($B$15=DATOS!$B$9,IC!AA34,IF($B$15=DATOS!$B$10,MIXERS!AA34,IF($B$15=DATOS!$B$11,MOLINOS!AA34,IF($B$15=DATOS!$B$12,'ÓSMOSIS INV'!AA34,IF($B$15=DATOS!$B$13,REACTORES!AA34,IF($B$15=DATOS!$B$14,RESINAS!AA38,IF($B$15=DATOS!$B$15,SECADORES!AA34,IF($B$15=DATOS!$B$16,SILOS!AA34,IF($B$15=DATOS!$B$17,TANQUES!AA34,IF($B$15=DATOS!$B$18,'TK AGITADOS'!AA34,IF($B$15=DATOS!$B$19,'TORRES ENF'!AA34," ")))))))))))))))))</f>
        <v>0</v>
      </c>
      <c r="Z50" s="46">
        <f>IF($B$15=DATOS!$B$3,CALDERAS!AB34,IF($B$15=DATOS!$B$4,CENTRÍFUGAS!AB34,IF($B$15=DATOS!$B$5,CHILLERS!AB34, IF($B$15=DATOS!$B$6,COMPRESORES!AB34,IF($B$15=DATOS!$B$7,EVAPORADORES!AB34,IF($B$15=DATOS!$B$8,FILTROS!AB34,IF($B$15=DATOS!$B$9,IC!AB34,IF($B$15=DATOS!$B$10,MIXERS!AB34,IF($B$15=DATOS!$B$11,MOLINOS!AB34,IF($B$15=DATOS!$B$12,'ÓSMOSIS INV'!AB34,IF($B$15=DATOS!$B$13,REACTORES!AB34,IF($B$15=DATOS!$B$14,RESINAS!AB38,IF($B$15=DATOS!$B$15,SECADORES!AB34,IF($B$15=DATOS!$B$16,SILOS!AB34,IF($B$15=DATOS!$B$17,TANQUES!AB34,IF($B$15=DATOS!$B$18,'TK AGITADOS'!AB34,IF($B$15=DATOS!$B$19,'TORRES ENF'!AB34," ")))))))))))))))))</f>
        <v>0</v>
      </c>
      <c r="AA50" s="46">
        <f>IF($B$15=DATOS!$B$3,CALDERAS!AC34,IF($B$15=DATOS!$B$4,CENTRÍFUGAS!AC34,IF($B$15=DATOS!$B$5,CHILLERS!AC34, IF($B$15=DATOS!$B$6,COMPRESORES!AC34,IF($B$15=DATOS!$B$7,EVAPORADORES!AC34,IF($B$15=DATOS!$B$8,FILTROS!AC34,IF($B$15=DATOS!$B$9,IC!AC34,IF($B$15=DATOS!$B$10,MIXERS!AC34,IF($B$15=DATOS!$B$11,MOLINOS!AC34,IF($B$15=DATOS!$B$12,'ÓSMOSIS INV'!AC34,IF($B$15=DATOS!$B$13,REACTORES!AC34,IF($B$15=DATOS!$B$14,RESINAS!AC38,IF($B$15=DATOS!$B$15,SECADORES!AC34,IF($B$15=DATOS!$B$16,SILOS!AC34,IF($B$15=DATOS!$B$17,TANQUES!AC34,IF($B$15=DATOS!$B$18,'TK AGITADOS'!AC34,IF($B$15=DATOS!$B$19,'TORRES ENF'!AC34," ")))))))))))))))))</f>
        <v>0</v>
      </c>
      <c r="AB50" s="46">
        <f>IF($B$15=DATOS!$B$3,CALDERAS!AD34,IF($B$15=DATOS!$B$4,CENTRÍFUGAS!AD34,IF($B$15=DATOS!$B$5,CHILLERS!AD34, IF($B$15=DATOS!$B$6,COMPRESORES!AD34,IF($B$15=DATOS!$B$7,EVAPORADORES!AD34,IF($B$15=DATOS!$B$8,FILTROS!AD34,IF($B$15=DATOS!$B$9,IC!AD34,IF($B$15=DATOS!$B$10,MIXERS!AD34,IF($B$15=DATOS!$B$11,MOLINOS!AD34,IF($B$15=DATOS!$B$12,'ÓSMOSIS INV'!AD34,IF($B$15=DATOS!$B$13,REACTORES!AD34,IF($B$15=DATOS!$B$14,RESINAS!AD38,IF($B$15=DATOS!$B$15,SECADORES!AD34,IF($B$15=DATOS!$B$16,SILOS!AD34,IF($B$15=DATOS!$B$17,TANQUES!AD34,IF($B$15=DATOS!$B$18,'TK AGITADOS'!AD34,IF($B$15=DATOS!$B$19,'TORRES ENF'!AD34," ")))))))))))))))))</f>
        <v>0</v>
      </c>
      <c r="AC50" s="46">
        <f>IF($B$15=DATOS!$B$3,CALDERAS!AE34,IF($B$15=DATOS!$B$4,CENTRÍFUGAS!AE34,IF($B$15=DATOS!$B$5,CHILLERS!AE34, IF($B$15=DATOS!$B$6,COMPRESORES!AE34,IF($B$15=DATOS!$B$7,EVAPORADORES!AE34,IF($B$15=DATOS!$B$8,FILTROS!AE34,IF($B$15=DATOS!$B$9,IC!AE34,IF($B$15=DATOS!$B$10,MIXERS!AE34,IF($B$15=DATOS!$B$11,MOLINOS!AE34,IF($B$15=DATOS!$B$12,'ÓSMOSIS INV'!AE34,IF($B$15=DATOS!$B$13,REACTORES!AE34,IF($B$15=DATOS!$B$14,RESINAS!AE38,IF($B$15=DATOS!$B$15,SECADORES!AE34,IF($B$15=DATOS!$B$16,SILOS!AE34,IF($B$15=DATOS!$B$17,TANQUES!AE34,IF($B$15=DATOS!$B$18,'TK AGITADOS'!AE34,IF($B$15=DATOS!$B$19,'TORRES ENF'!AE34," ")))))))))))))))))</f>
        <v>0</v>
      </c>
      <c r="AD50" s="46">
        <f>IF($B$15=DATOS!$B$3,CALDERAS!AF34,IF($B$15=DATOS!$B$4,CENTRÍFUGAS!AF34,IF($B$15=DATOS!$B$5,CHILLERS!AF34, IF($B$15=DATOS!$B$6,COMPRESORES!AF34,IF($B$15=DATOS!$B$7,EVAPORADORES!AF34,IF($B$15=DATOS!$B$8,FILTROS!AF34,IF($B$15=DATOS!$B$9,IC!AF34,IF($B$15=DATOS!$B$10,MIXERS!AF34,IF($B$15=DATOS!$B$11,MOLINOS!AF34,IF($B$15=DATOS!$B$12,'ÓSMOSIS INV'!AF34,IF($B$15=DATOS!$B$13,REACTORES!AF34,IF($B$15=DATOS!$B$14,RESINAS!AF38,IF($B$15=DATOS!$B$15,SECADORES!AF34,IF($B$15=DATOS!$B$16,SILOS!AF34,IF($B$15=DATOS!$B$17,TANQUES!AF34,IF($B$15=DATOS!$B$18,'TK AGITADOS'!AF34,IF($B$15=DATOS!$B$19,'TORRES ENF'!AF34," ")))))))))))))))))</f>
        <v>0</v>
      </c>
      <c r="AE50" s="46">
        <f>IF($B$15=DATOS!$B$3,CALDERAS!AG34,IF($B$15=DATOS!$B$4,CENTRÍFUGAS!AG34,IF($B$15=DATOS!$B$5,CHILLERS!AG34, IF($B$15=DATOS!$B$6,COMPRESORES!AG34,IF($B$15=DATOS!$B$7,EVAPORADORES!AG34,IF($B$15=DATOS!$B$8,FILTROS!AG34,IF($B$15=DATOS!$B$9,IC!AG34,IF($B$15=DATOS!$B$10,MIXERS!AG34,IF($B$15=DATOS!$B$11,MOLINOS!AG34,IF($B$15=DATOS!$B$12,'ÓSMOSIS INV'!AG34,IF($B$15=DATOS!$B$13,REACTORES!AG34,IF($B$15=DATOS!$B$14,RESINAS!AG38,IF($B$15=DATOS!$B$15,SECADORES!AG34,IF($B$15=DATOS!$B$16,SILOS!AG34,IF($B$15=DATOS!$B$17,TANQUES!AG34,IF($B$15=DATOS!$B$18,'TK AGITADOS'!AG34,IF($B$15=DATOS!$B$19,'TORRES ENF'!AG34," ")))))))))))))))))</f>
        <v>0</v>
      </c>
      <c r="AF50" s="46">
        <f>IF($B$15=DATOS!$B$3,CALDERAS!AH34,IF($B$15=DATOS!$B$4,CENTRÍFUGAS!AH34,IF($B$15=DATOS!$B$5,CHILLERS!AH34, IF($B$15=DATOS!$B$6,COMPRESORES!AH34,IF($B$15=DATOS!$B$7,EVAPORADORES!AH34,IF($B$15=DATOS!$B$8,FILTROS!AH34,IF($B$15=DATOS!$B$9,IC!AH34,IF($B$15=DATOS!$B$10,MIXERS!AH34,IF($B$15=DATOS!$B$11,MOLINOS!AH34,IF($B$15=DATOS!$B$12,'ÓSMOSIS INV'!AH34,IF($B$15=DATOS!$B$13,REACTORES!AH34,IF($B$15=DATOS!$B$14,RESINAS!AH38,IF($B$15=DATOS!$B$15,SECADORES!AH34,IF($B$15=DATOS!$B$16,SILOS!AH34,IF($B$15=DATOS!$B$17,TANQUES!AH34,IF($B$15=DATOS!$B$18,'TK AGITADOS'!AH34,IF($B$15=DATOS!$B$19,'TORRES ENF'!AH34," ")))))))))))))))))</f>
        <v>0</v>
      </c>
    </row>
    <row r="51" spans="1:32" s="47" customFormat="1" ht="45" customHeight="1" x14ac:dyDescent="0.4">
      <c r="A51" s="46">
        <f>IF($B$15=DATOS!$B$3,CALDERAS!C35,IF($B$15=DATOS!$B$4,CENTRÍFUGAS!C35,IF($B$15=DATOS!$B$5,CHILLERS!C35, IF($B$15=DATOS!$B$6,COMPRESORES!C35,IF($B$15=DATOS!$B$7,EVAPORADORES!C35,IF($B$15=DATOS!$B$8,FILTROS!C35,IF($B$15=DATOS!$B$9,IC!C35,IF($B$15=DATOS!$B$10,MIXERS!C35,IF($B$15=DATOS!$B$11,MOLINOS!C35,IF($B$15=DATOS!$B$12,'ÓSMOSIS INV'!C35,IF($B$15=DATOS!$B$13,REACTORES!C35,IF($B$15=DATOS!$B$14,RESINAS!C39,IF($B$15=DATOS!$B$15,SECADORES!C35,IF($B$15=DATOS!$B$16,SILOS!C35,IF($B$15=DATOS!$B$17,TANQUES!C35,IF($B$15=DATOS!$B$18,'TK AGITADOS'!C35,IF($B$15=DATOS!$B$19,'TORRES ENF'!C35," ")))))))))))))))))</f>
        <v>0</v>
      </c>
      <c r="B51" s="46">
        <f>IF($B$15=DATOS!$B$3,CALDERAS!D35,IF($B$15=DATOS!$B$4,CENTRÍFUGAS!D35,IF($B$15=DATOS!$B$5,CHILLERS!D35, IF($B$15=DATOS!$B$6,COMPRESORES!D35,IF($B$15=DATOS!$B$7,EVAPORADORES!D35,IF($B$15=DATOS!$B$8,FILTROS!D35,IF($B$15=DATOS!$B$9,IC!D35,IF($B$15=DATOS!$B$10,MIXERS!D35,IF($B$15=DATOS!$B$11,MOLINOS!D35,IF($B$15=DATOS!$B$12,'ÓSMOSIS INV'!D35,IF($B$15=DATOS!$B$13,REACTORES!D35,IF($B$15=DATOS!$B$14,RESINAS!D39,IF($B$15=DATOS!$B$15,SECADORES!D35,IF($B$15=DATOS!$B$16,SILOS!D35,IF($B$15=DATOS!$B$17,TANQUES!D35,IF($B$15=DATOS!$B$18,'TK AGITADOS'!D35,IF($B$15=DATOS!$B$19,'TORRES ENF'!D35," ")))))))))))))))))</f>
        <v>0</v>
      </c>
      <c r="C51" s="46">
        <f>IF($B$15=DATOS!$B$3,CALDERAS!E35,IF($B$15=DATOS!$B$4,CENTRÍFUGAS!E35,IF($B$15=DATOS!$B$5,CHILLERS!E35, IF($B$15=DATOS!$B$6,COMPRESORES!E35,IF($B$15=DATOS!$B$7,EVAPORADORES!E35,IF($B$15=DATOS!$B$8,FILTROS!E35,IF($B$15=DATOS!$B$9,IC!E35,IF($B$15=DATOS!$B$10,MIXERS!E35,IF($B$15=DATOS!$B$11,MOLINOS!E35,IF($B$15=DATOS!$B$12,'ÓSMOSIS INV'!E35,IF($B$15=DATOS!$B$13,REACTORES!E35,IF($B$15=DATOS!$B$14,RESINAS!E39,IF($B$15=DATOS!$B$15,SECADORES!E35,IF($B$15=DATOS!$B$16,SILOS!E35,IF($B$15=DATOS!$B$17,TANQUES!E35,IF($B$15=DATOS!$B$18,'TK AGITADOS'!E35,IF($B$15=DATOS!$B$19,'TORRES ENF'!E35," ")))))))))))))))))</f>
        <v>0</v>
      </c>
      <c r="D51" s="46">
        <f>IF($B$15=DATOS!$B$3,CALDERAS!F35,IF($B$15=DATOS!$B$4,CENTRÍFUGAS!F35,IF($B$15=DATOS!$B$5,CHILLERS!F35, IF($B$15=DATOS!$B$6,COMPRESORES!F35,IF($B$15=DATOS!$B$7,EVAPORADORES!F35,IF($B$15=DATOS!$B$8,FILTROS!F35,IF($B$15=DATOS!$B$9,IC!F35,IF($B$15=DATOS!$B$10,MIXERS!F35,IF($B$15=DATOS!$B$11,MOLINOS!F35,IF($B$15=DATOS!$B$12,'ÓSMOSIS INV'!F35,IF($B$15=DATOS!$B$13,REACTORES!F35,IF($B$15=DATOS!$B$14,RESINAS!F39,IF($B$15=DATOS!$B$15,SECADORES!F35,IF($B$15=DATOS!$B$16,SILOS!F35,IF($B$15=DATOS!$B$17,TANQUES!F35,IF($B$15=DATOS!$B$18,'TK AGITADOS'!F35,IF($B$15=DATOS!$B$19,'TORRES ENF'!F35," ")))))))))))))))))</f>
        <v>0</v>
      </c>
      <c r="E51" s="46">
        <f>IF($B$15=DATOS!$B$3,CALDERAS!G35,IF($B$15=DATOS!$B$4,CENTRÍFUGAS!G35,IF($B$15=DATOS!$B$5,CHILLERS!G35, IF($B$15=DATOS!$B$6,COMPRESORES!G35,IF($B$15=DATOS!$B$7,EVAPORADORES!G35,IF($B$15=DATOS!$B$8,FILTROS!G35,IF($B$15=DATOS!$B$9,IC!G35,IF($B$15=DATOS!$B$10,MIXERS!G35,IF($B$15=DATOS!$B$11,MOLINOS!G35,IF($B$15=DATOS!$B$12,'ÓSMOSIS INV'!G35,IF($B$15=DATOS!$B$13,REACTORES!G35,IF($B$15=DATOS!$B$14,RESINAS!G39,IF($B$15=DATOS!$B$15,SECADORES!G35,IF($B$15=DATOS!$B$16,SILOS!G35,IF($B$15=DATOS!$B$17,TANQUES!G35,IF($B$15=DATOS!$B$18,'TK AGITADOS'!G35,IF($B$15=DATOS!$B$19,'TORRES ENF'!G35," ")))))))))))))))))</f>
        <v>0</v>
      </c>
      <c r="F51" s="46">
        <f>IF($B$15=DATOS!$B$3,CALDERAS!H35,IF($B$15=DATOS!$B$4,CENTRÍFUGAS!H35,IF($B$15=DATOS!$B$5,CHILLERS!H35, IF($B$15=DATOS!$B$6,COMPRESORES!H35,IF($B$15=DATOS!$B$7,EVAPORADORES!H35,IF($B$15=DATOS!$B$8,FILTROS!H35,IF($B$15=DATOS!$B$9,IC!H35,IF($B$15=DATOS!$B$10,MIXERS!H35,IF($B$15=DATOS!$B$11,MOLINOS!H35,IF($B$15=DATOS!$B$12,'ÓSMOSIS INV'!H35,IF($B$15=DATOS!$B$13,REACTORES!H35,IF($B$15=DATOS!$B$14,RESINAS!H39,IF($B$15=DATOS!$B$15,SECADORES!H35,IF($B$15=DATOS!$B$16,SILOS!H35,IF($B$15=DATOS!$B$17,TANQUES!H35,IF($B$15=DATOS!$B$18,'TK AGITADOS'!H35,IF($B$15=DATOS!$B$19,'TORRES ENF'!H35," ")))))))))))))))))</f>
        <v>0</v>
      </c>
      <c r="G51" s="46">
        <f>IF($B$15=DATOS!$B$3,CALDERAS!I35,IF($B$15=DATOS!$B$4,CENTRÍFUGAS!I35,IF($B$15=DATOS!$B$5,CHILLERS!I35, IF($B$15=DATOS!$B$6,COMPRESORES!I35,IF($B$15=DATOS!$B$7,EVAPORADORES!I35,IF($B$15=DATOS!$B$8,FILTROS!I35,IF($B$15=DATOS!$B$9,IC!I35,IF($B$15=DATOS!$B$10,MIXERS!I35,IF($B$15=DATOS!$B$11,MOLINOS!I35,IF($B$15=DATOS!$B$12,'ÓSMOSIS INV'!I35,IF($B$15=DATOS!$B$13,REACTORES!I35,IF($B$15=DATOS!$B$14,RESINAS!I39,IF($B$15=DATOS!$B$15,SECADORES!I35,IF($B$15=DATOS!$B$16,SILOS!I35,IF($B$15=DATOS!$B$17,TANQUES!I35,IF($B$15=DATOS!$B$18,'TK AGITADOS'!I35,IF($B$15=DATOS!$B$19,'TORRES ENF'!I35," ")))))))))))))))))</f>
        <v>0</v>
      </c>
      <c r="H51" s="46">
        <f>IF($B$15=DATOS!$B$3,CALDERAS!J35,IF($B$15=DATOS!$B$4,CENTRÍFUGAS!J35,IF($B$15=DATOS!$B$5,CHILLERS!J35, IF($B$15=DATOS!$B$6,COMPRESORES!J35,IF($B$15=DATOS!$B$7,EVAPORADORES!J35,IF($B$15=DATOS!$B$8,FILTROS!J35,IF($B$15=DATOS!$B$9,IC!J35,IF($B$15=DATOS!$B$10,MIXERS!J35,IF($B$15=DATOS!$B$11,MOLINOS!J35,IF($B$15=DATOS!$B$12,'ÓSMOSIS INV'!J35,IF($B$15=DATOS!$B$13,REACTORES!J35,IF($B$15=DATOS!$B$14,RESINAS!J39,IF($B$15=DATOS!$B$15,SECADORES!J35,IF($B$15=DATOS!$B$16,SILOS!J35,IF($B$15=DATOS!$B$17,TANQUES!J35,IF($B$15=DATOS!$B$18,'TK AGITADOS'!J35,IF($B$15=DATOS!$B$19,'TORRES ENF'!J35," ")))))))))))))))))</f>
        <v>0</v>
      </c>
      <c r="I51" s="46">
        <f>IF($B$15=DATOS!$B$3,CALDERAS!K35,IF($B$15=DATOS!$B$4,CENTRÍFUGAS!K35,IF($B$15=DATOS!$B$5,CHILLERS!K35, IF($B$15=DATOS!$B$6,COMPRESORES!K35,IF($B$15=DATOS!$B$7,EVAPORADORES!K35,IF($B$15=DATOS!$B$8,FILTROS!K35,IF($B$15=DATOS!$B$9,IC!K35,IF($B$15=DATOS!$B$10,MIXERS!K35,IF($B$15=DATOS!$B$11,MOLINOS!K35,IF($B$15=DATOS!$B$12,'ÓSMOSIS INV'!K35,IF($B$15=DATOS!$B$13,REACTORES!K35,IF($B$15=DATOS!$B$14,RESINAS!K39,IF($B$15=DATOS!$B$15,SECADORES!K35,IF($B$15=DATOS!$B$16,SILOS!K35,IF($B$15=DATOS!$B$17,TANQUES!K35,IF($B$15=DATOS!$B$18,'TK AGITADOS'!K35,IF($B$15=DATOS!$B$19,'TORRES ENF'!K35," ")))))))))))))))))</f>
        <v>0</v>
      </c>
      <c r="J51" s="46">
        <f>IF($B$15=DATOS!$B$3,CALDERAS!L35,IF($B$15=DATOS!$B$4,CENTRÍFUGAS!L35,IF($B$15=DATOS!$B$5,CHILLERS!L35, IF($B$15=DATOS!$B$6,COMPRESORES!L35,IF($B$15=DATOS!$B$7,EVAPORADORES!L35,IF($B$15=DATOS!$B$8,FILTROS!L35,IF($B$15=DATOS!$B$9,IC!L35,IF($B$15=DATOS!$B$10,MIXERS!L35,IF($B$15=DATOS!$B$11,MOLINOS!L35,IF($B$15=DATOS!$B$12,'ÓSMOSIS INV'!L35,IF($B$15=DATOS!$B$13,REACTORES!L35,IF($B$15=DATOS!$B$14,RESINAS!L39,IF($B$15=DATOS!$B$15,SECADORES!L35,IF($B$15=DATOS!$B$16,SILOS!L35,IF($B$15=DATOS!$B$17,TANQUES!L35,IF($B$15=DATOS!$B$18,'TK AGITADOS'!L35,IF($B$15=DATOS!$B$19,'TORRES ENF'!L35," ")))))))))))))))))</f>
        <v>0</v>
      </c>
      <c r="K51" s="46">
        <f>IF($B$15=DATOS!$B$3,CALDERAS!M35,IF($B$15=DATOS!$B$4,CENTRÍFUGAS!M35,IF($B$15=DATOS!$B$5,CHILLERS!M35, IF($B$15=DATOS!$B$6,COMPRESORES!M35,IF($B$15=DATOS!$B$7,EVAPORADORES!M35,IF($B$15=DATOS!$B$8,FILTROS!M35,IF($B$15=DATOS!$B$9,IC!M35,IF($B$15=DATOS!$B$10,MIXERS!M35,IF($B$15=DATOS!$B$11,MOLINOS!M35,IF($B$15=DATOS!$B$12,'ÓSMOSIS INV'!M35,IF($B$15=DATOS!$B$13,REACTORES!M35,IF($B$15=DATOS!$B$14,RESINAS!M39,IF($B$15=DATOS!$B$15,SECADORES!M35,IF($B$15=DATOS!$B$16,SILOS!M35,IF($B$15=DATOS!$B$17,TANQUES!M35,IF($B$15=DATOS!$B$18,'TK AGITADOS'!M35,IF($B$15=DATOS!$B$19,'TORRES ENF'!M35," ")))))))))))))))))</f>
        <v>0</v>
      </c>
      <c r="L51" s="46">
        <f>IF($B$15=DATOS!$B$3,CALDERAS!N35,IF($B$15=DATOS!$B$4,CENTRÍFUGAS!N35,IF($B$15=DATOS!$B$5,CHILLERS!N35, IF($B$15=DATOS!$B$6,COMPRESORES!N35,IF($B$15=DATOS!$B$7,EVAPORADORES!N35,IF($B$15=DATOS!$B$8,FILTROS!N35,IF($B$15=DATOS!$B$9,IC!N35,IF($B$15=DATOS!$B$10,MIXERS!N35,IF($B$15=DATOS!$B$11,MOLINOS!N35,IF($B$15=DATOS!$B$12,'ÓSMOSIS INV'!N35,IF($B$15=DATOS!$B$13,REACTORES!N35,IF($B$15=DATOS!$B$14,RESINAS!N39,IF($B$15=DATOS!$B$15,SECADORES!N35,IF($B$15=DATOS!$B$16,SILOS!N35,IF($B$15=DATOS!$B$17,TANQUES!N35,IF($B$15=DATOS!$B$18,'TK AGITADOS'!N35,IF($B$15=DATOS!$B$19,'TORRES ENF'!N35," ")))))))))))))))))</f>
        <v>0</v>
      </c>
      <c r="M51" s="46">
        <f>IF($B$15=DATOS!$B$3,CALDERAS!O35,IF($B$15=DATOS!$B$4,CENTRÍFUGAS!O35,IF($B$15=DATOS!$B$5,CHILLERS!O35, IF($B$15=DATOS!$B$6,COMPRESORES!O35,IF($B$15=DATOS!$B$7,EVAPORADORES!O35,IF($B$15=DATOS!$B$8,FILTROS!O35,IF($B$15=DATOS!$B$9,IC!O35,IF($B$15=DATOS!$B$10,MIXERS!O35,IF($B$15=DATOS!$B$11,MOLINOS!O35,IF($B$15=DATOS!$B$12,'ÓSMOSIS INV'!O35,IF($B$15=DATOS!$B$13,REACTORES!O35,IF($B$15=DATOS!$B$14,RESINAS!O39,IF($B$15=DATOS!$B$15,SECADORES!O35,IF($B$15=DATOS!$B$16,SILOS!O35,IF($B$15=DATOS!$B$17,TANQUES!O35,IF($B$15=DATOS!$B$18,'TK AGITADOS'!O35,IF($B$15=DATOS!$B$19,'TORRES ENF'!O35," ")))))))))))))))))</f>
        <v>0</v>
      </c>
      <c r="N51" s="46">
        <f>IF($B$15=DATOS!$B$3,CALDERAS!P35,IF($B$15=DATOS!$B$4,CENTRÍFUGAS!P35,IF($B$15=DATOS!$B$5,CHILLERS!P35, IF($B$15=DATOS!$B$6,COMPRESORES!P35,IF($B$15=DATOS!$B$7,EVAPORADORES!P35,IF($B$15=DATOS!$B$8,FILTROS!P35,IF($B$15=DATOS!$B$9,IC!P35,IF($B$15=DATOS!$B$10,MIXERS!P35,IF($B$15=DATOS!$B$11,MOLINOS!P35,IF($B$15=DATOS!$B$12,'ÓSMOSIS INV'!P35,IF($B$15=DATOS!$B$13,REACTORES!P35,IF($B$15=DATOS!$B$14,RESINAS!P39,IF($B$15=DATOS!$B$15,SECADORES!P35,IF($B$15=DATOS!$B$16,SILOS!P35,IF($B$15=DATOS!$B$17,TANQUES!P35,IF($B$15=DATOS!$B$18,'TK AGITADOS'!P35,IF($B$15=DATOS!$B$19,'TORRES ENF'!P35," ")))))))))))))))))</f>
        <v>0</v>
      </c>
      <c r="O51" s="46">
        <f>IF($B$15=DATOS!$B$3,CALDERAS!Q35,IF($B$15=DATOS!$B$4,CENTRÍFUGAS!Q35,IF($B$15=DATOS!$B$5,CHILLERS!Q35, IF($B$15=DATOS!$B$6,COMPRESORES!Q35,IF($B$15=DATOS!$B$7,EVAPORADORES!Q35,IF($B$15=DATOS!$B$8,FILTROS!Q35,IF($B$15=DATOS!$B$9,IC!Q35,IF($B$15=DATOS!$B$10,MIXERS!Q35,IF($B$15=DATOS!$B$11,MOLINOS!Q35,IF($B$15=DATOS!$B$12,'ÓSMOSIS INV'!Q35,IF($B$15=DATOS!$B$13,REACTORES!Q35,IF($B$15=DATOS!$B$14,RESINAS!Q39,IF($B$15=DATOS!$B$15,SECADORES!Q35,IF($B$15=DATOS!$B$16,SILOS!Q35,IF($B$15=DATOS!$B$17,TANQUES!Q35,IF($B$15=DATOS!$B$18,'TK AGITADOS'!Q35,IF($B$15=DATOS!$B$19,'TORRES ENF'!Q35," ")))))))))))))))))</f>
        <v>0</v>
      </c>
      <c r="P51" s="46">
        <f>IF($B$15=DATOS!$B$3,CALDERAS!R35,IF($B$15=DATOS!$B$4,CENTRÍFUGAS!R35,IF($B$15=DATOS!$B$5,CHILLERS!R35, IF($B$15=DATOS!$B$6,COMPRESORES!R35,IF($B$15=DATOS!$B$7,EVAPORADORES!R35,IF($B$15=DATOS!$B$8,FILTROS!R35,IF($B$15=DATOS!$B$9,IC!R35,IF($B$15=DATOS!$B$10,MIXERS!R35,IF($B$15=DATOS!$B$11,MOLINOS!R35,IF($B$15=DATOS!$B$12,'ÓSMOSIS INV'!R35,IF($B$15=DATOS!$B$13,REACTORES!R35,IF($B$15=DATOS!$B$14,RESINAS!R39,IF($B$15=DATOS!$B$15,SECADORES!R35,IF($B$15=DATOS!$B$16,SILOS!R35,IF($B$15=DATOS!$B$17,TANQUES!R35,IF($B$15=DATOS!$B$18,'TK AGITADOS'!R35,IF($B$15=DATOS!$B$19,'TORRES ENF'!R35," ")))))))))))))))))</f>
        <v>0</v>
      </c>
      <c r="Q51" s="46">
        <f>IF($B$15=DATOS!$B$3,CALDERAS!S35,IF($B$15=DATOS!$B$4,CENTRÍFUGAS!S35,IF($B$15=DATOS!$B$5,CHILLERS!S35, IF($B$15=DATOS!$B$6,COMPRESORES!S35,IF($B$15=DATOS!$B$7,EVAPORADORES!S35,IF($B$15=DATOS!$B$8,FILTROS!S35,IF($B$15=DATOS!$B$9,IC!S35,IF($B$15=DATOS!$B$10,MIXERS!S35,IF($B$15=DATOS!$B$11,MOLINOS!S35,IF($B$15=DATOS!$B$12,'ÓSMOSIS INV'!S35,IF($B$15=DATOS!$B$13,REACTORES!S35,IF($B$15=DATOS!$B$14,RESINAS!S39,IF($B$15=DATOS!$B$15,SECADORES!S35,IF($B$15=DATOS!$B$16,SILOS!S35,IF($B$15=DATOS!$B$17,TANQUES!S35,IF($B$15=DATOS!$B$18,'TK AGITADOS'!S35,IF($B$15=DATOS!$B$19,'TORRES ENF'!S35," ")))))))))))))))))</f>
        <v>0</v>
      </c>
      <c r="R51" s="46">
        <f>IF($B$15=DATOS!$B$3,CALDERAS!T35,IF($B$15=DATOS!$B$4,CENTRÍFUGAS!T35,IF($B$15=DATOS!$B$5,CHILLERS!T35, IF($B$15=DATOS!$B$6,COMPRESORES!T35,IF($B$15=DATOS!$B$7,EVAPORADORES!T35,IF($B$15=DATOS!$B$8,FILTROS!T35,IF($B$15=DATOS!$B$9,IC!T35,IF($B$15=DATOS!$B$10,MIXERS!T35,IF($B$15=DATOS!$B$11,MOLINOS!T35,IF($B$15=DATOS!$B$12,'ÓSMOSIS INV'!T35,IF($B$15=DATOS!$B$13,REACTORES!T35,IF($B$15=DATOS!$B$14,RESINAS!T39,IF($B$15=DATOS!$B$15,SECADORES!T35,IF($B$15=DATOS!$B$16,SILOS!T35,IF($B$15=DATOS!$B$17,TANQUES!T35,IF($B$15=DATOS!$B$18,'TK AGITADOS'!T35,IF($B$15=DATOS!$B$19,'TORRES ENF'!T35," ")))))))))))))))))</f>
        <v>0</v>
      </c>
      <c r="S51" s="46">
        <f>IF($B$15=DATOS!$B$3,CALDERAS!U35,IF($B$15=DATOS!$B$4,CENTRÍFUGAS!U35,IF($B$15=DATOS!$B$5,CHILLERS!U35, IF($B$15=DATOS!$B$6,COMPRESORES!U35,IF($B$15=DATOS!$B$7,EVAPORADORES!U35,IF($B$15=DATOS!$B$8,FILTROS!U35,IF($B$15=DATOS!$B$9,IC!U35,IF($B$15=DATOS!$B$10,MIXERS!U35,IF($B$15=DATOS!$B$11,MOLINOS!U35,IF($B$15=DATOS!$B$12,'ÓSMOSIS INV'!U35,IF($B$15=DATOS!$B$13,REACTORES!U35,IF($B$15=DATOS!$B$14,RESINAS!U39,IF($B$15=DATOS!$B$15,SECADORES!U35,IF($B$15=DATOS!$B$16,SILOS!U35,IF($B$15=DATOS!$B$17,TANQUES!U35,IF($B$15=DATOS!$B$18,'TK AGITADOS'!U35,IF($B$15=DATOS!$B$19,'TORRES ENF'!U35," ")))))))))))))))))</f>
        <v>0</v>
      </c>
      <c r="T51" s="46">
        <f>IF($B$15=DATOS!$B$3,CALDERAS!V35,IF($B$15=DATOS!$B$4,CENTRÍFUGAS!V35,IF($B$15=DATOS!$B$5,CHILLERS!V35, IF($B$15=DATOS!$B$6,COMPRESORES!V35,IF($B$15=DATOS!$B$7,EVAPORADORES!V35,IF($B$15=DATOS!$B$8,FILTROS!V35,IF($B$15=DATOS!$B$9,IC!V35,IF($B$15=DATOS!$B$10,MIXERS!V35,IF($B$15=DATOS!$B$11,MOLINOS!V35,IF($B$15=DATOS!$B$12,'ÓSMOSIS INV'!V35,IF($B$15=DATOS!$B$13,REACTORES!V35,IF($B$15=DATOS!$B$14,RESINAS!V39,IF($B$15=DATOS!$B$15,SECADORES!V35,IF($B$15=DATOS!$B$16,SILOS!V35,IF($B$15=DATOS!$B$17,TANQUES!V35,IF($B$15=DATOS!$B$18,'TK AGITADOS'!V35,IF($B$15=DATOS!$B$19,'TORRES ENF'!V35," ")))))))))))))))))</f>
        <v>0</v>
      </c>
      <c r="U51" s="46">
        <f>IF($B$15=DATOS!$B$3,CALDERAS!W35,IF($B$15=DATOS!$B$4,CENTRÍFUGAS!W35,IF($B$15=DATOS!$B$5,CHILLERS!W35, IF($B$15=DATOS!$B$6,COMPRESORES!W35,IF($B$15=DATOS!$B$7,EVAPORADORES!W35,IF($B$15=DATOS!$B$8,FILTROS!W35,IF($B$15=DATOS!$B$9,IC!W35,IF($B$15=DATOS!$B$10,MIXERS!W35,IF($B$15=DATOS!$B$11,MOLINOS!W35,IF($B$15=DATOS!$B$12,'ÓSMOSIS INV'!W35,IF($B$15=DATOS!$B$13,REACTORES!W35,IF($B$15=DATOS!$B$14,RESINAS!W39,IF($B$15=DATOS!$B$15,SECADORES!W35,IF($B$15=DATOS!$B$16,SILOS!W35,IF($B$15=DATOS!$B$17,TANQUES!W35,IF($B$15=DATOS!$B$18,'TK AGITADOS'!W35,IF($B$15=DATOS!$B$19,'TORRES ENF'!W35," ")))))))))))))))))</f>
        <v>0</v>
      </c>
      <c r="V51" s="46">
        <f>IF($B$15=DATOS!$B$3,CALDERAS!X35,IF($B$15=DATOS!$B$4,CENTRÍFUGAS!X35,IF($B$15=DATOS!$B$5,CHILLERS!X35, IF($B$15=DATOS!$B$6,COMPRESORES!X35,IF($B$15=DATOS!$B$7,EVAPORADORES!X35,IF($B$15=DATOS!$B$8,FILTROS!X35,IF($B$15=DATOS!$B$9,IC!X35,IF($B$15=DATOS!$B$10,MIXERS!X35,IF($B$15=DATOS!$B$11,MOLINOS!X35,IF($B$15=DATOS!$B$12,'ÓSMOSIS INV'!X35,IF($B$15=DATOS!$B$13,REACTORES!X35,IF($B$15=DATOS!$B$14,RESINAS!X39,IF($B$15=DATOS!$B$15,SECADORES!X35,IF($B$15=DATOS!$B$16,SILOS!X35,IF($B$15=DATOS!$B$17,TANQUES!X35,IF($B$15=DATOS!$B$18,'TK AGITADOS'!X35,IF($B$15=DATOS!$B$19,'TORRES ENF'!X35," ")))))))))))))))))</f>
        <v>0</v>
      </c>
      <c r="W51" s="46">
        <f>IF($B$15=DATOS!$B$3,CALDERAS!Y35,IF($B$15=DATOS!$B$4,CENTRÍFUGAS!Y35,IF($B$15=DATOS!$B$5,CHILLERS!Y35, IF($B$15=DATOS!$B$6,COMPRESORES!Y35,IF($B$15=DATOS!$B$7,EVAPORADORES!Y35,IF($B$15=DATOS!$B$8,FILTROS!Y35,IF($B$15=DATOS!$B$9,IC!Y35,IF($B$15=DATOS!$B$10,MIXERS!Y35,IF($B$15=DATOS!$B$11,MOLINOS!Y35,IF($B$15=DATOS!$B$12,'ÓSMOSIS INV'!Y35,IF($B$15=DATOS!$B$13,REACTORES!Y35,IF($B$15=DATOS!$B$14,RESINAS!Y39,IF($B$15=DATOS!$B$15,SECADORES!Y35,IF($B$15=DATOS!$B$16,SILOS!Y35,IF($B$15=DATOS!$B$17,TANQUES!Y35,IF($B$15=DATOS!$B$18,'TK AGITADOS'!Y35,IF($B$15=DATOS!$B$19,'TORRES ENF'!Y35," ")))))))))))))))))</f>
        <v>0</v>
      </c>
      <c r="X51" s="46">
        <f>IF($B$15=DATOS!$B$3,CALDERAS!Z35,IF($B$15=DATOS!$B$4,CENTRÍFUGAS!Z35,IF($B$15=DATOS!$B$5,CHILLERS!Z35, IF($B$15=DATOS!$B$6,COMPRESORES!Z35,IF($B$15=DATOS!$B$7,EVAPORADORES!Z35,IF($B$15=DATOS!$B$8,FILTROS!Z35,IF($B$15=DATOS!$B$9,IC!Z35,IF($B$15=DATOS!$B$10,MIXERS!Z35,IF($B$15=DATOS!$B$11,MOLINOS!Z35,IF($B$15=DATOS!$B$12,'ÓSMOSIS INV'!Z35,IF($B$15=DATOS!$B$13,REACTORES!Z35,IF($B$15=DATOS!$B$14,RESINAS!Z39,IF($B$15=DATOS!$B$15,SECADORES!Z35,IF($B$15=DATOS!$B$16,SILOS!Z35,IF($B$15=DATOS!$B$17,TANQUES!Z35,IF($B$15=DATOS!$B$18,'TK AGITADOS'!Z35,IF($B$15=DATOS!$B$19,'TORRES ENF'!Z35," ")))))))))))))))))</f>
        <v>0</v>
      </c>
      <c r="Y51" s="46">
        <f>IF($B$15=DATOS!$B$3,CALDERAS!AA35,IF($B$15=DATOS!$B$4,CENTRÍFUGAS!AA35,IF($B$15=DATOS!$B$5,CHILLERS!AA35, IF($B$15=DATOS!$B$6,COMPRESORES!AA35,IF($B$15=DATOS!$B$7,EVAPORADORES!AA35,IF($B$15=DATOS!$B$8,FILTROS!AA35,IF($B$15=DATOS!$B$9,IC!AA35,IF($B$15=DATOS!$B$10,MIXERS!AA35,IF($B$15=DATOS!$B$11,MOLINOS!AA35,IF($B$15=DATOS!$B$12,'ÓSMOSIS INV'!AA35,IF($B$15=DATOS!$B$13,REACTORES!AA35,IF($B$15=DATOS!$B$14,RESINAS!AA39,IF($B$15=DATOS!$B$15,SECADORES!AA35,IF($B$15=DATOS!$B$16,SILOS!AA35,IF($B$15=DATOS!$B$17,TANQUES!AA35,IF($B$15=DATOS!$B$18,'TK AGITADOS'!AA35,IF($B$15=DATOS!$B$19,'TORRES ENF'!AA35," ")))))))))))))))))</f>
        <v>0</v>
      </c>
      <c r="Z51" s="46">
        <f>IF($B$15=DATOS!$B$3,CALDERAS!AB35,IF($B$15=DATOS!$B$4,CENTRÍFUGAS!AB35,IF($B$15=DATOS!$B$5,CHILLERS!AB35, IF($B$15=DATOS!$B$6,COMPRESORES!AB35,IF($B$15=DATOS!$B$7,EVAPORADORES!AB35,IF($B$15=DATOS!$B$8,FILTROS!AB35,IF($B$15=DATOS!$B$9,IC!AB35,IF($B$15=DATOS!$B$10,MIXERS!AB35,IF($B$15=DATOS!$B$11,MOLINOS!AB35,IF($B$15=DATOS!$B$12,'ÓSMOSIS INV'!AB35,IF($B$15=DATOS!$B$13,REACTORES!AB35,IF($B$15=DATOS!$B$14,RESINAS!AB39,IF($B$15=DATOS!$B$15,SECADORES!AB35,IF($B$15=DATOS!$B$16,SILOS!AB35,IF($B$15=DATOS!$B$17,TANQUES!AB35,IF($B$15=DATOS!$B$18,'TK AGITADOS'!AB35,IF($B$15=DATOS!$B$19,'TORRES ENF'!AB35," ")))))))))))))))))</f>
        <v>0</v>
      </c>
      <c r="AA51" s="46">
        <f>IF($B$15=DATOS!$B$3,CALDERAS!AC35,IF($B$15=DATOS!$B$4,CENTRÍFUGAS!AC35,IF($B$15=DATOS!$B$5,CHILLERS!AC35, IF($B$15=DATOS!$B$6,COMPRESORES!AC35,IF($B$15=DATOS!$B$7,EVAPORADORES!AC35,IF($B$15=DATOS!$B$8,FILTROS!AC35,IF($B$15=DATOS!$B$9,IC!AC35,IF($B$15=DATOS!$B$10,MIXERS!AC35,IF($B$15=DATOS!$B$11,MOLINOS!AC35,IF($B$15=DATOS!$B$12,'ÓSMOSIS INV'!AC35,IF($B$15=DATOS!$B$13,REACTORES!AC35,IF($B$15=DATOS!$B$14,RESINAS!AC39,IF($B$15=DATOS!$B$15,SECADORES!AC35,IF($B$15=DATOS!$B$16,SILOS!AC35,IF($B$15=DATOS!$B$17,TANQUES!AC35,IF($B$15=DATOS!$B$18,'TK AGITADOS'!AC35,IF($B$15=DATOS!$B$19,'TORRES ENF'!AC35," ")))))))))))))))))</f>
        <v>0</v>
      </c>
      <c r="AB51" s="46">
        <f>IF($B$15=DATOS!$B$3,CALDERAS!AD35,IF($B$15=DATOS!$B$4,CENTRÍFUGAS!AD35,IF($B$15=DATOS!$B$5,CHILLERS!AD35, IF($B$15=DATOS!$B$6,COMPRESORES!AD35,IF($B$15=DATOS!$B$7,EVAPORADORES!AD35,IF($B$15=DATOS!$B$8,FILTROS!AD35,IF($B$15=DATOS!$B$9,IC!AD35,IF($B$15=DATOS!$B$10,MIXERS!AD35,IF($B$15=DATOS!$B$11,MOLINOS!AD35,IF($B$15=DATOS!$B$12,'ÓSMOSIS INV'!AD35,IF($B$15=DATOS!$B$13,REACTORES!AD35,IF($B$15=DATOS!$B$14,RESINAS!AD39,IF($B$15=DATOS!$B$15,SECADORES!AD35,IF($B$15=DATOS!$B$16,SILOS!AD35,IF($B$15=DATOS!$B$17,TANQUES!AD35,IF($B$15=DATOS!$B$18,'TK AGITADOS'!AD35,IF($B$15=DATOS!$B$19,'TORRES ENF'!AD35," ")))))))))))))))))</f>
        <v>0</v>
      </c>
      <c r="AC51" s="46">
        <f>IF($B$15=DATOS!$B$3,CALDERAS!AE35,IF($B$15=DATOS!$B$4,CENTRÍFUGAS!AE35,IF($B$15=DATOS!$B$5,CHILLERS!AE35, IF($B$15=DATOS!$B$6,COMPRESORES!AE35,IF($B$15=DATOS!$B$7,EVAPORADORES!AE35,IF($B$15=DATOS!$B$8,FILTROS!AE35,IF($B$15=DATOS!$B$9,IC!AE35,IF($B$15=DATOS!$B$10,MIXERS!AE35,IF($B$15=DATOS!$B$11,MOLINOS!AE35,IF($B$15=DATOS!$B$12,'ÓSMOSIS INV'!AE35,IF($B$15=DATOS!$B$13,REACTORES!AE35,IF($B$15=DATOS!$B$14,RESINAS!AE39,IF($B$15=DATOS!$B$15,SECADORES!AE35,IF($B$15=DATOS!$B$16,SILOS!AE35,IF($B$15=DATOS!$B$17,TANQUES!AE35,IF($B$15=DATOS!$B$18,'TK AGITADOS'!AE35,IF($B$15=DATOS!$B$19,'TORRES ENF'!AE35," ")))))))))))))))))</f>
        <v>0</v>
      </c>
      <c r="AD51" s="46">
        <f>IF($B$15=DATOS!$B$3,CALDERAS!AF35,IF($B$15=DATOS!$B$4,CENTRÍFUGAS!AF35,IF($B$15=DATOS!$B$5,CHILLERS!AF35, IF($B$15=DATOS!$B$6,COMPRESORES!AF35,IF($B$15=DATOS!$B$7,EVAPORADORES!AF35,IF($B$15=DATOS!$B$8,FILTROS!AF35,IF($B$15=DATOS!$B$9,IC!AF35,IF($B$15=DATOS!$B$10,MIXERS!AF35,IF($B$15=DATOS!$B$11,MOLINOS!AF35,IF($B$15=DATOS!$B$12,'ÓSMOSIS INV'!AF35,IF($B$15=DATOS!$B$13,REACTORES!AF35,IF($B$15=DATOS!$B$14,RESINAS!AF39,IF($B$15=DATOS!$B$15,SECADORES!AF35,IF($B$15=DATOS!$B$16,SILOS!AF35,IF($B$15=DATOS!$B$17,TANQUES!AF35,IF($B$15=DATOS!$B$18,'TK AGITADOS'!AF35,IF($B$15=DATOS!$B$19,'TORRES ENF'!AF35," ")))))))))))))))))</f>
        <v>0</v>
      </c>
      <c r="AE51" s="46">
        <f>IF($B$15=DATOS!$B$3,CALDERAS!AG35,IF($B$15=DATOS!$B$4,CENTRÍFUGAS!AG35,IF($B$15=DATOS!$B$5,CHILLERS!AG35, IF($B$15=DATOS!$B$6,COMPRESORES!AG35,IF($B$15=DATOS!$B$7,EVAPORADORES!AG35,IF($B$15=DATOS!$B$8,FILTROS!AG35,IF($B$15=DATOS!$B$9,IC!AG35,IF($B$15=DATOS!$B$10,MIXERS!AG35,IF($B$15=DATOS!$B$11,MOLINOS!AG35,IF($B$15=DATOS!$B$12,'ÓSMOSIS INV'!AG35,IF($B$15=DATOS!$B$13,REACTORES!AG35,IF($B$15=DATOS!$B$14,RESINAS!AG39,IF($B$15=DATOS!$B$15,SECADORES!AG35,IF($B$15=DATOS!$B$16,SILOS!AG35,IF($B$15=DATOS!$B$17,TANQUES!AG35,IF($B$15=DATOS!$B$18,'TK AGITADOS'!AG35,IF($B$15=DATOS!$B$19,'TORRES ENF'!AG35," ")))))))))))))))))</f>
        <v>0</v>
      </c>
      <c r="AF51" s="46">
        <f>IF($B$15=DATOS!$B$3,CALDERAS!AH35,IF($B$15=DATOS!$B$4,CENTRÍFUGAS!AH35,IF($B$15=DATOS!$B$5,CHILLERS!AH35, IF($B$15=DATOS!$B$6,COMPRESORES!AH35,IF($B$15=DATOS!$B$7,EVAPORADORES!AH35,IF($B$15=DATOS!$B$8,FILTROS!AH35,IF($B$15=DATOS!$B$9,IC!AH35,IF($B$15=DATOS!$B$10,MIXERS!AH35,IF($B$15=DATOS!$B$11,MOLINOS!AH35,IF($B$15=DATOS!$B$12,'ÓSMOSIS INV'!AH35,IF($B$15=DATOS!$B$13,REACTORES!AH35,IF($B$15=DATOS!$B$14,RESINAS!AH39,IF($B$15=DATOS!$B$15,SECADORES!AH35,IF($B$15=DATOS!$B$16,SILOS!AH35,IF($B$15=DATOS!$B$17,TANQUES!AH35,IF($B$15=DATOS!$B$18,'TK AGITADOS'!AH35,IF($B$15=DATOS!$B$19,'TORRES ENF'!AH35," ")))))))))))))))))</f>
        <v>0</v>
      </c>
    </row>
    <row r="52" spans="1:32" s="47" customFormat="1" ht="45" customHeight="1" x14ac:dyDescent="0.4">
      <c r="A52" s="46">
        <f>IF($B$15=DATOS!$B$3,CALDERAS!C36,IF($B$15=DATOS!$B$4,CENTRÍFUGAS!C36,IF($B$15=DATOS!$B$5,CHILLERS!C36, IF($B$15=DATOS!$B$6,COMPRESORES!C36,IF($B$15=DATOS!$B$7,EVAPORADORES!C36,IF($B$15=DATOS!$B$8,FILTROS!C36,IF($B$15=DATOS!$B$9,IC!C36,IF($B$15=DATOS!$B$10,MIXERS!C36,IF($B$15=DATOS!$B$11,MOLINOS!C36,IF($B$15=DATOS!$B$12,'ÓSMOSIS INV'!C36,IF($B$15=DATOS!$B$13,REACTORES!C36,IF($B$15=DATOS!$B$14,RESINAS!C40,IF($B$15=DATOS!$B$15,SECADORES!C36,IF($B$15=DATOS!$B$16,SILOS!C36,IF($B$15=DATOS!$B$17,TANQUES!C36,IF($B$15=DATOS!$B$18,'TK AGITADOS'!C36,IF($B$15=DATOS!$B$19,'TORRES ENF'!C36," ")))))))))))))))))</f>
        <v>0</v>
      </c>
      <c r="B52" s="46">
        <f>IF($B$15=DATOS!$B$3,CALDERAS!D36,IF($B$15=DATOS!$B$4,CENTRÍFUGAS!D36,IF($B$15=DATOS!$B$5,CHILLERS!D36, IF($B$15=DATOS!$B$6,COMPRESORES!D36,IF($B$15=DATOS!$B$7,EVAPORADORES!D36,IF($B$15=DATOS!$B$8,FILTROS!D36,IF($B$15=DATOS!$B$9,IC!D36,IF($B$15=DATOS!$B$10,MIXERS!D36,IF($B$15=DATOS!$B$11,MOLINOS!D36,IF($B$15=DATOS!$B$12,'ÓSMOSIS INV'!D36,IF($B$15=DATOS!$B$13,REACTORES!D36,IF($B$15=DATOS!$B$14,RESINAS!D40,IF($B$15=DATOS!$B$15,SECADORES!D36,IF($B$15=DATOS!$B$16,SILOS!D36,IF($B$15=DATOS!$B$17,TANQUES!D36,IF($B$15=DATOS!$B$18,'TK AGITADOS'!D36,IF($B$15=DATOS!$B$19,'TORRES ENF'!D36," ")))))))))))))))))</f>
        <v>0</v>
      </c>
      <c r="C52" s="46">
        <f>IF($B$15=DATOS!$B$3,CALDERAS!E36,IF($B$15=DATOS!$B$4,CENTRÍFUGAS!E36,IF($B$15=DATOS!$B$5,CHILLERS!E36, IF($B$15=DATOS!$B$6,COMPRESORES!E36,IF($B$15=DATOS!$B$7,EVAPORADORES!E36,IF($B$15=DATOS!$B$8,FILTROS!E36,IF($B$15=DATOS!$B$9,IC!E36,IF($B$15=DATOS!$B$10,MIXERS!E36,IF($B$15=DATOS!$B$11,MOLINOS!E36,IF($B$15=DATOS!$B$12,'ÓSMOSIS INV'!E36,IF($B$15=DATOS!$B$13,REACTORES!E36,IF($B$15=DATOS!$B$14,RESINAS!E40,IF($B$15=DATOS!$B$15,SECADORES!E36,IF($B$15=DATOS!$B$16,SILOS!E36,IF($B$15=DATOS!$B$17,TANQUES!E36,IF($B$15=DATOS!$B$18,'TK AGITADOS'!E36,IF($B$15=DATOS!$B$19,'TORRES ENF'!E36," ")))))))))))))))))</f>
        <v>0</v>
      </c>
      <c r="D52" s="46">
        <f>IF($B$15=DATOS!$B$3,CALDERAS!F36,IF($B$15=DATOS!$B$4,CENTRÍFUGAS!F36,IF($B$15=DATOS!$B$5,CHILLERS!F36, IF($B$15=DATOS!$B$6,COMPRESORES!F36,IF($B$15=DATOS!$B$7,EVAPORADORES!F36,IF($B$15=DATOS!$B$8,FILTROS!F36,IF($B$15=DATOS!$B$9,IC!F36,IF($B$15=DATOS!$B$10,MIXERS!F36,IF($B$15=DATOS!$B$11,MOLINOS!F36,IF($B$15=DATOS!$B$12,'ÓSMOSIS INV'!F36,IF($B$15=DATOS!$B$13,REACTORES!F36,IF($B$15=DATOS!$B$14,RESINAS!F40,IF($B$15=DATOS!$B$15,SECADORES!F36,IF($B$15=DATOS!$B$16,SILOS!F36,IF($B$15=DATOS!$B$17,TANQUES!F36,IF($B$15=DATOS!$B$18,'TK AGITADOS'!F36,IF($B$15=DATOS!$B$19,'TORRES ENF'!F36," ")))))))))))))))))</f>
        <v>0</v>
      </c>
      <c r="E52" s="46">
        <f>IF($B$15=DATOS!$B$3,CALDERAS!G36,IF($B$15=DATOS!$B$4,CENTRÍFUGAS!G36,IF($B$15=DATOS!$B$5,CHILLERS!G36, IF($B$15=DATOS!$B$6,COMPRESORES!G36,IF($B$15=DATOS!$B$7,EVAPORADORES!G36,IF($B$15=DATOS!$B$8,FILTROS!G36,IF($B$15=DATOS!$B$9,IC!G36,IF($B$15=DATOS!$B$10,MIXERS!G36,IF($B$15=DATOS!$B$11,MOLINOS!G36,IF($B$15=DATOS!$B$12,'ÓSMOSIS INV'!G36,IF($B$15=DATOS!$B$13,REACTORES!G36,IF($B$15=DATOS!$B$14,RESINAS!G40,IF($B$15=DATOS!$B$15,SECADORES!G36,IF($B$15=DATOS!$B$16,SILOS!G36,IF($B$15=DATOS!$B$17,TANQUES!G36,IF($B$15=DATOS!$B$18,'TK AGITADOS'!G36,IF($B$15=DATOS!$B$19,'TORRES ENF'!G36," ")))))))))))))))))</f>
        <v>0</v>
      </c>
      <c r="F52" s="46">
        <f>IF($B$15=DATOS!$B$3,CALDERAS!H36,IF($B$15=DATOS!$B$4,CENTRÍFUGAS!H36,IF($B$15=DATOS!$B$5,CHILLERS!H36, IF($B$15=DATOS!$B$6,COMPRESORES!H36,IF($B$15=DATOS!$B$7,EVAPORADORES!H36,IF($B$15=DATOS!$B$8,FILTROS!H36,IF($B$15=DATOS!$B$9,IC!H36,IF($B$15=DATOS!$B$10,MIXERS!H36,IF($B$15=DATOS!$B$11,MOLINOS!H36,IF($B$15=DATOS!$B$12,'ÓSMOSIS INV'!H36,IF($B$15=DATOS!$B$13,REACTORES!H36,IF($B$15=DATOS!$B$14,RESINAS!H40,IF($B$15=DATOS!$B$15,SECADORES!H36,IF($B$15=DATOS!$B$16,SILOS!H36,IF($B$15=DATOS!$B$17,TANQUES!H36,IF($B$15=DATOS!$B$18,'TK AGITADOS'!H36,IF($B$15=DATOS!$B$19,'TORRES ENF'!H36," ")))))))))))))))))</f>
        <v>0</v>
      </c>
      <c r="G52" s="46">
        <f>IF($B$15=DATOS!$B$3,CALDERAS!I36,IF($B$15=DATOS!$B$4,CENTRÍFUGAS!I36,IF($B$15=DATOS!$B$5,CHILLERS!I36, IF($B$15=DATOS!$B$6,COMPRESORES!I36,IF($B$15=DATOS!$B$7,EVAPORADORES!I36,IF($B$15=DATOS!$B$8,FILTROS!I36,IF($B$15=DATOS!$B$9,IC!I36,IF($B$15=DATOS!$B$10,MIXERS!I36,IF($B$15=DATOS!$B$11,MOLINOS!I36,IF($B$15=DATOS!$B$12,'ÓSMOSIS INV'!I36,IF($B$15=DATOS!$B$13,REACTORES!I36,IF($B$15=DATOS!$B$14,RESINAS!I40,IF($B$15=DATOS!$B$15,SECADORES!I36,IF($B$15=DATOS!$B$16,SILOS!I36,IF($B$15=DATOS!$B$17,TANQUES!I36,IF($B$15=DATOS!$B$18,'TK AGITADOS'!I36,IF($B$15=DATOS!$B$19,'TORRES ENF'!I36," ")))))))))))))))))</f>
        <v>0</v>
      </c>
      <c r="H52" s="46">
        <f>IF($B$15=DATOS!$B$3,CALDERAS!J36,IF($B$15=DATOS!$B$4,CENTRÍFUGAS!J36,IF($B$15=DATOS!$B$5,CHILLERS!J36, IF($B$15=DATOS!$B$6,COMPRESORES!J36,IF($B$15=DATOS!$B$7,EVAPORADORES!J36,IF($B$15=DATOS!$B$8,FILTROS!J36,IF($B$15=DATOS!$B$9,IC!J36,IF($B$15=DATOS!$B$10,MIXERS!J36,IF($B$15=DATOS!$B$11,MOLINOS!J36,IF($B$15=DATOS!$B$12,'ÓSMOSIS INV'!J36,IF($B$15=DATOS!$B$13,REACTORES!J36,IF($B$15=DATOS!$B$14,RESINAS!J40,IF($B$15=DATOS!$B$15,SECADORES!J36,IF($B$15=DATOS!$B$16,SILOS!J36,IF($B$15=DATOS!$B$17,TANQUES!J36,IF($B$15=DATOS!$B$18,'TK AGITADOS'!J36,IF($B$15=DATOS!$B$19,'TORRES ENF'!J36," ")))))))))))))))))</f>
        <v>0</v>
      </c>
      <c r="I52" s="46">
        <f>IF($B$15=DATOS!$B$3,CALDERAS!K36,IF($B$15=DATOS!$B$4,CENTRÍFUGAS!K36,IF($B$15=DATOS!$B$5,CHILLERS!K36, IF($B$15=DATOS!$B$6,COMPRESORES!K36,IF($B$15=DATOS!$B$7,EVAPORADORES!K36,IF($B$15=DATOS!$B$8,FILTROS!K36,IF($B$15=DATOS!$B$9,IC!K36,IF($B$15=DATOS!$B$10,MIXERS!K36,IF($B$15=DATOS!$B$11,MOLINOS!K36,IF($B$15=DATOS!$B$12,'ÓSMOSIS INV'!K36,IF($B$15=DATOS!$B$13,REACTORES!K36,IF($B$15=DATOS!$B$14,RESINAS!K40,IF($B$15=DATOS!$B$15,SECADORES!K36,IF($B$15=DATOS!$B$16,SILOS!K36,IF($B$15=DATOS!$B$17,TANQUES!K36,IF($B$15=DATOS!$B$18,'TK AGITADOS'!K36,IF($B$15=DATOS!$B$19,'TORRES ENF'!K36," ")))))))))))))))))</f>
        <v>0</v>
      </c>
      <c r="J52" s="46">
        <f>IF($B$15=DATOS!$B$3,CALDERAS!L36,IF($B$15=DATOS!$B$4,CENTRÍFUGAS!L36,IF($B$15=DATOS!$B$5,CHILLERS!L36, IF($B$15=DATOS!$B$6,COMPRESORES!L36,IF($B$15=DATOS!$B$7,EVAPORADORES!L36,IF($B$15=DATOS!$B$8,FILTROS!L36,IF($B$15=DATOS!$B$9,IC!L36,IF($B$15=DATOS!$B$10,MIXERS!L36,IF($B$15=DATOS!$B$11,MOLINOS!L36,IF($B$15=DATOS!$B$12,'ÓSMOSIS INV'!L36,IF($B$15=DATOS!$B$13,REACTORES!L36,IF($B$15=DATOS!$B$14,RESINAS!L40,IF($B$15=DATOS!$B$15,SECADORES!L36,IF($B$15=DATOS!$B$16,SILOS!L36,IF($B$15=DATOS!$B$17,TANQUES!L36,IF($B$15=DATOS!$B$18,'TK AGITADOS'!L36,IF($B$15=DATOS!$B$19,'TORRES ENF'!L36," ")))))))))))))))))</f>
        <v>0</v>
      </c>
      <c r="K52" s="46">
        <f>IF($B$15=DATOS!$B$3,CALDERAS!M36,IF($B$15=DATOS!$B$4,CENTRÍFUGAS!M36,IF($B$15=DATOS!$B$5,CHILLERS!M36, IF($B$15=DATOS!$B$6,COMPRESORES!M36,IF($B$15=DATOS!$B$7,EVAPORADORES!M36,IF($B$15=DATOS!$B$8,FILTROS!M36,IF($B$15=DATOS!$B$9,IC!M36,IF($B$15=DATOS!$B$10,MIXERS!M36,IF($B$15=DATOS!$B$11,MOLINOS!M36,IF($B$15=DATOS!$B$12,'ÓSMOSIS INV'!M36,IF($B$15=DATOS!$B$13,REACTORES!M36,IF($B$15=DATOS!$B$14,RESINAS!M40,IF($B$15=DATOS!$B$15,SECADORES!M36,IF($B$15=DATOS!$B$16,SILOS!M36,IF($B$15=DATOS!$B$17,TANQUES!M36,IF($B$15=DATOS!$B$18,'TK AGITADOS'!M36,IF($B$15=DATOS!$B$19,'TORRES ENF'!M36," ")))))))))))))))))</f>
        <v>0</v>
      </c>
      <c r="L52" s="46">
        <f>IF($B$15=DATOS!$B$3,CALDERAS!N36,IF($B$15=DATOS!$B$4,CENTRÍFUGAS!N36,IF($B$15=DATOS!$B$5,CHILLERS!N36, IF($B$15=DATOS!$B$6,COMPRESORES!N36,IF($B$15=DATOS!$B$7,EVAPORADORES!N36,IF($B$15=DATOS!$B$8,FILTROS!N36,IF($B$15=DATOS!$B$9,IC!N36,IF($B$15=DATOS!$B$10,MIXERS!N36,IF($B$15=DATOS!$B$11,MOLINOS!N36,IF($B$15=DATOS!$B$12,'ÓSMOSIS INV'!N36,IF($B$15=DATOS!$B$13,REACTORES!N36,IF($B$15=DATOS!$B$14,RESINAS!N40,IF($B$15=DATOS!$B$15,SECADORES!N36,IF($B$15=DATOS!$B$16,SILOS!N36,IF($B$15=DATOS!$B$17,TANQUES!N36,IF($B$15=DATOS!$B$18,'TK AGITADOS'!N36,IF($B$15=DATOS!$B$19,'TORRES ENF'!N36," ")))))))))))))))))</f>
        <v>0</v>
      </c>
      <c r="M52" s="46">
        <f>IF($B$15=DATOS!$B$3,CALDERAS!O36,IF($B$15=DATOS!$B$4,CENTRÍFUGAS!O36,IF($B$15=DATOS!$B$5,CHILLERS!O36, IF($B$15=DATOS!$B$6,COMPRESORES!O36,IF($B$15=DATOS!$B$7,EVAPORADORES!O36,IF($B$15=DATOS!$B$8,FILTROS!O36,IF($B$15=DATOS!$B$9,IC!O36,IF($B$15=DATOS!$B$10,MIXERS!O36,IF($B$15=DATOS!$B$11,MOLINOS!O36,IF($B$15=DATOS!$B$12,'ÓSMOSIS INV'!O36,IF($B$15=DATOS!$B$13,REACTORES!O36,IF($B$15=DATOS!$B$14,RESINAS!O40,IF($B$15=DATOS!$B$15,SECADORES!O36,IF($B$15=DATOS!$B$16,SILOS!O36,IF($B$15=DATOS!$B$17,TANQUES!O36,IF($B$15=DATOS!$B$18,'TK AGITADOS'!O36,IF($B$15=DATOS!$B$19,'TORRES ENF'!O36," ")))))))))))))))))</f>
        <v>0</v>
      </c>
      <c r="N52" s="46">
        <f>IF($B$15=DATOS!$B$3,CALDERAS!P36,IF($B$15=DATOS!$B$4,CENTRÍFUGAS!P36,IF($B$15=DATOS!$B$5,CHILLERS!P36, IF($B$15=DATOS!$B$6,COMPRESORES!P36,IF($B$15=DATOS!$B$7,EVAPORADORES!P36,IF($B$15=DATOS!$B$8,FILTROS!P36,IF($B$15=DATOS!$B$9,IC!P36,IF($B$15=DATOS!$B$10,MIXERS!P36,IF($B$15=DATOS!$B$11,MOLINOS!P36,IF($B$15=DATOS!$B$12,'ÓSMOSIS INV'!P36,IF($B$15=DATOS!$B$13,REACTORES!P36,IF($B$15=DATOS!$B$14,RESINAS!P40,IF($B$15=DATOS!$B$15,SECADORES!P36,IF($B$15=DATOS!$B$16,SILOS!P36,IF($B$15=DATOS!$B$17,TANQUES!P36,IF($B$15=DATOS!$B$18,'TK AGITADOS'!P36,IF($B$15=DATOS!$B$19,'TORRES ENF'!P36," ")))))))))))))))))</f>
        <v>0</v>
      </c>
      <c r="O52" s="46">
        <f>IF($B$15=DATOS!$B$3,CALDERAS!Q36,IF($B$15=DATOS!$B$4,CENTRÍFUGAS!Q36,IF($B$15=DATOS!$B$5,CHILLERS!Q36, IF($B$15=DATOS!$B$6,COMPRESORES!Q36,IF($B$15=DATOS!$B$7,EVAPORADORES!Q36,IF($B$15=DATOS!$B$8,FILTROS!Q36,IF($B$15=DATOS!$B$9,IC!Q36,IF($B$15=DATOS!$B$10,MIXERS!Q36,IF($B$15=DATOS!$B$11,MOLINOS!Q36,IF($B$15=DATOS!$B$12,'ÓSMOSIS INV'!Q36,IF($B$15=DATOS!$B$13,REACTORES!Q36,IF($B$15=DATOS!$B$14,RESINAS!Q40,IF($B$15=DATOS!$B$15,SECADORES!Q36,IF($B$15=DATOS!$B$16,SILOS!Q36,IF($B$15=DATOS!$B$17,TANQUES!Q36,IF($B$15=DATOS!$B$18,'TK AGITADOS'!Q36,IF($B$15=DATOS!$B$19,'TORRES ENF'!Q36," ")))))))))))))))))</f>
        <v>0</v>
      </c>
      <c r="P52" s="46">
        <f>IF($B$15=DATOS!$B$3,CALDERAS!R36,IF($B$15=DATOS!$B$4,CENTRÍFUGAS!R36,IF($B$15=DATOS!$B$5,CHILLERS!R36, IF($B$15=DATOS!$B$6,COMPRESORES!R36,IF($B$15=DATOS!$B$7,EVAPORADORES!R36,IF($B$15=DATOS!$B$8,FILTROS!R36,IF($B$15=DATOS!$B$9,IC!R36,IF($B$15=DATOS!$B$10,MIXERS!R36,IF($B$15=DATOS!$B$11,MOLINOS!R36,IF($B$15=DATOS!$B$12,'ÓSMOSIS INV'!R36,IF($B$15=DATOS!$B$13,REACTORES!R36,IF($B$15=DATOS!$B$14,RESINAS!R40,IF($B$15=DATOS!$B$15,SECADORES!R36,IF($B$15=DATOS!$B$16,SILOS!R36,IF($B$15=DATOS!$B$17,TANQUES!R36,IF($B$15=DATOS!$B$18,'TK AGITADOS'!R36,IF($B$15=DATOS!$B$19,'TORRES ENF'!R36," ")))))))))))))))))</f>
        <v>0</v>
      </c>
      <c r="Q52" s="46">
        <f>IF($B$15=DATOS!$B$3,CALDERAS!S36,IF($B$15=DATOS!$B$4,CENTRÍFUGAS!S36,IF($B$15=DATOS!$B$5,CHILLERS!S36, IF($B$15=DATOS!$B$6,COMPRESORES!S36,IF($B$15=DATOS!$B$7,EVAPORADORES!S36,IF($B$15=DATOS!$B$8,FILTROS!S36,IF($B$15=DATOS!$B$9,IC!S36,IF($B$15=DATOS!$B$10,MIXERS!S36,IF($B$15=DATOS!$B$11,MOLINOS!S36,IF($B$15=DATOS!$B$12,'ÓSMOSIS INV'!S36,IF($B$15=DATOS!$B$13,REACTORES!S36,IF($B$15=DATOS!$B$14,RESINAS!S40,IF($B$15=DATOS!$B$15,SECADORES!S36,IF($B$15=DATOS!$B$16,SILOS!S36,IF($B$15=DATOS!$B$17,TANQUES!S36,IF($B$15=DATOS!$B$18,'TK AGITADOS'!S36,IF($B$15=DATOS!$B$19,'TORRES ENF'!S36," ")))))))))))))))))</f>
        <v>0</v>
      </c>
      <c r="R52" s="46">
        <f>IF($B$15=DATOS!$B$3,CALDERAS!T36,IF($B$15=DATOS!$B$4,CENTRÍFUGAS!T36,IF($B$15=DATOS!$B$5,CHILLERS!T36, IF($B$15=DATOS!$B$6,COMPRESORES!T36,IF($B$15=DATOS!$B$7,EVAPORADORES!T36,IF($B$15=DATOS!$B$8,FILTROS!T36,IF($B$15=DATOS!$B$9,IC!T36,IF($B$15=DATOS!$B$10,MIXERS!T36,IF($B$15=DATOS!$B$11,MOLINOS!T36,IF($B$15=DATOS!$B$12,'ÓSMOSIS INV'!T36,IF($B$15=DATOS!$B$13,REACTORES!T36,IF($B$15=DATOS!$B$14,RESINAS!T40,IF($B$15=DATOS!$B$15,SECADORES!T36,IF($B$15=DATOS!$B$16,SILOS!T36,IF($B$15=DATOS!$B$17,TANQUES!T36,IF($B$15=DATOS!$B$18,'TK AGITADOS'!T36,IF($B$15=DATOS!$B$19,'TORRES ENF'!T36," ")))))))))))))))))</f>
        <v>0</v>
      </c>
      <c r="S52" s="46">
        <f>IF($B$15=DATOS!$B$3,CALDERAS!U36,IF($B$15=DATOS!$B$4,CENTRÍFUGAS!U36,IF($B$15=DATOS!$B$5,CHILLERS!U36, IF($B$15=DATOS!$B$6,COMPRESORES!U36,IF($B$15=DATOS!$B$7,EVAPORADORES!U36,IF($B$15=DATOS!$B$8,FILTROS!U36,IF($B$15=DATOS!$B$9,IC!U36,IF($B$15=DATOS!$B$10,MIXERS!U36,IF($B$15=DATOS!$B$11,MOLINOS!U36,IF($B$15=DATOS!$B$12,'ÓSMOSIS INV'!U36,IF($B$15=DATOS!$B$13,REACTORES!U36,IF($B$15=DATOS!$B$14,RESINAS!U40,IF($B$15=DATOS!$B$15,SECADORES!U36,IF($B$15=DATOS!$B$16,SILOS!U36,IF($B$15=DATOS!$B$17,TANQUES!U36,IF($B$15=DATOS!$B$18,'TK AGITADOS'!U36,IF($B$15=DATOS!$B$19,'TORRES ENF'!U36," ")))))))))))))))))</f>
        <v>0</v>
      </c>
      <c r="T52" s="46">
        <f>IF($B$15=DATOS!$B$3,CALDERAS!V36,IF($B$15=DATOS!$B$4,CENTRÍFUGAS!V36,IF($B$15=DATOS!$B$5,CHILLERS!V36, IF($B$15=DATOS!$B$6,COMPRESORES!V36,IF($B$15=DATOS!$B$7,EVAPORADORES!V36,IF($B$15=DATOS!$B$8,FILTROS!V36,IF($B$15=DATOS!$B$9,IC!V36,IF($B$15=DATOS!$B$10,MIXERS!V36,IF($B$15=DATOS!$B$11,MOLINOS!V36,IF($B$15=DATOS!$B$12,'ÓSMOSIS INV'!V36,IF($B$15=DATOS!$B$13,REACTORES!V36,IF($B$15=DATOS!$B$14,RESINAS!V40,IF($B$15=DATOS!$B$15,SECADORES!V36,IF($B$15=DATOS!$B$16,SILOS!V36,IF($B$15=DATOS!$B$17,TANQUES!V36,IF($B$15=DATOS!$B$18,'TK AGITADOS'!V36,IF($B$15=DATOS!$B$19,'TORRES ENF'!V36," ")))))))))))))))))</f>
        <v>0</v>
      </c>
      <c r="U52" s="46">
        <f>IF($B$15=DATOS!$B$3,CALDERAS!W36,IF($B$15=DATOS!$B$4,CENTRÍFUGAS!W36,IF($B$15=DATOS!$B$5,CHILLERS!W36, IF($B$15=DATOS!$B$6,COMPRESORES!W36,IF($B$15=DATOS!$B$7,EVAPORADORES!W36,IF($B$15=DATOS!$B$8,FILTROS!W36,IF($B$15=DATOS!$B$9,IC!W36,IF($B$15=DATOS!$B$10,MIXERS!W36,IF($B$15=DATOS!$B$11,MOLINOS!W36,IF($B$15=DATOS!$B$12,'ÓSMOSIS INV'!W36,IF($B$15=DATOS!$B$13,REACTORES!W36,IF($B$15=DATOS!$B$14,RESINAS!W40,IF($B$15=DATOS!$B$15,SECADORES!W36,IF($B$15=DATOS!$B$16,SILOS!W36,IF($B$15=DATOS!$B$17,TANQUES!W36,IF($B$15=DATOS!$B$18,'TK AGITADOS'!W36,IF($B$15=DATOS!$B$19,'TORRES ENF'!W36," ")))))))))))))))))</f>
        <v>0</v>
      </c>
      <c r="V52" s="46">
        <f>IF($B$15=DATOS!$B$3,CALDERAS!X36,IF($B$15=DATOS!$B$4,CENTRÍFUGAS!X36,IF($B$15=DATOS!$B$5,CHILLERS!X36, IF($B$15=DATOS!$B$6,COMPRESORES!X36,IF($B$15=DATOS!$B$7,EVAPORADORES!X36,IF($B$15=DATOS!$B$8,FILTROS!X36,IF($B$15=DATOS!$B$9,IC!X36,IF($B$15=DATOS!$B$10,MIXERS!X36,IF($B$15=DATOS!$B$11,MOLINOS!X36,IF($B$15=DATOS!$B$12,'ÓSMOSIS INV'!X36,IF($B$15=DATOS!$B$13,REACTORES!X36,IF($B$15=DATOS!$B$14,RESINAS!X40,IF($B$15=DATOS!$B$15,SECADORES!X36,IF($B$15=DATOS!$B$16,SILOS!X36,IF($B$15=DATOS!$B$17,TANQUES!X36,IF($B$15=DATOS!$B$18,'TK AGITADOS'!X36,IF($B$15=DATOS!$B$19,'TORRES ENF'!X36," ")))))))))))))))))</f>
        <v>0</v>
      </c>
      <c r="W52" s="46">
        <f>IF($B$15=DATOS!$B$3,CALDERAS!Y36,IF($B$15=DATOS!$B$4,CENTRÍFUGAS!Y36,IF($B$15=DATOS!$B$5,CHILLERS!Y36, IF($B$15=DATOS!$B$6,COMPRESORES!Y36,IF($B$15=DATOS!$B$7,EVAPORADORES!Y36,IF($B$15=DATOS!$B$8,FILTROS!Y36,IF($B$15=DATOS!$B$9,IC!Y36,IF($B$15=DATOS!$B$10,MIXERS!Y36,IF($B$15=DATOS!$B$11,MOLINOS!Y36,IF($B$15=DATOS!$B$12,'ÓSMOSIS INV'!Y36,IF($B$15=DATOS!$B$13,REACTORES!Y36,IF($B$15=DATOS!$B$14,RESINAS!Y40,IF($B$15=DATOS!$B$15,SECADORES!Y36,IF($B$15=DATOS!$B$16,SILOS!Y36,IF($B$15=DATOS!$B$17,TANQUES!Y36,IF($B$15=DATOS!$B$18,'TK AGITADOS'!Y36,IF($B$15=DATOS!$B$19,'TORRES ENF'!Y36," ")))))))))))))))))</f>
        <v>0</v>
      </c>
      <c r="X52" s="46">
        <f>IF($B$15=DATOS!$B$3,CALDERAS!Z36,IF($B$15=DATOS!$B$4,CENTRÍFUGAS!Z36,IF($B$15=DATOS!$B$5,CHILLERS!Z36, IF($B$15=DATOS!$B$6,COMPRESORES!Z36,IF($B$15=DATOS!$B$7,EVAPORADORES!Z36,IF($B$15=DATOS!$B$8,FILTROS!Z36,IF($B$15=DATOS!$B$9,IC!Z36,IF($B$15=DATOS!$B$10,MIXERS!Z36,IF($B$15=DATOS!$B$11,MOLINOS!Z36,IF($B$15=DATOS!$B$12,'ÓSMOSIS INV'!Z36,IF($B$15=DATOS!$B$13,REACTORES!Z36,IF($B$15=DATOS!$B$14,RESINAS!Z40,IF($B$15=DATOS!$B$15,SECADORES!Z36,IF($B$15=DATOS!$B$16,SILOS!Z36,IF($B$15=DATOS!$B$17,TANQUES!Z36,IF($B$15=DATOS!$B$18,'TK AGITADOS'!Z36,IF($B$15=DATOS!$B$19,'TORRES ENF'!Z36," ")))))))))))))))))</f>
        <v>0</v>
      </c>
      <c r="Y52" s="46">
        <f>IF($B$15=DATOS!$B$3,CALDERAS!AA36,IF($B$15=DATOS!$B$4,CENTRÍFUGAS!AA36,IF($B$15=DATOS!$B$5,CHILLERS!AA36, IF($B$15=DATOS!$B$6,COMPRESORES!AA36,IF($B$15=DATOS!$B$7,EVAPORADORES!AA36,IF($B$15=DATOS!$B$8,FILTROS!AA36,IF($B$15=DATOS!$B$9,IC!AA36,IF($B$15=DATOS!$B$10,MIXERS!AA36,IF($B$15=DATOS!$B$11,MOLINOS!AA36,IF($B$15=DATOS!$B$12,'ÓSMOSIS INV'!AA36,IF($B$15=DATOS!$B$13,REACTORES!AA36,IF($B$15=DATOS!$B$14,RESINAS!AA40,IF($B$15=DATOS!$B$15,SECADORES!AA36,IF($B$15=DATOS!$B$16,SILOS!AA36,IF($B$15=DATOS!$B$17,TANQUES!AA36,IF($B$15=DATOS!$B$18,'TK AGITADOS'!AA36,IF($B$15=DATOS!$B$19,'TORRES ENF'!AA36," ")))))))))))))))))</f>
        <v>0</v>
      </c>
      <c r="Z52" s="46">
        <f>IF($B$15=DATOS!$B$3,CALDERAS!AB36,IF($B$15=DATOS!$B$4,CENTRÍFUGAS!AB36,IF($B$15=DATOS!$B$5,CHILLERS!AB36, IF($B$15=DATOS!$B$6,COMPRESORES!AB36,IF($B$15=DATOS!$B$7,EVAPORADORES!AB36,IF($B$15=DATOS!$B$8,FILTROS!AB36,IF($B$15=DATOS!$B$9,IC!AB36,IF($B$15=DATOS!$B$10,MIXERS!AB36,IF($B$15=DATOS!$B$11,MOLINOS!AB36,IF($B$15=DATOS!$B$12,'ÓSMOSIS INV'!AB36,IF($B$15=DATOS!$B$13,REACTORES!AB36,IF($B$15=DATOS!$B$14,RESINAS!AB40,IF($B$15=DATOS!$B$15,SECADORES!AB36,IF($B$15=DATOS!$B$16,SILOS!AB36,IF($B$15=DATOS!$B$17,TANQUES!AB36,IF($B$15=DATOS!$B$18,'TK AGITADOS'!AB36,IF($B$15=DATOS!$B$19,'TORRES ENF'!AB36," ")))))))))))))))))</f>
        <v>0</v>
      </c>
      <c r="AA52" s="46">
        <f>IF($B$15=DATOS!$B$3,CALDERAS!AC36,IF($B$15=DATOS!$B$4,CENTRÍFUGAS!AC36,IF($B$15=DATOS!$B$5,CHILLERS!AC36, IF($B$15=DATOS!$B$6,COMPRESORES!AC36,IF($B$15=DATOS!$B$7,EVAPORADORES!AC36,IF($B$15=DATOS!$B$8,FILTROS!AC36,IF($B$15=DATOS!$B$9,IC!AC36,IF($B$15=DATOS!$B$10,MIXERS!AC36,IF($B$15=DATOS!$B$11,MOLINOS!AC36,IF($B$15=DATOS!$B$12,'ÓSMOSIS INV'!AC36,IF($B$15=DATOS!$B$13,REACTORES!AC36,IF($B$15=DATOS!$B$14,RESINAS!AC40,IF($B$15=DATOS!$B$15,SECADORES!AC36,IF($B$15=DATOS!$B$16,SILOS!AC36,IF($B$15=DATOS!$B$17,TANQUES!AC36,IF($B$15=DATOS!$B$18,'TK AGITADOS'!AC36,IF($B$15=DATOS!$B$19,'TORRES ENF'!AC36," ")))))))))))))))))</f>
        <v>0</v>
      </c>
      <c r="AB52" s="46">
        <f>IF($B$15=DATOS!$B$3,CALDERAS!AD36,IF($B$15=DATOS!$B$4,CENTRÍFUGAS!AD36,IF($B$15=DATOS!$B$5,CHILLERS!AD36, IF($B$15=DATOS!$B$6,COMPRESORES!AD36,IF($B$15=DATOS!$B$7,EVAPORADORES!AD36,IF($B$15=DATOS!$B$8,FILTROS!AD36,IF($B$15=DATOS!$B$9,IC!AD36,IF($B$15=DATOS!$B$10,MIXERS!AD36,IF($B$15=DATOS!$B$11,MOLINOS!AD36,IF($B$15=DATOS!$B$12,'ÓSMOSIS INV'!AD36,IF($B$15=DATOS!$B$13,REACTORES!AD36,IF($B$15=DATOS!$B$14,RESINAS!AD40,IF($B$15=DATOS!$B$15,SECADORES!AD36,IF($B$15=DATOS!$B$16,SILOS!AD36,IF($B$15=DATOS!$B$17,TANQUES!AD36,IF($B$15=DATOS!$B$18,'TK AGITADOS'!AD36,IF($B$15=DATOS!$B$19,'TORRES ENF'!AD36," ")))))))))))))))))</f>
        <v>0</v>
      </c>
      <c r="AC52" s="46">
        <f>IF($B$15=DATOS!$B$3,CALDERAS!AE36,IF($B$15=DATOS!$B$4,CENTRÍFUGAS!AE36,IF($B$15=DATOS!$B$5,CHILLERS!AE36, IF($B$15=DATOS!$B$6,COMPRESORES!AE36,IF($B$15=DATOS!$B$7,EVAPORADORES!AE36,IF($B$15=DATOS!$B$8,FILTROS!AE36,IF($B$15=DATOS!$B$9,IC!AE36,IF($B$15=DATOS!$B$10,MIXERS!AE36,IF($B$15=DATOS!$B$11,MOLINOS!AE36,IF($B$15=DATOS!$B$12,'ÓSMOSIS INV'!AE36,IF($B$15=DATOS!$B$13,REACTORES!AE36,IF($B$15=DATOS!$B$14,RESINAS!AE40,IF($B$15=DATOS!$B$15,SECADORES!AE36,IF($B$15=DATOS!$B$16,SILOS!AE36,IF($B$15=DATOS!$B$17,TANQUES!AE36,IF($B$15=DATOS!$B$18,'TK AGITADOS'!AE36,IF($B$15=DATOS!$B$19,'TORRES ENF'!AE36," ")))))))))))))))))</f>
        <v>0</v>
      </c>
      <c r="AD52" s="46">
        <f>IF($B$15=DATOS!$B$3,CALDERAS!AF36,IF($B$15=DATOS!$B$4,CENTRÍFUGAS!AF36,IF($B$15=DATOS!$B$5,CHILLERS!AF36, IF($B$15=DATOS!$B$6,COMPRESORES!AF36,IF($B$15=DATOS!$B$7,EVAPORADORES!AF36,IF($B$15=DATOS!$B$8,FILTROS!AF36,IF($B$15=DATOS!$B$9,IC!AF36,IF($B$15=DATOS!$B$10,MIXERS!AF36,IF($B$15=DATOS!$B$11,MOLINOS!AF36,IF($B$15=DATOS!$B$12,'ÓSMOSIS INV'!AF36,IF($B$15=DATOS!$B$13,REACTORES!AF36,IF($B$15=DATOS!$B$14,RESINAS!AF40,IF($B$15=DATOS!$B$15,SECADORES!AF36,IF($B$15=DATOS!$B$16,SILOS!AF36,IF($B$15=DATOS!$B$17,TANQUES!AF36,IF($B$15=DATOS!$B$18,'TK AGITADOS'!AF36,IF($B$15=DATOS!$B$19,'TORRES ENF'!AF36," ")))))))))))))))))</f>
        <v>0</v>
      </c>
      <c r="AE52" s="46">
        <f>IF($B$15=DATOS!$B$3,CALDERAS!AG36,IF($B$15=DATOS!$B$4,CENTRÍFUGAS!AG36,IF($B$15=DATOS!$B$5,CHILLERS!AG36, IF($B$15=DATOS!$B$6,COMPRESORES!AG36,IF($B$15=DATOS!$B$7,EVAPORADORES!AG36,IF($B$15=DATOS!$B$8,FILTROS!AG36,IF($B$15=DATOS!$B$9,IC!AG36,IF($B$15=DATOS!$B$10,MIXERS!AG36,IF($B$15=DATOS!$B$11,MOLINOS!AG36,IF($B$15=DATOS!$B$12,'ÓSMOSIS INV'!AG36,IF($B$15=DATOS!$B$13,REACTORES!AG36,IF($B$15=DATOS!$B$14,RESINAS!AG40,IF($B$15=DATOS!$B$15,SECADORES!AG36,IF($B$15=DATOS!$B$16,SILOS!AG36,IF($B$15=DATOS!$B$17,TANQUES!AG36,IF($B$15=DATOS!$B$18,'TK AGITADOS'!AG36,IF($B$15=DATOS!$B$19,'TORRES ENF'!AG36," ")))))))))))))))))</f>
        <v>0</v>
      </c>
      <c r="AF52" s="46">
        <f>IF($B$15=DATOS!$B$3,CALDERAS!AH36,IF($B$15=DATOS!$B$4,CENTRÍFUGAS!AH36,IF($B$15=DATOS!$B$5,CHILLERS!AH36, IF($B$15=DATOS!$B$6,COMPRESORES!AH36,IF($B$15=DATOS!$B$7,EVAPORADORES!AH36,IF($B$15=DATOS!$B$8,FILTROS!AH36,IF($B$15=DATOS!$B$9,IC!AH36,IF($B$15=DATOS!$B$10,MIXERS!AH36,IF($B$15=DATOS!$B$11,MOLINOS!AH36,IF($B$15=DATOS!$B$12,'ÓSMOSIS INV'!AH36,IF($B$15=DATOS!$B$13,REACTORES!AH36,IF($B$15=DATOS!$B$14,RESINAS!AH40,IF($B$15=DATOS!$B$15,SECADORES!AH36,IF($B$15=DATOS!$B$16,SILOS!AH36,IF($B$15=DATOS!$B$17,TANQUES!AH36,IF($B$15=DATOS!$B$18,'TK AGITADOS'!AH36,IF($B$15=DATOS!$B$19,'TORRES ENF'!AH36," ")))))))))))))))))</f>
        <v>0</v>
      </c>
    </row>
    <row r="53" spans="1:32" s="47" customFormat="1" ht="45" customHeight="1" x14ac:dyDescent="0.4">
      <c r="A53" s="46">
        <f>IF($B$15=DATOS!$B$3,CALDERAS!C37,IF($B$15=DATOS!$B$4,CENTRÍFUGAS!C37,IF($B$15=DATOS!$B$5,CHILLERS!C37, IF($B$15=DATOS!$B$6,COMPRESORES!C37,IF($B$15=DATOS!$B$7,EVAPORADORES!C37,IF($B$15=DATOS!$B$8,FILTROS!C37,IF($B$15=DATOS!$B$9,IC!C37,IF($B$15=DATOS!$B$10,MIXERS!C37,IF($B$15=DATOS!$B$11,MOLINOS!C37,IF($B$15=DATOS!$B$12,'ÓSMOSIS INV'!C37,IF($B$15=DATOS!$B$13,REACTORES!C37,IF($B$15=DATOS!$B$14,RESINAS!C41,IF($B$15=DATOS!$B$15,SECADORES!C37,IF($B$15=DATOS!$B$16,SILOS!C37,IF($B$15=DATOS!$B$17,TANQUES!C37,IF($B$15=DATOS!$B$18,'TK AGITADOS'!C37,IF($B$15=DATOS!$B$19,'TORRES ENF'!C37," ")))))))))))))))))</f>
        <v>0</v>
      </c>
      <c r="B53" s="46">
        <f>IF($B$15=DATOS!$B$3,CALDERAS!D37,IF($B$15=DATOS!$B$4,CENTRÍFUGAS!D37,IF($B$15=DATOS!$B$5,CHILLERS!D37, IF($B$15=DATOS!$B$6,COMPRESORES!D37,IF($B$15=DATOS!$B$7,EVAPORADORES!D37,IF($B$15=DATOS!$B$8,FILTROS!D37,IF($B$15=DATOS!$B$9,IC!D37,IF($B$15=DATOS!$B$10,MIXERS!D37,IF($B$15=DATOS!$B$11,MOLINOS!D37,IF($B$15=DATOS!$B$12,'ÓSMOSIS INV'!D37,IF($B$15=DATOS!$B$13,REACTORES!D37,IF($B$15=DATOS!$B$14,RESINAS!D41,IF($B$15=DATOS!$B$15,SECADORES!D37,IF($B$15=DATOS!$B$16,SILOS!D37,IF($B$15=DATOS!$B$17,TANQUES!D37,IF($B$15=DATOS!$B$18,'TK AGITADOS'!D37,IF($B$15=DATOS!$B$19,'TORRES ENF'!D37," ")))))))))))))))))</f>
        <v>0</v>
      </c>
      <c r="C53" s="46">
        <f>IF($B$15=DATOS!$B$3,CALDERAS!E37,IF($B$15=DATOS!$B$4,CENTRÍFUGAS!E37,IF($B$15=DATOS!$B$5,CHILLERS!E37, IF($B$15=DATOS!$B$6,COMPRESORES!E37,IF($B$15=DATOS!$B$7,EVAPORADORES!E37,IF($B$15=DATOS!$B$8,FILTROS!E37,IF($B$15=DATOS!$B$9,IC!E37,IF($B$15=DATOS!$B$10,MIXERS!E37,IF($B$15=DATOS!$B$11,MOLINOS!E37,IF($B$15=DATOS!$B$12,'ÓSMOSIS INV'!E37,IF($B$15=DATOS!$B$13,REACTORES!E37,IF($B$15=DATOS!$B$14,RESINAS!E41,IF($B$15=DATOS!$B$15,SECADORES!E37,IF($B$15=DATOS!$B$16,SILOS!E37,IF($B$15=DATOS!$B$17,TANQUES!E37,IF($B$15=DATOS!$B$18,'TK AGITADOS'!E37,IF($B$15=DATOS!$B$19,'TORRES ENF'!E37," ")))))))))))))))))</f>
        <v>0</v>
      </c>
      <c r="D53" s="46">
        <f>IF($B$15=DATOS!$B$3,CALDERAS!F37,IF($B$15=DATOS!$B$4,CENTRÍFUGAS!F37,IF($B$15=DATOS!$B$5,CHILLERS!F37, IF($B$15=DATOS!$B$6,COMPRESORES!F37,IF($B$15=DATOS!$B$7,EVAPORADORES!F37,IF($B$15=DATOS!$B$8,FILTROS!F37,IF($B$15=DATOS!$B$9,IC!F37,IF($B$15=DATOS!$B$10,MIXERS!F37,IF($B$15=DATOS!$B$11,MOLINOS!F37,IF($B$15=DATOS!$B$12,'ÓSMOSIS INV'!F37,IF($B$15=DATOS!$B$13,REACTORES!F37,IF($B$15=DATOS!$B$14,RESINAS!F41,IF($B$15=DATOS!$B$15,SECADORES!F37,IF($B$15=DATOS!$B$16,SILOS!F37,IF($B$15=DATOS!$B$17,TANQUES!F37,IF($B$15=DATOS!$B$18,'TK AGITADOS'!F37,IF($B$15=DATOS!$B$19,'TORRES ENF'!F37," ")))))))))))))))))</f>
        <v>0</v>
      </c>
      <c r="E53" s="46">
        <f>IF($B$15=DATOS!$B$3,CALDERAS!G37,IF($B$15=DATOS!$B$4,CENTRÍFUGAS!G37,IF($B$15=DATOS!$B$5,CHILLERS!G37, IF($B$15=DATOS!$B$6,COMPRESORES!G37,IF($B$15=DATOS!$B$7,EVAPORADORES!G37,IF($B$15=DATOS!$B$8,FILTROS!G37,IF($B$15=DATOS!$B$9,IC!G37,IF($B$15=DATOS!$B$10,MIXERS!G37,IF($B$15=DATOS!$B$11,MOLINOS!G37,IF($B$15=DATOS!$B$12,'ÓSMOSIS INV'!G37,IF($B$15=DATOS!$B$13,REACTORES!G37,IF($B$15=DATOS!$B$14,RESINAS!G41,IF($B$15=DATOS!$B$15,SECADORES!G37,IF($B$15=DATOS!$B$16,SILOS!G37,IF($B$15=DATOS!$B$17,TANQUES!G37,IF($B$15=DATOS!$B$18,'TK AGITADOS'!G37,IF($B$15=DATOS!$B$19,'TORRES ENF'!G37," ")))))))))))))))))</f>
        <v>0</v>
      </c>
      <c r="F53" s="46">
        <f>IF($B$15=DATOS!$B$3,CALDERAS!H37,IF($B$15=DATOS!$B$4,CENTRÍFUGAS!H37,IF($B$15=DATOS!$B$5,CHILLERS!H37, IF($B$15=DATOS!$B$6,COMPRESORES!H37,IF($B$15=DATOS!$B$7,EVAPORADORES!H37,IF($B$15=DATOS!$B$8,FILTROS!H37,IF($B$15=DATOS!$B$9,IC!H37,IF($B$15=DATOS!$B$10,MIXERS!H37,IF($B$15=DATOS!$B$11,MOLINOS!H37,IF($B$15=DATOS!$B$12,'ÓSMOSIS INV'!H37,IF($B$15=DATOS!$B$13,REACTORES!H37,IF($B$15=DATOS!$B$14,RESINAS!H41,IF($B$15=DATOS!$B$15,SECADORES!H37,IF($B$15=DATOS!$B$16,SILOS!H37,IF($B$15=DATOS!$B$17,TANQUES!H37,IF($B$15=DATOS!$B$18,'TK AGITADOS'!H37,IF($B$15=DATOS!$B$19,'TORRES ENF'!H37," ")))))))))))))))))</f>
        <v>0</v>
      </c>
      <c r="G53" s="46">
        <f>IF($B$15=DATOS!$B$3,CALDERAS!I37,IF($B$15=DATOS!$B$4,CENTRÍFUGAS!I37,IF($B$15=DATOS!$B$5,CHILLERS!I37, IF($B$15=DATOS!$B$6,COMPRESORES!I37,IF($B$15=DATOS!$B$7,EVAPORADORES!I37,IF($B$15=DATOS!$B$8,FILTROS!I37,IF($B$15=DATOS!$B$9,IC!I37,IF($B$15=DATOS!$B$10,MIXERS!I37,IF($B$15=DATOS!$B$11,MOLINOS!I37,IF($B$15=DATOS!$B$12,'ÓSMOSIS INV'!I37,IF($B$15=DATOS!$B$13,REACTORES!I37,IF($B$15=DATOS!$B$14,RESINAS!I41,IF($B$15=DATOS!$B$15,SECADORES!I37,IF($B$15=DATOS!$B$16,SILOS!I37,IF($B$15=DATOS!$B$17,TANQUES!I37,IF($B$15=DATOS!$B$18,'TK AGITADOS'!I37,IF($B$15=DATOS!$B$19,'TORRES ENF'!I37," ")))))))))))))))))</f>
        <v>0</v>
      </c>
      <c r="H53" s="46">
        <f>IF($B$15=DATOS!$B$3,CALDERAS!J37,IF($B$15=DATOS!$B$4,CENTRÍFUGAS!J37,IF($B$15=DATOS!$B$5,CHILLERS!J37, IF($B$15=DATOS!$B$6,COMPRESORES!J37,IF($B$15=DATOS!$B$7,EVAPORADORES!J37,IF($B$15=DATOS!$B$8,FILTROS!J37,IF($B$15=DATOS!$B$9,IC!J37,IF($B$15=DATOS!$B$10,MIXERS!J37,IF($B$15=DATOS!$B$11,MOLINOS!J37,IF($B$15=DATOS!$B$12,'ÓSMOSIS INV'!J37,IF($B$15=DATOS!$B$13,REACTORES!J37,IF($B$15=DATOS!$B$14,RESINAS!J41,IF($B$15=DATOS!$B$15,SECADORES!J37,IF($B$15=DATOS!$B$16,SILOS!J37,IF($B$15=DATOS!$B$17,TANQUES!J37,IF($B$15=DATOS!$B$18,'TK AGITADOS'!J37,IF($B$15=DATOS!$B$19,'TORRES ENF'!J37," ")))))))))))))))))</f>
        <v>0</v>
      </c>
      <c r="I53" s="46">
        <f>IF($B$15=DATOS!$B$3,CALDERAS!K37,IF($B$15=DATOS!$B$4,CENTRÍFUGAS!K37,IF($B$15=DATOS!$B$5,CHILLERS!K37, IF($B$15=DATOS!$B$6,COMPRESORES!K37,IF($B$15=DATOS!$B$7,EVAPORADORES!K37,IF($B$15=DATOS!$B$8,FILTROS!K37,IF($B$15=DATOS!$B$9,IC!K37,IF($B$15=DATOS!$B$10,MIXERS!K37,IF($B$15=DATOS!$B$11,MOLINOS!K37,IF($B$15=DATOS!$B$12,'ÓSMOSIS INV'!K37,IF($B$15=DATOS!$B$13,REACTORES!K37,IF($B$15=DATOS!$B$14,RESINAS!K41,IF($B$15=DATOS!$B$15,SECADORES!K37,IF($B$15=DATOS!$B$16,SILOS!K37,IF($B$15=DATOS!$B$17,TANQUES!K37,IF($B$15=DATOS!$B$18,'TK AGITADOS'!K37,IF($B$15=DATOS!$B$19,'TORRES ENF'!K37," ")))))))))))))))))</f>
        <v>0</v>
      </c>
      <c r="J53" s="46">
        <f>IF($B$15=DATOS!$B$3,CALDERAS!L37,IF($B$15=DATOS!$B$4,CENTRÍFUGAS!L37,IF($B$15=DATOS!$B$5,CHILLERS!L37, IF($B$15=DATOS!$B$6,COMPRESORES!L37,IF($B$15=DATOS!$B$7,EVAPORADORES!L37,IF($B$15=DATOS!$B$8,FILTROS!L37,IF($B$15=DATOS!$B$9,IC!L37,IF($B$15=DATOS!$B$10,MIXERS!L37,IF($B$15=DATOS!$B$11,MOLINOS!L37,IF($B$15=DATOS!$B$12,'ÓSMOSIS INV'!L37,IF($B$15=DATOS!$B$13,REACTORES!L37,IF($B$15=DATOS!$B$14,RESINAS!L41,IF($B$15=DATOS!$B$15,SECADORES!L37,IF($B$15=DATOS!$B$16,SILOS!L37,IF($B$15=DATOS!$B$17,TANQUES!L37,IF($B$15=DATOS!$B$18,'TK AGITADOS'!L37,IF($B$15=DATOS!$B$19,'TORRES ENF'!L37," ")))))))))))))))))</f>
        <v>0</v>
      </c>
      <c r="K53" s="46">
        <f>IF($B$15=DATOS!$B$3,CALDERAS!M37,IF($B$15=DATOS!$B$4,CENTRÍFUGAS!M37,IF($B$15=DATOS!$B$5,CHILLERS!M37, IF($B$15=DATOS!$B$6,COMPRESORES!M37,IF($B$15=DATOS!$B$7,EVAPORADORES!M37,IF($B$15=DATOS!$B$8,FILTROS!M37,IF($B$15=DATOS!$B$9,IC!M37,IF($B$15=DATOS!$B$10,MIXERS!M37,IF($B$15=DATOS!$B$11,MOLINOS!M37,IF($B$15=DATOS!$B$12,'ÓSMOSIS INV'!M37,IF($B$15=DATOS!$B$13,REACTORES!M37,IF($B$15=DATOS!$B$14,RESINAS!M41,IF($B$15=DATOS!$B$15,SECADORES!M37,IF($B$15=DATOS!$B$16,SILOS!M37,IF($B$15=DATOS!$B$17,TANQUES!M37,IF($B$15=DATOS!$B$18,'TK AGITADOS'!M37,IF($B$15=DATOS!$B$19,'TORRES ENF'!M37," ")))))))))))))))))</f>
        <v>0</v>
      </c>
      <c r="L53" s="46">
        <f>IF($B$15=DATOS!$B$3,CALDERAS!N37,IF($B$15=DATOS!$B$4,CENTRÍFUGAS!N37,IF($B$15=DATOS!$B$5,CHILLERS!N37, IF($B$15=DATOS!$B$6,COMPRESORES!N37,IF($B$15=DATOS!$B$7,EVAPORADORES!N37,IF($B$15=DATOS!$B$8,FILTROS!N37,IF($B$15=DATOS!$B$9,IC!N37,IF($B$15=DATOS!$B$10,MIXERS!N37,IF($B$15=DATOS!$B$11,MOLINOS!N37,IF($B$15=DATOS!$B$12,'ÓSMOSIS INV'!N37,IF($B$15=DATOS!$B$13,REACTORES!N37,IF($B$15=DATOS!$B$14,RESINAS!N41,IF($B$15=DATOS!$B$15,SECADORES!N37,IF($B$15=DATOS!$B$16,SILOS!N37,IF($B$15=DATOS!$B$17,TANQUES!N37,IF($B$15=DATOS!$B$18,'TK AGITADOS'!N37,IF($B$15=DATOS!$B$19,'TORRES ENF'!N37," ")))))))))))))))))</f>
        <v>0</v>
      </c>
      <c r="M53" s="46">
        <f>IF($B$15=DATOS!$B$3,CALDERAS!O37,IF($B$15=DATOS!$B$4,CENTRÍFUGAS!O37,IF($B$15=DATOS!$B$5,CHILLERS!O37, IF($B$15=DATOS!$B$6,COMPRESORES!O37,IF($B$15=DATOS!$B$7,EVAPORADORES!O37,IF($B$15=DATOS!$B$8,FILTROS!O37,IF($B$15=DATOS!$B$9,IC!O37,IF($B$15=DATOS!$B$10,MIXERS!O37,IF($B$15=DATOS!$B$11,MOLINOS!O37,IF($B$15=DATOS!$B$12,'ÓSMOSIS INV'!O37,IF($B$15=DATOS!$B$13,REACTORES!O37,IF($B$15=DATOS!$B$14,RESINAS!O41,IF($B$15=DATOS!$B$15,SECADORES!O37,IF($B$15=DATOS!$B$16,SILOS!O37,IF($B$15=DATOS!$B$17,TANQUES!O37,IF($B$15=DATOS!$B$18,'TK AGITADOS'!O37,IF($B$15=DATOS!$B$19,'TORRES ENF'!O37," ")))))))))))))))))</f>
        <v>0</v>
      </c>
      <c r="N53" s="46">
        <f>IF($B$15=DATOS!$B$3,CALDERAS!P37,IF($B$15=DATOS!$B$4,CENTRÍFUGAS!P37,IF($B$15=DATOS!$B$5,CHILLERS!P37, IF($B$15=DATOS!$B$6,COMPRESORES!P37,IF($B$15=DATOS!$B$7,EVAPORADORES!P37,IF($B$15=DATOS!$B$8,FILTROS!P37,IF($B$15=DATOS!$B$9,IC!P37,IF($B$15=DATOS!$B$10,MIXERS!P37,IF($B$15=DATOS!$B$11,MOLINOS!P37,IF($B$15=DATOS!$B$12,'ÓSMOSIS INV'!P37,IF($B$15=DATOS!$B$13,REACTORES!P37,IF($B$15=DATOS!$B$14,RESINAS!P41,IF($B$15=DATOS!$B$15,SECADORES!P37,IF($B$15=DATOS!$B$16,SILOS!P37,IF($B$15=DATOS!$B$17,TANQUES!P37,IF($B$15=DATOS!$B$18,'TK AGITADOS'!P37,IF($B$15=DATOS!$B$19,'TORRES ENF'!P37," ")))))))))))))))))</f>
        <v>0</v>
      </c>
      <c r="O53" s="46">
        <f>IF($B$15=DATOS!$B$3,CALDERAS!Q37,IF($B$15=DATOS!$B$4,CENTRÍFUGAS!Q37,IF($B$15=DATOS!$B$5,CHILLERS!Q37, IF($B$15=DATOS!$B$6,COMPRESORES!Q37,IF($B$15=DATOS!$B$7,EVAPORADORES!Q37,IF($B$15=DATOS!$B$8,FILTROS!Q37,IF($B$15=DATOS!$B$9,IC!Q37,IF($B$15=DATOS!$B$10,MIXERS!Q37,IF($B$15=DATOS!$B$11,MOLINOS!Q37,IF($B$15=DATOS!$B$12,'ÓSMOSIS INV'!Q37,IF($B$15=DATOS!$B$13,REACTORES!Q37,IF($B$15=DATOS!$B$14,RESINAS!Q41,IF($B$15=DATOS!$B$15,SECADORES!Q37,IF($B$15=DATOS!$B$16,SILOS!Q37,IF($B$15=DATOS!$B$17,TANQUES!Q37,IF($B$15=DATOS!$B$18,'TK AGITADOS'!Q37,IF($B$15=DATOS!$B$19,'TORRES ENF'!Q37," ")))))))))))))))))</f>
        <v>0</v>
      </c>
      <c r="P53" s="46">
        <f>IF($B$15=DATOS!$B$3,CALDERAS!R37,IF($B$15=DATOS!$B$4,CENTRÍFUGAS!R37,IF($B$15=DATOS!$B$5,CHILLERS!R37, IF($B$15=DATOS!$B$6,COMPRESORES!R37,IF($B$15=DATOS!$B$7,EVAPORADORES!R37,IF($B$15=DATOS!$B$8,FILTROS!R37,IF($B$15=DATOS!$B$9,IC!R37,IF($B$15=DATOS!$B$10,MIXERS!R37,IF($B$15=DATOS!$B$11,MOLINOS!R37,IF($B$15=DATOS!$B$12,'ÓSMOSIS INV'!R37,IF($B$15=DATOS!$B$13,REACTORES!R37,IF($B$15=DATOS!$B$14,RESINAS!R41,IF($B$15=DATOS!$B$15,SECADORES!R37,IF($B$15=DATOS!$B$16,SILOS!R37,IF($B$15=DATOS!$B$17,TANQUES!R37,IF($B$15=DATOS!$B$18,'TK AGITADOS'!R37,IF($B$15=DATOS!$B$19,'TORRES ENF'!R37," ")))))))))))))))))</f>
        <v>0</v>
      </c>
      <c r="Q53" s="46">
        <f>IF($B$15=DATOS!$B$3,CALDERAS!S37,IF($B$15=DATOS!$B$4,CENTRÍFUGAS!S37,IF($B$15=DATOS!$B$5,CHILLERS!S37, IF($B$15=DATOS!$B$6,COMPRESORES!S37,IF($B$15=DATOS!$B$7,EVAPORADORES!S37,IF($B$15=DATOS!$B$8,FILTROS!S37,IF($B$15=DATOS!$B$9,IC!S37,IF($B$15=DATOS!$B$10,MIXERS!S37,IF($B$15=DATOS!$B$11,MOLINOS!S37,IF($B$15=DATOS!$B$12,'ÓSMOSIS INV'!S37,IF($B$15=DATOS!$B$13,REACTORES!S37,IF($B$15=DATOS!$B$14,RESINAS!S41,IF($B$15=DATOS!$B$15,SECADORES!S37,IF($B$15=DATOS!$B$16,SILOS!S37,IF($B$15=DATOS!$B$17,TANQUES!S37,IF($B$15=DATOS!$B$18,'TK AGITADOS'!S37,IF($B$15=DATOS!$B$19,'TORRES ENF'!S37," ")))))))))))))))))</f>
        <v>0</v>
      </c>
      <c r="R53" s="46">
        <f>IF($B$15=DATOS!$B$3,CALDERAS!T37,IF($B$15=DATOS!$B$4,CENTRÍFUGAS!T37,IF($B$15=DATOS!$B$5,CHILLERS!T37, IF($B$15=DATOS!$B$6,COMPRESORES!T37,IF($B$15=DATOS!$B$7,EVAPORADORES!T37,IF($B$15=DATOS!$B$8,FILTROS!T37,IF($B$15=DATOS!$B$9,IC!T37,IF($B$15=DATOS!$B$10,MIXERS!T37,IF($B$15=DATOS!$B$11,MOLINOS!T37,IF($B$15=DATOS!$B$12,'ÓSMOSIS INV'!T37,IF($B$15=DATOS!$B$13,REACTORES!T37,IF($B$15=DATOS!$B$14,RESINAS!T41,IF($B$15=DATOS!$B$15,SECADORES!T37,IF($B$15=DATOS!$B$16,SILOS!T37,IF($B$15=DATOS!$B$17,TANQUES!T37,IF($B$15=DATOS!$B$18,'TK AGITADOS'!T37,IF($B$15=DATOS!$B$19,'TORRES ENF'!T37," ")))))))))))))))))</f>
        <v>0</v>
      </c>
      <c r="S53" s="46">
        <f>IF($B$15=DATOS!$B$3,CALDERAS!U37,IF($B$15=DATOS!$B$4,CENTRÍFUGAS!U37,IF($B$15=DATOS!$B$5,CHILLERS!U37, IF($B$15=DATOS!$B$6,COMPRESORES!U37,IF($B$15=DATOS!$B$7,EVAPORADORES!U37,IF($B$15=DATOS!$B$8,FILTROS!U37,IF($B$15=DATOS!$B$9,IC!U37,IF($B$15=DATOS!$B$10,MIXERS!U37,IF($B$15=DATOS!$B$11,MOLINOS!U37,IF($B$15=DATOS!$B$12,'ÓSMOSIS INV'!U37,IF($B$15=DATOS!$B$13,REACTORES!U37,IF($B$15=DATOS!$B$14,RESINAS!U41,IF($B$15=DATOS!$B$15,SECADORES!U37,IF($B$15=DATOS!$B$16,SILOS!U37,IF($B$15=DATOS!$B$17,TANQUES!U37,IF($B$15=DATOS!$B$18,'TK AGITADOS'!U37,IF($B$15=DATOS!$B$19,'TORRES ENF'!U37," ")))))))))))))))))</f>
        <v>0</v>
      </c>
      <c r="T53" s="46">
        <f>IF($B$15=DATOS!$B$3,CALDERAS!V37,IF($B$15=DATOS!$B$4,CENTRÍFUGAS!V37,IF($B$15=DATOS!$B$5,CHILLERS!V37, IF($B$15=DATOS!$B$6,COMPRESORES!V37,IF($B$15=DATOS!$B$7,EVAPORADORES!V37,IF($B$15=DATOS!$B$8,FILTROS!V37,IF($B$15=DATOS!$B$9,IC!V37,IF($B$15=DATOS!$B$10,MIXERS!V37,IF($B$15=DATOS!$B$11,MOLINOS!V37,IF($B$15=DATOS!$B$12,'ÓSMOSIS INV'!V37,IF($B$15=DATOS!$B$13,REACTORES!V37,IF($B$15=DATOS!$B$14,RESINAS!V41,IF($B$15=DATOS!$B$15,SECADORES!V37,IF($B$15=DATOS!$B$16,SILOS!V37,IF($B$15=DATOS!$B$17,TANQUES!V37,IF($B$15=DATOS!$B$18,'TK AGITADOS'!V37,IF($B$15=DATOS!$B$19,'TORRES ENF'!V37," ")))))))))))))))))</f>
        <v>0</v>
      </c>
      <c r="U53" s="46">
        <f>IF($B$15=DATOS!$B$3,CALDERAS!W37,IF($B$15=DATOS!$B$4,CENTRÍFUGAS!W37,IF($B$15=DATOS!$B$5,CHILLERS!W37, IF($B$15=DATOS!$B$6,COMPRESORES!W37,IF($B$15=DATOS!$B$7,EVAPORADORES!W37,IF($B$15=DATOS!$B$8,FILTROS!W37,IF($B$15=DATOS!$B$9,IC!W37,IF($B$15=DATOS!$B$10,MIXERS!W37,IF($B$15=DATOS!$B$11,MOLINOS!W37,IF($B$15=DATOS!$B$12,'ÓSMOSIS INV'!W37,IF($B$15=DATOS!$B$13,REACTORES!W37,IF($B$15=DATOS!$B$14,RESINAS!W41,IF($B$15=DATOS!$B$15,SECADORES!W37,IF($B$15=DATOS!$B$16,SILOS!W37,IF($B$15=DATOS!$B$17,TANQUES!W37,IF($B$15=DATOS!$B$18,'TK AGITADOS'!W37,IF($B$15=DATOS!$B$19,'TORRES ENF'!W37," ")))))))))))))))))</f>
        <v>0</v>
      </c>
      <c r="V53" s="46">
        <f>IF($B$15=DATOS!$B$3,CALDERAS!X37,IF($B$15=DATOS!$B$4,CENTRÍFUGAS!X37,IF($B$15=DATOS!$B$5,CHILLERS!X37, IF($B$15=DATOS!$B$6,COMPRESORES!X37,IF($B$15=DATOS!$B$7,EVAPORADORES!X37,IF($B$15=DATOS!$B$8,FILTROS!X37,IF($B$15=DATOS!$B$9,IC!X37,IF($B$15=DATOS!$B$10,MIXERS!X37,IF($B$15=DATOS!$B$11,MOLINOS!X37,IF($B$15=DATOS!$B$12,'ÓSMOSIS INV'!X37,IF($B$15=DATOS!$B$13,REACTORES!X37,IF($B$15=DATOS!$B$14,RESINAS!X41,IF($B$15=DATOS!$B$15,SECADORES!X37,IF($B$15=DATOS!$B$16,SILOS!X37,IF($B$15=DATOS!$B$17,TANQUES!X37,IF($B$15=DATOS!$B$18,'TK AGITADOS'!X37,IF($B$15=DATOS!$B$19,'TORRES ENF'!X37," ")))))))))))))))))</f>
        <v>0</v>
      </c>
      <c r="W53" s="46">
        <f>IF($B$15=DATOS!$B$3,CALDERAS!Y37,IF($B$15=DATOS!$B$4,CENTRÍFUGAS!Y37,IF($B$15=DATOS!$B$5,CHILLERS!Y37, IF($B$15=DATOS!$B$6,COMPRESORES!Y37,IF($B$15=DATOS!$B$7,EVAPORADORES!Y37,IF($B$15=DATOS!$B$8,FILTROS!Y37,IF($B$15=DATOS!$B$9,IC!Y37,IF($B$15=DATOS!$B$10,MIXERS!Y37,IF($B$15=DATOS!$B$11,MOLINOS!Y37,IF($B$15=DATOS!$B$12,'ÓSMOSIS INV'!Y37,IF($B$15=DATOS!$B$13,REACTORES!Y37,IF($B$15=DATOS!$B$14,RESINAS!Y41,IF($B$15=DATOS!$B$15,SECADORES!Y37,IF($B$15=DATOS!$B$16,SILOS!Y37,IF($B$15=DATOS!$B$17,TANQUES!Y37,IF($B$15=DATOS!$B$18,'TK AGITADOS'!Y37,IF($B$15=DATOS!$B$19,'TORRES ENF'!Y37," ")))))))))))))))))</f>
        <v>0</v>
      </c>
      <c r="X53" s="46">
        <f>IF($B$15=DATOS!$B$3,CALDERAS!Z37,IF($B$15=DATOS!$B$4,CENTRÍFUGAS!Z37,IF($B$15=DATOS!$B$5,CHILLERS!Z37, IF($B$15=DATOS!$B$6,COMPRESORES!Z37,IF($B$15=DATOS!$B$7,EVAPORADORES!Z37,IF($B$15=DATOS!$B$8,FILTROS!Z37,IF($B$15=DATOS!$B$9,IC!Z37,IF($B$15=DATOS!$B$10,MIXERS!Z37,IF($B$15=DATOS!$B$11,MOLINOS!Z37,IF($B$15=DATOS!$B$12,'ÓSMOSIS INV'!Z37,IF($B$15=DATOS!$B$13,REACTORES!Z37,IF($B$15=DATOS!$B$14,RESINAS!Z41,IF($B$15=DATOS!$B$15,SECADORES!Z37,IF($B$15=DATOS!$B$16,SILOS!Z37,IF($B$15=DATOS!$B$17,TANQUES!Z37,IF($B$15=DATOS!$B$18,'TK AGITADOS'!Z37,IF($B$15=DATOS!$B$19,'TORRES ENF'!Z37," ")))))))))))))))))</f>
        <v>0</v>
      </c>
      <c r="Y53" s="46">
        <f>IF($B$15=DATOS!$B$3,CALDERAS!AA37,IF($B$15=DATOS!$B$4,CENTRÍFUGAS!AA37,IF($B$15=DATOS!$B$5,CHILLERS!AA37, IF($B$15=DATOS!$B$6,COMPRESORES!AA37,IF($B$15=DATOS!$B$7,EVAPORADORES!AA37,IF($B$15=DATOS!$B$8,FILTROS!AA37,IF($B$15=DATOS!$B$9,IC!AA37,IF($B$15=DATOS!$B$10,MIXERS!AA37,IF($B$15=DATOS!$B$11,MOLINOS!AA37,IF($B$15=DATOS!$B$12,'ÓSMOSIS INV'!AA37,IF($B$15=DATOS!$B$13,REACTORES!AA37,IF($B$15=DATOS!$B$14,RESINAS!AA41,IF($B$15=DATOS!$B$15,SECADORES!AA37,IF($B$15=DATOS!$B$16,SILOS!AA37,IF($B$15=DATOS!$B$17,TANQUES!AA37,IF($B$15=DATOS!$B$18,'TK AGITADOS'!AA37,IF($B$15=DATOS!$B$19,'TORRES ENF'!AA37," ")))))))))))))))))</f>
        <v>0</v>
      </c>
      <c r="Z53" s="46">
        <f>IF($B$15=DATOS!$B$3,CALDERAS!AB37,IF($B$15=DATOS!$B$4,CENTRÍFUGAS!AB37,IF($B$15=DATOS!$B$5,CHILLERS!AB37, IF($B$15=DATOS!$B$6,COMPRESORES!AB37,IF($B$15=DATOS!$B$7,EVAPORADORES!AB37,IF($B$15=DATOS!$B$8,FILTROS!AB37,IF($B$15=DATOS!$B$9,IC!AB37,IF($B$15=DATOS!$B$10,MIXERS!AB37,IF($B$15=DATOS!$B$11,MOLINOS!AB37,IF($B$15=DATOS!$B$12,'ÓSMOSIS INV'!AB37,IF($B$15=DATOS!$B$13,REACTORES!AB37,IF($B$15=DATOS!$B$14,RESINAS!AB41,IF($B$15=DATOS!$B$15,SECADORES!AB37,IF($B$15=DATOS!$B$16,SILOS!AB37,IF($B$15=DATOS!$B$17,TANQUES!AB37,IF($B$15=DATOS!$B$18,'TK AGITADOS'!AB37,IF($B$15=DATOS!$B$19,'TORRES ENF'!AB37," ")))))))))))))))))</f>
        <v>0</v>
      </c>
      <c r="AA53" s="46">
        <f>IF($B$15=DATOS!$B$3,CALDERAS!AC37,IF($B$15=DATOS!$B$4,CENTRÍFUGAS!AC37,IF($B$15=DATOS!$B$5,CHILLERS!AC37, IF($B$15=DATOS!$B$6,COMPRESORES!AC37,IF($B$15=DATOS!$B$7,EVAPORADORES!AC37,IF($B$15=DATOS!$B$8,FILTROS!AC37,IF($B$15=DATOS!$B$9,IC!AC37,IF($B$15=DATOS!$B$10,MIXERS!AC37,IF($B$15=DATOS!$B$11,MOLINOS!AC37,IF($B$15=DATOS!$B$12,'ÓSMOSIS INV'!AC37,IF($B$15=DATOS!$B$13,REACTORES!AC37,IF($B$15=DATOS!$B$14,RESINAS!AC41,IF($B$15=DATOS!$B$15,SECADORES!AC37,IF($B$15=DATOS!$B$16,SILOS!AC37,IF($B$15=DATOS!$B$17,TANQUES!AC37,IF($B$15=DATOS!$B$18,'TK AGITADOS'!AC37,IF($B$15=DATOS!$B$19,'TORRES ENF'!AC37," ")))))))))))))))))</f>
        <v>0</v>
      </c>
      <c r="AB53" s="46">
        <f>IF($B$15=DATOS!$B$3,CALDERAS!AD37,IF($B$15=DATOS!$B$4,CENTRÍFUGAS!AD37,IF($B$15=DATOS!$B$5,CHILLERS!AD37, IF($B$15=DATOS!$B$6,COMPRESORES!AD37,IF($B$15=DATOS!$B$7,EVAPORADORES!AD37,IF($B$15=DATOS!$B$8,FILTROS!AD37,IF($B$15=DATOS!$B$9,IC!AD37,IF($B$15=DATOS!$B$10,MIXERS!AD37,IF($B$15=DATOS!$B$11,MOLINOS!AD37,IF($B$15=DATOS!$B$12,'ÓSMOSIS INV'!AD37,IF($B$15=DATOS!$B$13,REACTORES!AD37,IF($B$15=DATOS!$B$14,RESINAS!AD41,IF($B$15=DATOS!$B$15,SECADORES!AD37,IF($B$15=DATOS!$B$16,SILOS!AD37,IF($B$15=DATOS!$B$17,TANQUES!AD37,IF($B$15=DATOS!$B$18,'TK AGITADOS'!AD37,IF($B$15=DATOS!$B$19,'TORRES ENF'!AD37," ")))))))))))))))))</f>
        <v>0</v>
      </c>
      <c r="AC53" s="46">
        <f>IF($B$15=DATOS!$B$3,CALDERAS!AE37,IF($B$15=DATOS!$B$4,CENTRÍFUGAS!AE37,IF($B$15=DATOS!$B$5,CHILLERS!AE37, IF($B$15=DATOS!$B$6,COMPRESORES!AE37,IF($B$15=DATOS!$B$7,EVAPORADORES!AE37,IF($B$15=DATOS!$B$8,FILTROS!AE37,IF($B$15=DATOS!$B$9,IC!AE37,IF($B$15=DATOS!$B$10,MIXERS!AE37,IF($B$15=DATOS!$B$11,MOLINOS!AE37,IF($B$15=DATOS!$B$12,'ÓSMOSIS INV'!AE37,IF($B$15=DATOS!$B$13,REACTORES!AE37,IF($B$15=DATOS!$B$14,RESINAS!AE41,IF($B$15=DATOS!$B$15,SECADORES!AE37,IF($B$15=DATOS!$B$16,SILOS!AE37,IF($B$15=DATOS!$B$17,TANQUES!AE37,IF($B$15=DATOS!$B$18,'TK AGITADOS'!AE37,IF($B$15=DATOS!$B$19,'TORRES ENF'!AE37," ")))))))))))))))))</f>
        <v>0</v>
      </c>
      <c r="AD53" s="46">
        <f>IF($B$15=DATOS!$B$3,CALDERAS!AF37,IF($B$15=DATOS!$B$4,CENTRÍFUGAS!AF37,IF($B$15=DATOS!$B$5,CHILLERS!AF37, IF($B$15=DATOS!$B$6,COMPRESORES!AF37,IF($B$15=DATOS!$B$7,EVAPORADORES!AF37,IF($B$15=DATOS!$B$8,FILTROS!AF37,IF($B$15=DATOS!$B$9,IC!AF37,IF($B$15=DATOS!$B$10,MIXERS!AF37,IF($B$15=DATOS!$B$11,MOLINOS!AF37,IF($B$15=DATOS!$B$12,'ÓSMOSIS INV'!AF37,IF($B$15=DATOS!$B$13,REACTORES!AF37,IF($B$15=DATOS!$B$14,RESINAS!AF41,IF($B$15=DATOS!$B$15,SECADORES!AF37,IF($B$15=DATOS!$B$16,SILOS!AF37,IF($B$15=DATOS!$B$17,TANQUES!AF37,IF($B$15=DATOS!$B$18,'TK AGITADOS'!AF37,IF($B$15=DATOS!$B$19,'TORRES ENF'!AF37," ")))))))))))))))))</f>
        <v>0</v>
      </c>
      <c r="AE53" s="46">
        <f>IF($B$15=DATOS!$B$3,CALDERAS!AG37,IF($B$15=DATOS!$B$4,CENTRÍFUGAS!AG37,IF($B$15=DATOS!$B$5,CHILLERS!AG37, IF($B$15=DATOS!$B$6,COMPRESORES!AG37,IF($B$15=DATOS!$B$7,EVAPORADORES!AG37,IF($B$15=DATOS!$B$8,FILTROS!AG37,IF($B$15=DATOS!$B$9,IC!AG37,IF($B$15=DATOS!$B$10,MIXERS!AG37,IF($B$15=DATOS!$B$11,MOLINOS!AG37,IF($B$15=DATOS!$B$12,'ÓSMOSIS INV'!AG37,IF($B$15=DATOS!$B$13,REACTORES!AG37,IF($B$15=DATOS!$B$14,RESINAS!AG41,IF($B$15=DATOS!$B$15,SECADORES!AG37,IF($B$15=DATOS!$B$16,SILOS!AG37,IF($B$15=DATOS!$B$17,TANQUES!AG37,IF($B$15=DATOS!$B$18,'TK AGITADOS'!AG37,IF($B$15=DATOS!$B$19,'TORRES ENF'!AG37," ")))))))))))))))))</f>
        <v>0</v>
      </c>
      <c r="AF53" s="46">
        <f>IF($B$15=DATOS!$B$3,CALDERAS!AH37,IF($B$15=DATOS!$B$4,CENTRÍFUGAS!AH37,IF($B$15=DATOS!$B$5,CHILLERS!AH37, IF($B$15=DATOS!$B$6,COMPRESORES!AH37,IF($B$15=DATOS!$B$7,EVAPORADORES!AH37,IF($B$15=DATOS!$B$8,FILTROS!AH37,IF($B$15=DATOS!$B$9,IC!AH37,IF($B$15=DATOS!$B$10,MIXERS!AH37,IF($B$15=DATOS!$B$11,MOLINOS!AH37,IF($B$15=DATOS!$B$12,'ÓSMOSIS INV'!AH37,IF($B$15=DATOS!$B$13,REACTORES!AH37,IF($B$15=DATOS!$B$14,RESINAS!AH41,IF($B$15=DATOS!$B$15,SECADORES!AH37,IF($B$15=DATOS!$B$16,SILOS!AH37,IF($B$15=DATOS!$B$17,TANQUES!AH37,IF($B$15=DATOS!$B$18,'TK AGITADOS'!AH37,IF($B$15=DATOS!$B$19,'TORRES ENF'!AH37," ")))))))))))))))))</f>
        <v>0</v>
      </c>
    </row>
    <row r="54" spans="1:32" s="48" customFormat="1" ht="45" customHeight="1" x14ac:dyDescent="0.4">
      <c r="A54" s="46">
        <f>IF($B$15=DATOS!$B$3,CALDERAS!C38,IF($B$15=DATOS!$B$4,CENTRÍFUGAS!C38,IF($B$15=DATOS!$B$5,CHILLERS!C38, IF($B$15=DATOS!$B$6,COMPRESORES!C38,IF($B$15=DATOS!$B$7,EVAPORADORES!C38,IF($B$15=DATOS!$B$8,FILTROS!C38,IF($B$15=DATOS!$B$9,IC!C38,IF($B$15=DATOS!$B$10,MIXERS!C38,IF($B$15=DATOS!$B$11,MOLINOS!C38,IF($B$15=DATOS!$B$12,'ÓSMOSIS INV'!C38,IF($B$15=DATOS!$B$13,REACTORES!C38,IF($B$15=DATOS!$B$14,RESINAS!C42,IF($B$15=DATOS!$B$15,SECADORES!C38,IF($B$15=DATOS!$B$16,SILOS!C38,IF($B$15=DATOS!$B$17,TANQUES!C38,IF($B$15=DATOS!$B$18,'TK AGITADOS'!C38,IF($B$15=DATOS!$B$19,'TORRES ENF'!C38," ")))))))))))))))))</f>
        <v>0</v>
      </c>
      <c r="B54" s="46">
        <f>IF($B$15=DATOS!$B$3,CALDERAS!D38,IF($B$15=DATOS!$B$4,CENTRÍFUGAS!D38,IF($B$15=DATOS!$B$5,CHILLERS!D38, IF($B$15=DATOS!$B$6,COMPRESORES!D38,IF($B$15=DATOS!$B$7,EVAPORADORES!D38,IF($B$15=DATOS!$B$8,FILTROS!D38,IF($B$15=DATOS!$B$9,IC!D38,IF($B$15=DATOS!$B$10,MIXERS!D38,IF($B$15=DATOS!$B$11,MOLINOS!D38,IF($B$15=DATOS!$B$12,'ÓSMOSIS INV'!D38,IF($B$15=DATOS!$B$13,REACTORES!D38,IF($B$15=DATOS!$B$14,RESINAS!D42,IF($B$15=DATOS!$B$15,SECADORES!D38,IF($B$15=DATOS!$B$16,SILOS!D38,IF($B$15=DATOS!$B$17,TANQUES!D38,IF($B$15=DATOS!$B$18,'TK AGITADOS'!D38,IF($B$15=DATOS!$B$19,'TORRES ENF'!D38," ")))))))))))))))))</f>
        <v>0</v>
      </c>
      <c r="C54" s="46">
        <f>IF($B$15=DATOS!$B$3,CALDERAS!E38,IF($B$15=DATOS!$B$4,CENTRÍFUGAS!E38,IF($B$15=DATOS!$B$5,CHILLERS!E38, IF($B$15=DATOS!$B$6,COMPRESORES!E38,IF($B$15=DATOS!$B$7,EVAPORADORES!E38,IF($B$15=DATOS!$B$8,FILTROS!E38,IF($B$15=DATOS!$B$9,IC!E38,IF($B$15=DATOS!$B$10,MIXERS!E38,IF($B$15=DATOS!$B$11,MOLINOS!E38,IF($B$15=DATOS!$B$12,'ÓSMOSIS INV'!E38,IF($B$15=DATOS!$B$13,REACTORES!E38,IF($B$15=DATOS!$B$14,RESINAS!E42,IF($B$15=DATOS!$B$15,SECADORES!E38,IF($B$15=DATOS!$B$16,SILOS!E38,IF($B$15=DATOS!$B$17,TANQUES!E38,IF($B$15=DATOS!$B$18,'TK AGITADOS'!E38,IF($B$15=DATOS!$B$19,'TORRES ENF'!E38," ")))))))))))))))))</f>
        <v>0</v>
      </c>
      <c r="D54" s="46">
        <f>IF($B$15=DATOS!$B$3,CALDERAS!F38,IF($B$15=DATOS!$B$4,CENTRÍFUGAS!F38,IF($B$15=DATOS!$B$5,CHILLERS!F38, IF($B$15=DATOS!$B$6,COMPRESORES!F38,IF($B$15=DATOS!$B$7,EVAPORADORES!F38,IF($B$15=DATOS!$B$8,FILTROS!F38,IF($B$15=DATOS!$B$9,IC!F38,IF($B$15=DATOS!$B$10,MIXERS!F38,IF($B$15=DATOS!$B$11,MOLINOS!F38,IF($B$15=DATOS!$B$12,'ÓSMOSIS INV'!F38,IF($B$15=DATOS!$B$13,REACTORES!F38,IF($B$15=DATOS!$B$14,RESINAS!F42,IF($B$15=DATOS!$B$15,SECADORES!F38,IF($B$15=DATOS!$B$16,SILOS!F38,IF($B$15=DATOS!$B$17,TANQUES!F38,IF($B$15=DATOS!$B$18,'TK AGITADOS'!F38,IF($B$15=DATOS!$B$19,'TORRES ENF'!F38," ")))))))))))))))))</f>
        <v>0</v>
      </c>
      <c r="E54" s="46">
        <f>IF($B$15=DATOS!$B$3,CALDERAS!G38,IF($B$15=DATOS!$B$4,CENTRÍFUGAS!G38,IF($B$15=DATOS!$B$5,CHILLERS!G38, IF($B$15=DATOS!$B$6,COMPRESORES!G38,IF($B$15=DATOS!$B$7,EVAPORADORES!G38,IF($B$15=DATOS!$B$8,FILTROS!G38,IF($B$15=DATOS!$B$9,IC!G38,IF($B$15=DATOS!$B$10,MIXERS!G38,IF($B$15=DATOS!$B$11,MOLINOS!G38,IF($B$15=DATOS!$B$12,'ÓSMOSIS INV'!G38,IF($B$15=DATOS!$B$13,REACTORES!G38,IF($B$15=DATOS!$B$14,RESINAS!G42,IF($B$15=DATOS!$B$15,SECADORES!G38,IF($B$15=DATOS!$B$16,SILOS!G38,IF($B$15=DATOS!$B$17,TANQUES!G38,IF($B$15=DATOS!$B$18,'TK AGITADOS'!G38,IF($B$15=DATOS!$B$19,'TORRES ENF'!G38," ")))))))))))))))))</f>
        <v>0</v>
      </c>
      <c r="F54" s="46">
        <f>IF($B$15=DATOS!$B$3,CALDERAS!H38,IF($B$15=DATOS!$B$4,CENTRÍFUGAS!H38,IF($B$15=DATOS!$B$5,CHILLERS!H38, IF($B$15=DATOS!$B$6,COMPRESORES!H38,IF($B$15=DATOS!$B$7,EVAPORADORES!H38,IF($B$15=DATOS!$B$8,FILTROS!H38,IF($B$15=DATOS!$B$9,IC!H38,IF($B$15=DATOS!$B$10,MIXERS!H38,IF($B$15=DATOS!$B$11,MOLINOS!H38,IF($B$15=DATOS!$B$12,'ÓSMOSIS INV'!H38,IF($B$15=DATOS!$B$13,REACTORES!H38,IF($B$15=DATOS!$B$14,RESINAS!H42,IF($B$15=DATOS!$B$15,SECADORES!H38,IF($B$15=DATOS!$B$16,SILOS!H38,IF($B$15=DATOS!$B$17,TANQUES!H38,IF($B$15=DATOS!$B$18,'TK AGITADOS'!H38,IF($B$15=DATOS!$B$19,'TORRES ENF'!H38," ")))))))))))))))))</f>
        <v>0</v>
      </c>
      <c r="G54" s="46">
        <f>IF($B$15=DATOS!$B$3,CALDERAS!I38,IF($B$15=DATOS!$B$4,CENTRÍFUGAS!I38,IF($B$15=DATOS!$B$5,CHILLERS!I38, IF($B$15=DATOS!$B$6,COMPRESORES!I38,IF($B$15=DATOS!$B$7,EVAPORADORES!I38,IF($B$15=DATOS!$B$8,FILTROS!I38,IF($B$15=DATOS!$B$9,IC!I38,IF($B$15=DATOS!$B$10,MIXERS!I38,IF($B$15=DATOS!$B$11,MOLINOS!I38,IF($B$15=DATOS!$B$12,'ÓSMOSIS INV'!I38,IF($B$15=DATOS!$B$13,REACTORES!I38,IF($B$15=DATOS!$B$14,RESINAS!I42,IF($B$15=DATOS!$B$15,SECADORES!I38,IF($B$15=DATOS!$B$16,SILOS!I38,IF($B$15=DATOS!$B$17,TANQUES!I38,IF($B$15=DATOS!$B$18,'TK AGITADOS'!I38,IF($B$15=DATOS!$B$19,'TORRES ENF'!I38," ")))))))))))))))))</f>
        <v>0</v>
      </c>
      <c r="H54" s="46">
        <f>IF($B$15=DATOS!$B$3,CALDERAS!J38,IF($B$15=DATOS!$B$4,CENTRÍFUGAS!J38,IF($B$15=DATOS!$B$5,CHILLERS!J38, IF($B$15=DATOS!$B$6,COMPRESORES!J38,IF($B$15=DATOS!$B$7,EVAPORADORES!J38,IF($B$15=DATOS!$B$8,FILTROS!J38,IF($B$15=DATOS!$B$9,IC!J38,IF($B$15=DATOS!$B$10,MIXERS!J38,IF($B$15=DATOS!$B$11,MOLINOS!J38,IF($B$15=DATOS!$B$12,'ÓSMOSIS INV'!J38,IF($B$15=DATOS!$B$13,REACTORES!J38,IF($B$15=DATOS!$B$14,RESINAS!J42,IF($B$15=DATOS!$B$15,SECADORES!J38,IF($B$15=DATOS!$B$16,SILOS!J38,IF($B$15=DATOS!$B$17,TANQUES!J38,IF($B$15=DATOS!$B$18,'TK AGITADOS'!J38,IF($B$15=DATOS!$B$19,'TORRES ENF'!J38," ")))))))))))))))))</f>
        <v>0</v>
      </c>
      <c r="I54" s="46">
        <f>IF($B$15=DATOS!$B$3,CALDERAS!K38,IF($B$15=DATOS!$B$4,CENTRÍFUGAS!K38,IF($B$15=DATOS!$B$5,CHILLERS!K38, IF($B$15=DATOS!$B$6,COMPRESORES!K38,IF($B$15=DATOS!$B$7,EVAPORADORES!K38,IF($B$15=DATOS!$B$8,FILTROS!K38,IF($B$15=DATOS!$B$9,IC!K38,IF($B$15=DATOS!$B$10,MIXERS!K38,IF($B$15=DATOS!$B$11,MOLINOS!K38,IF($B$15=DATOS!$B$12,'ÓSMOSIS INV'!K38,IF($B$15=DATOS!$B$13,REACTORES!K38,IF($B$15=DATOS!$B$14,RESINAS!K42,IF($B$15=DATOS!$B$15,SECADORES!K38,IF($B$15=DATOS!$B$16,SILOS!K38,IF($B$15=DATOS!$B$17,TANQUES!K38,IF($B$15=DATOS!$B$18,'TK AGITADOS'!K38,IF($B$15=DATOS!$B$19,'TORRES ENF'!K38," ")))))))))))))))))</f>
        <v>0</v>
      </c>
      <c r="J54" s="46">
        <f>IF($B$15=DATOS!$B$3,CALDERAS!L38,IF($B$15=DATOS!$B$4,CENTRÍFUGAS!L38,IF($B$15=DATOS!$B$5,CHILLERS!L38, IF($B$15=DATOS!$B$6,COMPRESORES!L38,IF($B$15=DATOS!$B$7,EVAPORADORES!L38,IF($B$15=DATOS!$B$8,FILTROS!L38,IF($B$15=DATOS!$B$9,IC!L38,IF($B$15=DATOS!$B$10,MIXERS!L38,IF($B$15=DATOS!$B$11,MOLINOS!L38,IF($B$15=DATOS!$B$12,'ÓSMOSIS INV'!L38,IF($B$15=DATOS!$B$13,REACTORES!L38,IF($B$15=DATOS!$B$14,RESINAS!L42,IF($B$15=DATOS!$B$15,SECADORES!L38,IF($B$15=DATOS!$B$16,SILOS!L38,IF($B$15=DATOS!$B$17,TANQUES!L38,IF($B$15=DATOS!$B$18,'TK AGITADOS'!L38,IF($B$15=DATOS!$B$19,'TORRES ENF'!L38," ")))))))))))))))))</f>
        <v>0</v>
      </c>
      <c r="K54" s="46">
        <f>IF($B$15=DATOS!$B$3,CALDERAS!M38,IF($B$15=DATOS!$B$4,CENTRÍFUGAS!M38,IF($B$15=DATOS!$B$5,CHILLERS!M38, IF($B$15=DATOS!$B$6,COMPRESORES!M38,IF($B$15=DATOS!$B$7,EVAPORADORES!M38,IF($B$15=DATOS!$B$8,FILTROS!M38,IF($B$15=DATOS!$B$9,IC!M38,IF($B$15=DATOS!$B$10,MIXERS!M38,IF($B$15=DATOS!$B$11,MOLINOS!M38,IF($B$15=DATOS!$B$12,'ÓSMOSIS INV'!M38,IF($B$15=DATOS!$B$13,REACTORES!M38,IF($B$15=DATOS!$B$14,RESINAS!M42,IF($B$15=DATOS!$B$15,SECADORES!M38,IF($B$15=DATOS!$B$16,SILOS!M38,IF($B$15=DATOS!$B$17,TANQUES!M38,IF($B$15=DATOS!$B$18,'TK AGITADOS'!M38,IF($B$15=DATOS!$B$19,'TORRES ENF'!M38," ")))))))))))))))))</f>
        <v>0</v>
      </c>
      <c r="L54" s="46">
        <f>IF($B$15=DATOS!$B$3,CALDERAS!N38,IF($B$15=DATOS!$B$4,CENTRÍFUGAS!N38,IF($B$15=DATOS!$B$5,CHILLERS!N38, IF($B$15=DATOS!$B$6,COMPRESORES!N38,IF($B$15=DATOS!$B$7,EVAPORADORES!N38,IF($B$15=DATOS!$B$8,FILTROS!N38,IF($B$15=DATOS!$B$9,IC!N38,IF($B$15=DATOS!$B$10,MIXERS!N38,IF($B$15=DATOS!$B$11,MOLINOS!N38,IF($B$15=DATOS!$B$12,'ÓSMOSIS INV'!N38,IF($B$15=DATOS!$B$13,REACTORES!N38,IF($B$15=DATOS!$B$14,RESINAS!N42,IF($B$15=DATOS!$B$15,SECADORES!N38,IF($B$15=DATOS!$B$16,SILOS!N38,IF($B$15=DATOS!$B$17,TANQUES!N38,IF($B$15=DATOS!$B$18,'TK AGITADOS'!N38,IF($B$15=DATOS!$B$19,'TORRES ENF'!N38," ")))))))))))))))))</f>
        <v>0</v>
      </c>
      <c r="M54" s="46">
        <f>IF($B$15=DATOS!$B$3,CALDERAS!O38,IF($B$15=DATOS!$B$4,CENTRÍFUGAS!O38,IF($B$15=DATOS!$B$5,CHILLERS!O38, IF($B$15=DATOS!$B$6,COMPRESORES!O38,IF($B$15=DATOS!$B$7,EVAPORADORES!O38,IF($B$15=DATOS!$B$8,FILTROS!O38,IF($B$15=DATOS!$B$9,IC!O38,IF($B$15=DATOS!$B$10,MIXERS!O38,IF($B$15=DATOS!$B$11,MOLINOS!O38,IF($B$15=DATOS!$B$12,'ÓSMOSIS INV'!O38,IF($B$15=DATOS!$B$13,REACTORES!O38,IF($B$15=DATOS!$B$14,RESINAS!O42,IF($B$15=DATOS!$B$15,SECADORES!O38,IF($B$15=DATOS!$B$16,SILOS!O38,IF($B$15=DATOS!$B$17,TANQUES!O38,IF($B$15=DATOS!$B$18,'TK AGITADOS'!O38,IF($B$15=DATOS!$B$19,'TORRES ENF'!O38," ")))))))))))))))))</f>
        <v>0</v>
      </c>
      <c r="N54" s="46">
        <f>IF($B$15=DATOS!$B$3,CALDERAS!P38,IF($B$15=DATOS!$B$4,CENTRÍFUGAS!P38,IF($B$15=DATOS!$B$5,CHILLERS!P38, IF($B$15=DATOS!$B$6,COMPRESORES!P38,IF($B$15=DATOS!$B$7,EVAPORADORES!P38,IF($B$15=DATOS!$B$8,FILTROS!P38,IF($B$15=DATOS!$B$9,IC!P38,IF($B$15=DATOS!$B$10,MIXERS!P38,IF($B$15=DATOS!$B$11,MOLINOS!P38,IF($B$15=DATOS!$B$12,'ÓSMOSIS INV'!P38,IF($B$15=DATOS!$B$13,REACTORES!P38,IF($B$15=DATOS!$B$14,RESINAS!P42,IF($B$15=DATOS!$B$15,SECADORES!P38,IF($B$15=DATOS!$B$16,SILOS!P38,IF($B$15=DATOS!$B$17,TANQUES!P38,IF($B$15=DATOS!$B$18,'TK AGITADOS'!P38,IF($B$15=DATOS!$B$19,'TORRES ENF'!P38," ")))))))))))))))))</f>
        <v>0</v>
      </c>
      <c r="O54" s="46">
        <f>IF($B$15=DATOS!$B$3,CALDERAS!Q38,IF($B$15=DATOS!$B$4,CENTRÍFUGAS!Q38,IF($B$15=DATOS!$B$5,CHILLERS!Q38, IF($B$15=DATOS!$B$6,COMPRESORES!Q38,IF($B$15=DATOS!$B$7,EVAPORADORES!Q38,IF($B$15=DATOS!$B$8,FILTROS!Q38,IF($B$15=DATOS!$B$9,IC!Q38,IF($B$15=DATOS!$B$10,MIXERS!Q38,IF($B$15=DATOS!$B$11,MOLINOS!Q38,IF($B$15=DATOS!$B$12,'ÓSMOSIS INV'!Q38,IF($B$15=DATOS!$B$13,REACTORES!Q38,IF($B$15=DATOS!$B$14,RESINAS!Q42,IF($B$15=DATOS!$B$15,SECADORES!Q38,IF($B$15=DATOS!$B$16,SILOS!Q38,IF($B$15=DATOS!$B$17,TANQUES!Q38,IF($B$15=DATOS!$B$18,'TK AGITADOS'!Q38,IF($B$15=DATOS!$B$19,'TORRES ENF'!Q38," ")))))))))))))))))</f>
        <v>0</v>
      </c>
      <c r="P54" s="46">
        <f>IF($B$15=DATOS!$B$3,CALDERAS!R38,IF($B$15=DATOS!$B$4,CENTRÍFUGAS!R38,IF($B$15=DATOS!$B$5,CHILLERS!R38, IF($B$15=DATOS!$B$6,COMPRESORES!R38,IF($B$15=DATOS!$B$7,EVAPORADORES!R38,IF($B$15=DATOS!$B$8,FILTROS!R38,IF($B$15=DATOS!$B$9,IC!R38,IF($B$15=DATOS!$B$10,MIXERS!R38,IF($B$15=DATOS!$B$11,MOLINOS!R38,IF($B$15=DATOS!$B$12,'ÓSMOSIS INV'!R38,IF($B$15=DATOS!$B$13,REACTORES!R38,IF($B$15=DATOS!$B$14,RESINAS!R42,IF($B$15=DATOS!$B$15,SECADORES!R38,IF($B$15=DATOS!$B$16,SILOS!R38,IF($B$15=DATOS!$B$17,TANQUES!R38,IF($B$15=DATOS!$B$18,'TK AGITADOS'!R38,IF($B$15=DATOS!$B$19,'TORRES ENF'!R38," ")))))))))))))))))</f>
        <v>0</v>
      </c>
      <c r="Q54" s="46">
        <f>IF($B$15=DATOS!$B$3,CALDERAS!S38,IF($B$15=DATOS!$B$4,CENTRÍFUGAS!S38,IF($B$15=DATOS!$B$5,CHILLERS!S38, IF($B$15=DATOS!$B$6,COMPRESORES!S38,IF($B$15=DATOS!$B$7,EVAPORADORES!S38,IF($B$15=DATOS!$B$8,FILTROS!S38,IF($B$15=DATOS!$B$9,IC!S38,IF($B$15=DATOS!$B$10,MIXERS!S38,IF($B$15=DATOS!$B$11,MOLINOS!S38,IF($B$15=DATOS!$B$12,'ÓSMOSIS INV'!S38,IF($B$15=DATOS!$B$13,REACTORES!S38,IF($B$15=DATOS!$B$14,RESINAS!S42,IF($B$15=DATOS!$B$15,SECADORES!S38,IF($B$15=DATOS!$B$16,SILOS!S38,IF($B$15=DATOS!$B$17,TANQUES!S38,IF($B$15=DATOS!$B$18,'TK AGITADOS'!S38,IF($B$15=DATOS!$B$19,'TORRES ENF'!S38," ")))))))))))))))))</f>
        <v>0</v>
      </c>
      <c r="R54" s="46">
        <f>IF($B$15=DATOS!$B$3,CALDERAS!T38,IF($B$15=DATOS!$B$4,CENTRÍFUGAS!T38,IF($B$15=DATOS!$B$5,CHILLERS!T38, IF($B$15=DATOS!$B$6,COMPRESORES!T38,IF($B$15=DATOS!$B$7,EVAPORADORES!T38,IF($B$15=DATOS!$B$8,FILTROS!T38,IF($B$15=DATOS!$B$9,IC!T38,IF($B$15=DATOS!$B$10,MIXERS!T38,IF($B$15=DATOS!$B$11,MOLINOS!T38,IF($B$15=DATOS!$B$12,'ÓSMOSIS INV'!T38,IF($B$15=DATOS!$B$13,REACTORES!T38,IF($B$15=DATOS!$B$14,RESINAS!T42,IF($B$15=DATOS!$B$15,SECADORES!T38,IF($B$15=DATOS!$B$16,SILOS!T38,IF($B$15=DATOS!$B$17,TANQUES!T38,IF($B$15=DATOS!$B$18,'TK AGITADOS'!T38,IF($B$15=DATOS!$B$19,'TORRES ENF'!T38," ")))))))))))))))))</f>
        <v>0</v>
      </c>
      <c r="S54" s="46">
        <f>IF($B$15=DATOS!$B$3,CALDERAS!U38,IF($B$15=DATOS!$B$4,CENTRÍFUGAS!U38,IF($B$15=DATOS!$B$5,CHILLERS!U38, IF($B$15=DATOS!$B$6,COMPRESORES!U38,IF($B$15=DATOS!$B$7,EVAPORADORES!U38,IF($B$15=DATOS!$B$8,FILTROS!U38,IF($B$15=DATOS!$B$9,IC!U38,IF($B$15=DATOS!$B$10,MIXERS!U38,IF($B$15=DATOS!$B$11,MOLINOS!U38,IF($B$15=DATOS!$B$12,'ÓSMOSIS INV'!U38,IF($B$15=DATOS!$B$13,REACTORES!U38,IF($B$15=DATOS!$B$14,RESINAS!U42,IF($B$15=DATOS!$B$15,SECADORES!U38,IF($B$15=DATOS!$B$16,SILOS!U38,IF($B$15=DATOS!$B$17,TANQUES!U38,IF($B$15=DATOS!$B$18,'TK AGITADOS'!U38,IF($B$15=DATOS!$B$19,'TORRES ENF'!U38," ")))))))))))))))))</f>
        <v>0</v>
      </c>
      <c r="T54" s="46">
        <f>IF($B$15=DATOS!$B$3,CALDERAS!V38,IF($B$15=DATOS!$B$4,CENTRÍFUGAS!V38,IF($B$15=DATOS!$B$5,CHILLERS!V38, IF($B$15=DATOS!$B$6,COMPRESORES!V38,IF($B$15=DATOS!$B$7,EVAPORADORES!V38,IF($B$15=DATOS!$B$8,FILTROS!V38,IF($B$15=DATOS!$B$9,IC!V38,IF($B$15=DATOS!$B$10,MIXERS!V38,IF($B$15=DATOS!$B$11,MOLINOS!V38,IF($B$15=DATOS!$B$12,'ÓSMOSIS INV'!V38,IF($B$15=DATOS!$B$13,REACTORES!V38,IF($B$15=DATOS!$B$14,RESINAS!V42,IF($B$15=DATOS!$B$15,SECADORES!V38,IF($B$15=DATOS!$B$16,SILOS!V38,IF($B$15=DATOS!$B$17,TANQUES!V38,IF($B$15=DATOS!$B$18,'TK AGITADOS'!V38,IF($B$15=DATOS!$B$19,'TORRES ENF'!V38," ")))))))))))))))))</f>
        <v>0</v>
      </c>
      <c r="U54" s="46">
        <f>IF($B$15=DATOS!$B$3,CALDERAS!W38,IF($B$15=DATOS!$B$4,CENTRÍFUGAS!W38,IF($B$15=DATOS!$B$5,CHILLERS!W38, IF($B$15=DATOS!$B$6,COMPRESORES!W38,IF($B$15=DATOS!$B$7,EVAPORADORES!W38,IF($B$15=DATOS!$B$8,FILTROS!W38,IF($B$15=DATOS!$B$9,IC!W38,IF($B$15=DATOS!$B$10,MIXERS!W38,IF($B$15=DATOS!$B$11,MOLINOS!W38,IF($B$15=DATOS!$B$12,'ÓSMOSIS INV'!W38,IF($B$15=DATOS!$B$13,REACTORES!W38,IF($B$15=DATOS!$B$14,RESINAS!W42,IF($B$15=DATOS!$B$15,SECADORES!W38,IF($B$15=DATOS!$B$16,SILOS!W38,IF($B$15=DATOS!$B$17,TANQUES!W38,IF($B$15=DATOS!$B$18,'TK AGITADOS'!W38,IF($B$15=DATOS!$B$19,'TORRES ENF'!W38," ")))))))))))))))))</f>
        <v>0</v>
      </c>
      <c r="V54" s="46">
        <f>IF($B$15=DATOS!$B$3,CALDERAS!X38,IF($B$15=DATOS!$B$4,CENTRÍFUGAS!X38,IF($B$15=DATOS!$B$5,CHILLERS!X38, IF($B$15=DATOS!$B$6,COMPRESORES!X38,IF($B$15=DATOS!$B$7,EVAPORADORES!X38,IF($B$15=DATOS!$B$8,FILTROS!X38,IF($B$15=DATOS!$B$9,IC!X38,IF($B$15=DATOS!$B$10,MIXERS!X38,IF($B$15=DATOS!$B$11,MOLINOS!X38,IF($B$15=DATOS!$B$12,'ÓSMOSIS INV'!X38,IF($B$15=DATOS!$B$13,REACTORES!X38,IF($B$15=DATOS!$B$14,RESINAS!X42,IF($B$15=DATOS!$B$15,SECADORES!X38,IF($B$15=DATOS!$B$16,SILOS!X38,IF($B$15=DATOS!$B$17,TANQUES!X38,IF($B$15=DATOS!$B$18,'TK AGITADOS'!X38,IF($B$15=DATOS!$B$19,'TORRES ENF'!X38," ")))))))))))))))))</f>
        <v>0</v>
      </c>
      <c r="W54" s="46">
        <f>IF($B$15=DATOS!$B$3,CALDERAS!Y38,IF($B$15=DATOS!$B$4,CENTRÍFUGAS!Y38,IF($B$15=DATOS!$B$5,CHILLERS!Y38, IF($B$15=DATOS!$B$6,COMPRESORES!Y38,IF($B$15=DATOS!$B$7,EVAPORADORES!Y38,IF($B$15=DATOS!$B$8,FILTROS!Y38,IF($B$15=DATOS!$B$9,IC!Y38,IF($B$15=DATOS!$B$10,MIXERS!Y38,IF($B$15=DATOS!$B$11,MOLINOS!Y38,IF($B$15=DATOS!$B$12,'ÓSMOSIS INV'!Y38,IF($B$15=DATOS!$B$13,REACTORES!Y38,IF($B$15=DATOS!$B$14,RESINAS!Y42,IF($B$15=DATOS!$B$15,SECADORES!Y38,IF($B$15=DATOS!$B$16,SILOS!Y38,IF($B$15=DATOS!$B$17,TANQUES!Y38,IF($B$15=DATOS!$B$18,'TK AGITADOS'!Y38,IF($B$15=DATOS!$B$19,'TORRES ENF'!Y38," ")))))))))))))))))</f>
        <v>0</v>
      </c>
      <c r="X54" s="46">
        <f>IF($B$15=DATOS!$B$3,CALDERAS!Z38,IF($B$15=DATOS!$B$4,CENTRÍFUGAS!Z38,IF($B$15=DATOS!$B$5,CHILLERS!Z38, IF($B$15=DATOS!$B$6,COMPRESORES!Z38,IF($B$15=DATOS!$B$7,EVAPORADORES!Z38,IF($B$15=DATOS!$B$8,FILTROS!Z38,IF($B$15=DATOS!$B$9,IC!Z38,IF($B$15=DATOS!$B$10,MIXERS!Z38,IF($B$15=DATOS!$B$11,MOLINOS!Z38,IF($B$15=DATOS!$B$12,'ÓSMOSIS INV'!Z38,IF($B$15=DATOS!$B$13,REACTORES!Z38,IF($B$15=DATOS!$B$14,RESINAS!Z42,IF($B$15=DATOS!$B$15,SECADORES!Z38,IF($B$15=DATOS!$B$16,SILOS!Z38,IF($B$15=DATOS!$B$17,TANQUES!Z38,IF($B$15=DATOS!$B$18,'TK AGITADOS'!Z38,IF($B$15=DATOS!$B$19,'TORRES ENF'!Z38," ")))))))))))))))))</f>
        <v>0</v>
      </c>
      <c r="Y54" s="46">
        <f>IF($B$15=DATOS!$B$3,CALDERAS!AA38,IF($B$15=DATOS!$B$4,CENTRÍFUGAS!AA38,IF($B$15=DATOS!$B$5,CHILLERS!AA38, IF($B$15=DATOS!$B$6,COMPRESORES!AA38,IF($B$15=DATOS!$B$7,EVAPORADORES!AA38,IF($B$15=DATOS!$B$8,FILTROS!AA38,IF($B$15=DATOS!$B$9,IC!AA38,IF($B$15=DATOS!$B$10,MIXERS!AA38,IF($B$15=DATOS!$B$11,MOLINOS!AA38,IF($B$15=DATOS!$B$12,'ÓSMOSIS INV'!AA38,IF($B$15=DATOS!$B$13,REACTORES!AA38,IF($B$15=DATOS!$B$14,RESINAS!AA42,IF($B$15=DATOS!$B$15,SECADORES!AA38,IF($B$15=DATOS!$B$16,SILOS!AA38,IF($B$15=DATOS!$B$17,TANQUES!AA38,IF($B$15=DATOS!$B$18,'TK AGITADOS'!AA38,IF($B$15=DATOS!$B$19,'TORRES ENF'!AA38," ")))))))))))))))))</f>
        <v>0</v>
      </c>
      <c r="Z54" s="46">
        <f>IF($B$15=DATOS!$B$3,CALDERAS!AB38,IF($B$15=DATOS!$B$4,CENTRÍFUGAS!AB38,IF($B$15=DATOS!$B$5,CHILLERS!AB38, IF($B$15=DATOS!$B$6,COMPRESORES!AB38,IF($B$15=DATOS!$B$7,EVAPORADORES!AB38,IF($B$15=DATOS!$B$8,FILTROS!AB38,IF($B$15=DATOS!$B$9,IC!AB38,IF($B$15=DATOS!$B$10,MIXERS!AB38,IF($B$15=DATOS!$B$11,MOLINOS!AB38,IF($B$15=DATOS!$B$12,'ÓSMOSIS INV'!AB38,IF($B$15=DATOS!$B$13,REACTORES!AB38,IF($B$15=DATOS!$B$14,RESINAS!AB42,IF($B$15=DATOS!$B$15,SECADORES!AB38,IF($B$15=DATOS!$B$16,SILOS!AB38,IF($B$15=DATOS!$B$17,TANQUES!AB38,IF($B$15=DATOS!$B$18,'TK AGITADOS'!AB38,IF($B$15=DATOS!$B$19,'TORRES ENF'!AB38," ")))))))))))))))))</f>
        <v>0</v>
      </c>
      <c r="AA54" s="46">
        <f>IF($B$15=DATOS!$B$3,CALDERAS!AC38,IF($B$15=DATOS!$B$4,CENTRÍFUGAS!AC38,IF($B$15=DATOS!$B$5,CHILLERS!AC38, IF($B$15=DATOS!$B$6,COMPRESORES!AC38,IF($B$15=DATOS!$B$7,EVAPORADORES!AC38,IF($B$15=DATOS!$B$8,FILTROS!AC38,IF($B$15=DATOS!$B$9,IC!AC38,IF($B$15=DATOS!$B$10,MIXERS!AC38,IF($B$15=DATOS!$B$11,MOLINOS!AC38,IF($B$15=DATOS!$B$12,'ÓSMOSIS INV'!AC38,IF($B$15=DATOS!$B$13,REACTORES!AC38,IF($B$15=DATOS!$B$14,RESINAS!AC42,IF($B$15=DATOS!$B$15,SECADORES!AC38,IF($B$15=DATOS!$B$16,SILOS!AC38,IF($B$15=DATOS!$B$17,TANQUES!AC38,IF($B$15=DATOS!$B$18,'TK AGITADOS'!AC38,IF($B$15=DATOS!$B$19,'TORRES ENF'!AC38," ")))))))))))))))))</f>
        <v>0</v>
      </c>
      <c r="AB54" s="46">
        <f>IF($B$15=DATOS!$B$3,CALDERAS!AD38,IF($B$15=DATOS!$B$4,CENTRÍFUGAS!AD38,IF($B$15=DATOS!$B$5,CHILLERS!AD38, IF($B$15=DATOS!$B$6,COMPRESORES!AD38,IF($B$15=DATOS!$B$7,EVAPORADORES!AD38,IF($B$15=DATOS!$B$8,FILTROS!AD38,IF($B$15=DATOS!$B$9,IC!AD38,IF($B$15=DATOS!$B$10,MIXERS!AD38,IF($B$15=DATOS!$B$11,MOLINOS!AD38,IF($B$15=DATOS!$B$12,'ÓSMOSIS INV'!AD38,IF($B$15=DATOS!$B$13,REACTORES!AD38,IF($B$15=DATOS!$B$14,RESINAS!AD42,IF($B$15=DATOS!$B$15,SECADORES!AD38,IF($B$15=DATOS!$B$16,SILOS!AD38,IF($B$15=DATOS!$B$17,TANQUES!AD38,IF($B$15=DATOS!$B$18,'TK AGITADOS'!AD38,IF($B$15=DATOS!$B$19,'TORRES ENF'!AD38," ")))))))))))))))))</f>
        <v>0</v>
      </c>
      <c r="AC54" s="46">
        <f>IF($B$15=DATOS!$B$3,CALDERAS!AE38,IF($B$15=DATOS!$B$4,CENTRÍFUGAS!AE38,IF($B$15=DATOS!$B$5,CHILLERS!AE38, IF($B$15=DATOS!$B$6,COMPRESORES!AE38,IF($B$15=DATOS!$B$7,EVAPORADORES!AE38,IF($B$15=DATOS!$B$8,FILTROS!AE38,IF($B$15=DATOS!$B$9,IC!AE38,IF($B$15=DATOS!$B$10,MIXERS!AE38,IF($B$15=DATOS!$B$11,MOLINOS!AE38,IF($B$15=DATOS!$B$12,'ÓSMOSIS INV'!AE38,IF($B$15=DATOS!$B$13,REACTORES!AE38,IF($B$15=DATOS!$B$14,RESINAS!AE42,IF($B$15=DATOS!$B$15,SECADORES!AE38,IF($B$15=DATOS!$B$16,SILOS!AE38,IF($B$15=DATOS!$B$17,TANQUES!AE38,IF($B$15=DATOS!$B$18,'TK AGITADOS'!AE38,IF($B$15=DATOS!$B$19,'TORRES ENF'!AE38," ")))))))))))))))))</f>
        <v>0</v>
      </c>
      <c r="AD54" s="46">
        <f>IF($B$15=DATOS!$B$3,CALDERAS!AF38,IF($B$15=DATOS!$B$4,CENTRÍFUGAS!AF38,IF($B$15=DATOS!$B$5,CHILLERS!AF38, IF($B$15=DATOS!$B$6,COMPRESORES!AF38,IF($B$15=DATOS!$B$7,EVAPORADORES!AF38,IF($B$15=DATOS!$B$8,FILTROS!AF38,IF($B$15=DATOS!$B$9,IC!AF38,IF($B$15=DATOS!$B$10,MIXERS!AF38,IF($B$15=DATOS!$B$11,MOLINOS!AF38,IF($B$15=DATOS!$B$12,'ÓSMOSIS INV'!AF38,IF($B$15=DATOS!$B$13,REACTORES!AF38,IF($B$15=DATOS!$B$14,RESINAS!AF42,IF($B$15=DATOS!$B$15,SECADORES!AF38,IF($B$15=DATOS!$B$16,SILOS!AF38,IF($B$15=DATOS!$B$17,TANQUES!AF38,IF($B$15=DATOS!$B$18,'TK AGITADOS'!AF38,IF($B$15=DATOS!$B$19,'TORRES ENF'!AF38," ")))))))))))))))))</f>
        <v>0</v>
      </c>
      <c r="AE54" s="46">
        <f>IF($B$15=DATOS!$B$3,CALDERAS!AG38,IF($B$15=DATOS!$B$4,CENTRÍFUGAS!AG38,IF($B$15=DATOS!$B$5,CHILLERS!AG38, IF($B$15=DATOS!$B$6,COMPRESORES!AG38,IF($B$15=DATOS!$B$7,EVAPORADORES!AG38,IF($B$15=DATOS!$B$8,FILTROS!AG38,IF($B$15=DATOS!$B$9,IC!AG38,IF($B$15=DATOS!$B$10,MIXERS!AG38,IF($B$15=DATOS!$B$11,MOLINOS!AG38,IF($B$15=DATOS!$B$12,'ÓSMOSIS INV'!AG38,IF($B$15=DATOS!$B$13,REACTORES!AG38,IF($B$15=DATOS!$B$14,RESINAS!AG42,IF($B$15=DATOS!$B$15,SECADORES!AG38,IF($B$15=DATOS!$B$16,SILOS!AG38,IF($B$15=DATOS!$B$17,TANQUES!AG38,IF($B$15=DATOS!$B$18,'TK AGITADOS'!AG38,IF($B$15=DATOS!$B$19,'TORRES ENF'!AG38," ")))))))))))))))))</f>
        <v>0</v>
      </c>
      <c r="AF54" s="46">
        <f>IF($B$15=DATOS!$B$3,CALDERAS!AH38,IF($B$15=DATOS!$B$4,CENTRÍFUGAS!AH38,IF($B$15=DATOS!$B$5,CHILLERS!AH38, IF($B$15=DATOS!$B$6,COMPRESORES!AH38,IF($B$15=DATOS!$B$7,EVAPORADORES!AH38,IF($B$15=DATOS!$B$8,FILTROS!AH38,IF($B$15=DATOS!$B$9,IC!AH38,IF($B$15=DATOS!$B$10,MIXERS!AH38,IF($B$15=DATOS!$B$11,MOLINOS!AH38,IF($B$15=DATOS!$B$12,'ÓSMOSIS INV'!AH38,IF($B$15=DATOS!$B$13,REACTORES!AH38,IF($B$15=DATOS!$B$14,RESINAS!AH42,IF($B$15=DATOS!$B$15,SECADORES!AH38,IF($B$15=DATOS!$B$16,SILOS!AH38,IF($B$15=DATOS!$B$17,TANQUES!AH38,IF($B$15=DATOS!$B$18,'TK AGITADOS'!AH38,IF($B$15=DATOS!$B$19,'TORRES ENF'!AH38," ")))))))))))))))))</f>
        <v>0</v>
      </c>
    </row>
    <row r="55" spans="1:32" s="48" customFormat="1" ht="45" customHeight="1" x14ac:dyDescent="0.4">
      <c r="A55" s="46">
        <f>IF($B$15=DATOS!$B$3,CALDERAS!C39,IF($B$15=DATOS!$B$4,CENTRÍFUGAS!C39,IF($B$15=DATOS!$B$5,CHILLERS!C39, IF($B$15=DATOS!$B$6,COMPRESORES!C39,IF($B$15=DATOS!$B$7,EVAPORADORES!C39,IF($B$15=DATOS!$B$8,FILTROS!C39,IF($B$15=DATOS!$B$9,IC!C39,IF($B$15=DATOS!$B$10,MIXERS!C39,IF($B$15=DATOS!$B$11,MOLINOS!C39,IF($B$15=DATOS!$B$12,'ÓSMOSIS INV'!C39,IF($B$15=DATOS!$B$13,REACTORES!C39,IF($B$15=DATOS!$B$14,RESINAS!C43,IF($B$15=DATOS!$B$15,SECADORES!C39,IF($B$15=DATOS!$B$16,SILOS!C39,IF($B$15=DATOS!$B$17,TANQUES!C39,IF($B$15=DATOS!$B$18,'TK AGITADOS'!C39,IF($B$15=DATOS!$B$19,'TORRES ENF'!C39," ")))))))))))))))))</f>
        <v>0</v>
      </c>
      <c r="B55" s="46">
        <f>IF($B$15=DATOS!$B$3,CALDERAS!D39,IF($B$15=DATOS!$B$4,CENTRÍFUGAS!D39,IF($B$15=DATOS!$B$5,CHILLERS!D39, IF($B$15=DATOS!$B$6,COMPRESORES!D39,IF($B$15=DATOS!$B$7,EVAPORADORES!D39,IF($B$15=DATOS!$B$8,FILTROS!D39,IF($B$15=DATOS!$B$9,IC!D39,IF($B$15=DATOS!$B$10,MIXERS!D39,IF($B$15=DATOS!$B$11,MOLINOS!D39,IF($B$15=DATOS!$B$12,'ÓSMOSIS INV'!D39,IF($B$15=DATOS!$B$13,REACTORES!D39,IF($B$15=DATOS!$B$14,RESINAS!D43,IF($B$15=DATOS!$B$15,SECADORES!D39,IF($B$15=DATOS!$B$16,SILOS!D39,IF($B$15=DATOS!$B$17,TANQUES!D39,IF($B$15=DATOS!$B$18,'TK AGITADOS'!D39,IF($B$15=DATOS!$B$19,'TORRES ENF'!D39," ")))))))))))))))))</f>
        <v>0</v>
      </c>
      <c r="C55" s="46">
        <f>IF($B$15=DATOS!$B$3,CALDERAS!E39,IF($B$15=DATOS!$B$4,CENTRÍFUGAS!E39,IF($B$15=DATOS!$B$5,CHILLERS!E39, IF($B$15=DATOS!$B$6,COMPRESORES!E39,IF($B$15=DATOS!$B$7,EVAPORADORES!E39,IF($B$15=DATOS!$B$8,FILTROS!E39,IF($B$15=DATOS!$B$9,IC!E39,IF($B$15=DATOS!$B$10,MIXERS!E39,IF($B$15=DATOS!$B$11,MOLINOS!E39,IF($B$15=DATOS!$B$12,'ÓSMOSIS INV'!E39,IF($B$15=DATOS!$B$13,REACTORES!E39,IF($B$15=DATOS!$B$14,RESINAS!E43,IF($B$15=DATOS!$B$15,SECADORES!E39,IF($B$15=DATOS!$B$16,SILOS!E39,IF($B$15=DATOS!$B$17,TANQUES!E39,IF($B$15=DATOS!$B$18,'TK AGITADOS'!E39,IF($B$15=DATOS!$B$19,'TORRES ENF'!E39," ")))))))))))))))))</f>
        <v>0</v>
      </c>
      <c r="D55" s="46">
        <f>IF($B$15=DATOS!$B$3,CALDERAS!F39,IF($B$15=DATOS!$B$4,CENTRÍFUGAS!F39,IF($B$15=DATOS!$B$5,CHILLERS!F39, IF($B$15=DATOS!$B$6,COMPRESORES!F39,IF($B$15=DATOS!$B$7,EVAPORADORES!F39,IF($B$15=DATOS!$B$8,FILTROS!F39,IF($B$15=DATOS!$B$9,IC!F39,IF($B$15=DATOS!$B$10,MIXERS!F39,IF($B$15=DATOS!$B$11,MOLINOS!F39,IF($B$15=DATOS!$B$12,'ÓSMOSIS INV'!F39,IF($B$15=DATOS!$B$13,REACTORES!F39,IF($B$15=DATOS!$B$14,RESINAS!F43,IF($B$15=DATOS!$B$15,SECADORES!F39,IF($B$15=DATOS!$B$16,SILOS!F39,IF($B$15=DATOS!$B$17,TANQUES!F39,IF($B$15=DATOS!$B$18,'TK AGITADOS'!F39,IF($B$15=DATOS!$B$19,'TORRES ENF'!F39," ")))))))))))))))))</f>
        <v>0</v>
      </c>
      <c r="E55" s="46">
        <f>IF($B$15=DATOS!$B$3,CALDERAS!G39,IF($B$15=DATOS!$B$4,CENTRÍFUGAS!G39,IF($B$15=DATOS!$B$5,CHILLERS!G39, IF($B$15=DATOS!$B$6,COMPRESORES!G39,IF($B$15=DATOS!$B$7,EVAPORADORES!G39,IF($B$15=DATOS!$B$8,FILTROS!G39,IF($B$15=DATOS!$B$9,IC!G39,IF($B$15=DATOS!$B$10,MIXERS!G39,IF($B$15=DATOS!$B$11,MOLINOS!G39,IF($B$15=DATOS!$B$12,'ÓSMOSIS INV'!G39,IF($B$15=DATOS!$B$13,REACTORES!G39,IF($B$15=DATOS!$B$14,RESINAS!G43,IF($B$15=DATOS!$B$15,SECADORES!G39,IF($B$15=DATOS!$B$16,SILOS!G39,IF($B$15=DATOS!$B$17,TANQUES!G39,IF($B$15=DATOS!$B$18,'TK AGITADOS'!G39,IF($B$15=DATOS!$B$19,'TORRES ENF'!G39," ")))))))))))))))))</f>
        <v>0</v>
      </c>
      <c r="F55" s="46">
        <f>IF($B$15=DATOS!$B$3,CALDERAS!H39,IF($B$15=DATOS!$B$4,CENTRÍFUGAS!H39,IF($B$15=DATOS!$B$5,CHILLERS!H39, IF($B$15=DATOS!$B$6,COMPRESORES!H39,IF($B$15=DATOS!$B$7,EVAPORADORES!H39,IF($B$15=DATOS!$B$8,FILTROS!H39,IF($B$15=DATOS!$B$9,IC!H39,IF($B$15=DATOS!$B$10,MIXERS!H39,IF($B$15=DATOS!$B$11,MOLINOS!H39,IF($B$15=DATOS!$B$12,'ÓSMOSIS INV'!H39,IF($B$15=DATOS!$B$13,REACTORES!H39,IF($B$15=DATOS!$B$14,RESINAS!H43,IF($B$15=DATOS!$B$15,SECADORES!H39,IF($B$15=DATOS!$B$16,SILOS!H39,IF($B$15=DATOS!$B$17,TANQUES!H39,IF($B$15=DATOS!$B$18,'TK AGITADOS'!H39,IF($B$15=DATOS!$B$19,'TORRES ENF'!H39," ")))))))))))))))))</f>
        <v>0</v>
      </c>
      <c r="G55" s="46">
        <f>IF($B$15=DATOS!$B$3,CALDERAS!I39,IF($B$15=DATOS!$B$4,CENTRÍFUGAS!I39,IF($B$15=DATOS!$B$5,CHILLERS!I39, IF($B$15=DATOS!$B$6,COMPRESORES!I39,IF($B$15=DATOS!$B$7,EVAPORADORES!I39,IF($B$15=DATOS!$B$8,FILTROS!I39,IF($B$15=DATOS!$B$9,IC!I39,IF($B$15=DATOS!$B$10,MIXERS!I39,IF($B$15=DATOS!$B$11,MOLINOS!I39,IF($B$15=DATOS!$B$12,'ÓSMOSIS INV'!I39,IF($B$15=DATOS!$B$13,REACTORES!I39,IF($B$15=DATOS!$B$14,RESINAS!I43,IF($B$15=DATOS!$B$15,SECADORES!I39,IF($B$15=DATOS!$B$16,SILOS!I39,IF($B$15=DATOS!$B$17,TANQUES!I39,IF($B$15=DATOS!$B$18,'TK AGITADOS'!I39,IF($B$15=DATOS!$B$19,'TORRES ENF'!I39," ")))))))))))))))))</f>
        <v>0</v>
      </c>
      <c r="H55" s="46">
        <f>IF($B$15=DATOS!$B$3,CALDERAS!J39,IF($B$15=DATOS!$B$4,CENTRÍFUGAS!J39,IF($B$15=DATOS!$B$5,CHILLERS!J39, IF($B$15=DATOS!$B$6,COMPRESORES!J39,IF($B$15=DATOS!$B$7,EVAPORADORES!J39,IF($B$15=DATOS!$B$8,FILTROS!J39,IF($B$15=DATOS!$B$9,IC!J39,IF($B$15=DATOS!$B$10,MIXERS!J39,IF($B$15=DATOS!$B$11,MOLINOS!J39,IF($B$15=DATOS!$B$12,'ÓSMOSIS INV'!J39,IF($B$15=DATOS!$B$13,REACTORES!J39,IF($B$15=DATOS!$B$14,RESINAS!J43,IF($B$15=DATOS!$B$15,SECADORES!J39,IF($B$15=DATOS!$B$16,SILOS!J39,IF($B$15=DATOS!$B$17,TANQUES!J39,IF($B$15=DATOS!$B$18,'TK AGITADOS'!J39,IF($B$15=DATOS!$B$19,'TORRES ENF'!J39," ")))))))))))))))))</f>
        <v>0</v>
      </c>
      <c r="I55" s="46">
        <f>IF($B$15=DATOS!$B$3,CALDERAS!K39,IF($B$15=DATOS!$B$4,CENTRÍFUGAS!K39,IF($B$15=DATOS!$B$5,CHILLERS!K39, IF($B$15=DATOS!$B$6,COMPRESORES!K39,IF($B$15=DATOS!$B$7,EVAPORADORES!K39,IF($B$15=DATOS!$B$8,FILTROS!K39,IF($B$15=DATOS!$B$9,IC!K39,IF($B$15=DATOS!$B$10,MIXERS!K39,IF($B$15=DATOS!$B$11,MOLINOS!K39,IF($B$15=DATOS!$B$12,'ÓSMOSIS INV'!K39,IF($B$15=DATOS!$B$13,REACTORES!K39,IF($B$15=DATOS!$B$14,RESINAS!K43,IF($B$15=DATOS!$B$15,SECADORES!K39,IF($B$15=DATOS!$B$16,SILOS!K39,IF($B$15=DATOS!$B$17,TANQUES!K39,IF($B$15=DATOS!$B$18,'TK AGITADOS'!K39,IF($B$15=DATOS!$B$19,'TORRES ENF'!K39," ")))))))))))))))))</f>
        <v>0</v>
      </c>
      <c r="J55" s="46">
        <f>IF($B$15=DATOS!$B$3,CALDERAS!L39,IF($B$15=DATOS!$B$4,CENTRÍFUGAS!L39,IF($B$15=DATOS!$B$5,CHILLERS!L39, IF($B$15=DATOS!$B$6,COMPRESORES!L39,IF($B$15=DATOS!$B$7,EVAPORADORES!L39,IF($B$15=DATOS!$B$8,FILTROS!L39,IF($B$15=DATOS!$B$9,IC!L39,IF($B$15=DATOS!$B$10,MIXERS!L39,IF($B$15=DATOS!$B$11,MOLINOS!L39,IF($B$15=DATOS!$B$12,'ÓSMOSIS INV'!L39,IF($B$15=DATOS!$B$13,REACTORES!L39,IF($B$15=DATOS!$B$14,RESINAS!L43,IF($B$15=DATOS!$B$15,SECADORES!L39,IF($B$15=DATOS!$B$16,SILOS!L39,IF($B$15=DATOS!$B$17,TANQUES!L39,IF($B$15=DATOS!$B$18,'TK AGITADOS'!L39,IF($B$15=DATOS!$B$19,'TORRES ENF'!L39," ")))))))))))))))))</f>
        <v>0</v>
      </c>
      <c r="K55" s="46">
        <f>IF($B$15=DATOS!$B$3,CALDERAS!M39,IF($B$15=DATOS!$B$4,CENTRÍFUGAS!M39,IF($B$15=DATOS!$B$5,CHILLERS!M39, IF($B$15=DATOS!$B$6,COMPRESORES!M39,IF($B$15=DATOS!$B$7,EVAPORADORES!M39,IF($B$15=DATOS!$B$8,FILTROS!M39,IF($B$15=DATOS!$B$9,IC!M39,IF($B$15=DATOS!$B$10,MIXERS!M39,IF($B$15=DATOS!$B$11,MOLINOS!M39,IF($B$15=DATOS!$B$12,'ÓSMOSIS INV'!M39,IF($B$15=DATOS!$B$13,REACTORES!M39,IF($B$15=DATOS!$B$14,RESINAS!M43,IF($B$15=DATOS!$B$15,SECADORES!M39,IF($B$15=DATOS!$B$16,SILOS!M39,IF($B$15=DATOS!$B$17,TANQUES!M39,IF($B$15=DATOS!$B$18,'TK AGITADOS'!M39,IF($B$15=DATOS!$B$19,'TORRES ENF'!M39," ")))))))))))))))))</f>
        <v>0</v>
      </c>
      <c r="L55" s="46">
        <f>IF($B$15=DATOS!$B$3,CALDERAS!N39,IF($B$15=DATOS!$B$4,CENTRÍFUGAS!N39,IF($B$15=DATOS!$B$5,CHILLERS!N39, IF($B$15=DATOS!$B$6,COMPRESORES!N39,IF($B$15=DATOS!$B$7,EVAPORADORES!N39,IF($B$15=DATOS!$B$8,FILTROS!N39,IF($B$15=DATOS!$B$9,IC!N39,IF($B$15=DATOS!$B$10,MIXERS!N39,IF($B$15=DATOS!$B$11,MOLINOS!N39,IF($B$15=DATOS!$B$12,'ÓSMOSIS INV'!N39,IF($B$15=DATOS!$B$13,REACTORES!N39,IF($B$15=DATOS!$B$14,RESINAS!N43,IF($B$15=DATOS!$B$15,SECADORES!N39,IF($B$15=DATOS!$B$16,SILOS!N39,IF($B$15=DATOS!$B$17,TANQUES!N39,IF($B$15=DATOS!$B$18,'TK AGITADOS'!N39,IF($B$15=DATOS!$B$19,'TORRES ENF'!N39," ")))))))))))))))))</f>
        <v>0</v>
      </c>
      <c r="M55" s="46">
        <f>IF($B$15=DATOS!$B$3,CALDERAS!O39,IF($B$15=DATOS!$B$4,CENTRÍFUGAS!O39,IF($B$15=DATOS!$B$5,CHILLERS!O39, IF($B$15=DATOS!$B$6,COMPRESORES!O39,IF($B$15=DATOS!$B$7,EVAPORADORES!O39,IF($B$15=DATOS!$B$8,FILTROS!O39,IF($B$15=DATOS!$B$9,IC!O39,IF($B$15=DATOS!$B$10,MIXERS!O39,IF($B$15=DATOS!$B$11,MOLINOS!O39,IF($B$15=DATOS!$B$12,'ÓSMOSIS INV'!O39,IF($B$15=DATOS!$B$13,REACTORES!O39,IF($B$15=DATOS!$B$14,RESINAS!O43,IF($B$15=DATOS!$B$15,SECADORES!O39,IF($B$15=DATOS!$B$16,SILOS!O39,IF($B$15=DATOS!$B$17,TANQUES!O39,IF($B$15=DATOS!$B$18,'TK AGITADOS'!O39,IF($B$15=DATOS!$B$19,'TORRES ENF'!O39," ")))))))))))))))))</f>
        <v>0</v>
      </c>
      <c r="N55" s="46">
        <f>IF($B$15=DATOS!$B$3,CALDERAS!P39,IF($B$15=DATOS!$B$4,CENTRÍFUGAS!P39,IF($B$15=DATOS!$B$5,CHILLERS!P39, IF($B$15=DATOS!$B$6,COMPRESORES!P39,IF($B$15=DATOS!$B$7,EVAPORADORES!P39,IF($B$15=DATOS!$B$8,FILTROS!P39,IF($B$15=DATOS!$B$9,IC!P39,IF($B$15=DATOS!$B$10,MIXERS!P39,IF($B$15=DATOS!$B$11,MOLINOS!P39,IF($B$15=DATOS!$B$12,'ÓSMOSIS INV'!P39,IF($B$15=DATOS!$B$13,REACTORES!P39,IF($B$15=DATOS!$B$14,RESINAS!P43,IF($B$15=DATOS!$B$15,SECADORES!P39,IF($B$15=DATOS!$B$16,SILOS!P39,IF($B$15=DATOS!$B$17,TANQUES!P39,IF($B$15=DATOS!$B$18,'TK AGITADOS'!P39,IF($B$15=DATOS!$B$19,'TORRES ENF'!P39," ")))))))))))))))))</f>
        <v>0</v>
      </c>
      <c r="O55" s="46">
        <f>IF($B$15=DATOS!$B$3,CALDERAS!Q39,IF($B$15=DATOS!$B$4,CENTRÍFUGAS!Q39,IF($B$15=DATOS!$B$5,CHILLERS!Q39, IF($B$15=DATOS!$B$6,COMPRESORES!Q39,IF($B$15=DATOS!$B$7,EVAPORADORES!Q39,IF($B$15=DATOS!$B$8,FILTROS!Q39,IF($B$15=DATOS!$B$9,IC!Q39,IF($B$15=DATOS!$B$10,MIXERS!Q39,IF($B$15=DATOS!$B$11,MOLINOS!Q39,IF($B$15=DATOS!$B$12,'ÓSMOSIS INV'!Q39,IF($B$15=DATOS!$B$13,REACTORES!Q39,IF($B$15=DATOS!$B$14,RESINAS!Q43,IF($B$15=DATOS!$B$15,SECADORES!Q39,IF($B$15=DATOS!$B$16,SILOS!Q39,IF($B$15=DATOS!$B$17,TANQUES!Q39,IF($B$15=DATOS!$B$18,'TK AGITADOS'!Q39,IF($B$15=DATOS!$B$19,'TORRES ENF'!Q39," ")))))))))))))))))</f>
        <v>0</v>
      </c>
      <c r="P55" s="46">
        <f>IF($B$15=DATOS!$B$3,CALDERAS!R39,IF($B$15=DATOS!$B$4,CENTRÍFUGAS!R39,IF($B$15=DATOS!$B$5,CHILLERS!R39, IF($B$15=DATOS!$B$6,COMPRESORES!R39,IF($B$15=DATOS!$B$7,EVAPORADORES!R39,IF($B$15=DATOS!$B$8,FILTROS!R39,IF($B$15=DATOS!$B$9,IC!R39,IF($B$15=DATOS!$B$10,MIXERS!R39,IF($B$15=DATOS!$B$11,MOLINOS!R39,IF($B$15=DATOS!$B$12,'ÓSMOSIS INV'!R39,IF($B$15=DATOS!$B$13,REACTORES!R39,IF($B$15=DATOS!$B$14,RESINAS!R43,IF($B$15=DATOS!$B$15,SECADORES!R39,IF($B$15=DATOS!$B$16,SILOS!R39,IF($B$15=DATOS!$B$17,TANQUES!R39,IF($B$15=DATOS!$B$18,'TK AGITADOS'!R39,IF($B$15=DATOS!$B$19,'TORRES ENF'!R39," ")))))))))))))))))</f>
        <v>0</v>
      </c>
      <c r="Q55" s="46">
        <f>IF($B$15=DATOS!$B$3,CALDERAS!S39,IF($B$15=DATOS!$B$4,CENTRÍFUGAS!S39,IF($B$15=DATOS!$B$5,CHILLERS!S39, IF($B$15=DATOS!$B$6,COMPRESORES!S39,IF($B$15=DATOS!$B$7,EVAPORADORES!S39,IF($B$15=DATOS!$B$8,FILTROS!S39,IF($B$15=DATOS!$B$9,IC!S39,IF($B$15=DATOS!$B$10,MIXERS!S39,IF($B$15=DATOS!$B$11,MOLINOS!S39,IF($B$15=DATOS!$B$12,'ÓSMOSIS INV'!S39,IF($B$15=DATOS!$B$13,REACTORES!S39,IF($B$15=DATOS!$B$14,RESINAS!S43,IF($B$15=DATOS!$B$15,SECADORES!S39,IF($B$15=DATOS!$B$16,SILOS!S39,IF($B$15=DATOS!$B$17,TANQUES!S39,IF($B$15=DATOS!$B$18,'TK AGITADOS'!S39,IF($B$15=DATOS!$B$19,'TORRES ENF'!S39," ")))))))))))))))))</f>
        <v>0</v>
      </c>
      <c r="R55" s="46">
        <f>IF($B$15=DATOS!$B$3,CALDERAS!T39,IF($B$15=DATOS!$B$4,CENTRÍFUGAS!T39,IF($B$15=DATOS!$B$5,CHILLERS!T39, IF($B$15=DATOS!$B$6,COMPRESORES!T39,IF($B$15=DATOS!$B$7,EVAPORADORES!T39,IF($B$15=DATOS!$B$8,FILTROS!T39,IF($B$15=DATOS!$B$9,IC!T39,IF($B$15=DATOS!$B$10,MIXERS!T39,IF($B$15=DATOS!$B$11,MOLINOS!T39,IF($B$15=DATOS!$B$12,'ÓSMOSIS INV'!T39,IF($B$15=DATOS!$B$13,REACTORES!T39,IF($B$15=DATOS!$B$14,RESINAS!T43,IF($B$15=DATOS!$B$15,SECADORES!T39,IF($B$15=DATOS!$B$16,SILOS!T39,IF($B$15=DATOS!$B$17,TANQUES!T39,IF($B$15=DATOS!$B$18,'TK AGITADOS'!T39,IF($B$15=DATOS!$B$19,'TORRES ENF'!T39," ")))))))))))))))))</f>
        <v>0</v>
      </c>
      <c r="S55" s="46">
        <f>IF($B$15=DATOS!$B$3,CALDERAS!U39,IF($B$15=DATOS!$B$4,CENTRÍFUGAS!U39,IF($B$15=DATOS!$B$5,CHILLERS!U39, IF($B$15=DATOS!$B$6,COMPRESORES!U39,IF($B$15=DATOS!$B$7,EVAPORADORES!U39,IF($B$15=DATOS!$B$8,FILTROS!U39,IF($B$15=DATOS!$B$9,IC!U39,IF($B$15=DATOS!$B$10,MIXERS!U39,IF($B$15=DATOS!$B$11,MOLINOS!U39,IF($B$15=DATOS!$B$12,'ÓSMOSIS INV'!U39,IF($B$15=DATOS!$B$13,REACTORES!U39,IF($B$15=DATOS!$B$14,RESINAS!U43,IF($B$15=DATOS!$B$15,SECADORES!U39,IF($B$15=DATOS!$B$16,SILOS!U39,IF($B$15=DATOS!$B$17,TANQUES!U39,IF($B$15=DATOS!$B$18,'TK AGITADOS'!U39,IF($B$15=DATOS!$B$19,'TORRES ENF'!U39," ")))))))))))))))))</f>
        <v>0</v>
      </c>
      <c r="T55" s="46">
        <f>IF($B$15=DATOS!$B$3,CALDERAS!V39,IF($B$15=DATOS!$B$4,CENTRÍFUGAS!V39,IF($B$15=DATOS!$B$5,CHILLERS!V39, IF($B$15=DATOS!$B$6,COMPRESORES!V39,IF($B$15=DATOS!$B$7,EVAPORADORES!V39,IF($B$15=DATOS!$B$8,FILTROS!V39,IF($B$15=DATOS!$B$9,IC!V39,IF($B$15=DATOS!$B$10,MIXERS!V39,IF($B$15=DATOS!$B$11,MOLINOS!V39,IF($B$15=DATOS!$B$12,'ÓSMOSIS INV'!V39,IF($B$15=DATOS!$B$13,REACTORES!V39,IF($B$15=DATOS!$B$14,RESINAS!V43,IF($B$15=DATOS!$B$15,SECADORES!V39,IF($B$15=DATOS!$B$16,SILOS!V39,IF($B$15=DATOS!$B$17,TANQUES!V39,IF($B$15=DATOS!$B$18,'TK AGITADOS'!V39,IF($B$15=DATOS!$B$19,'TORRES ENF'!V39," ")))))))))))))))))</f>
        <v>0</v>
      </c>
      <c r="U55" s="46">
        <f>IF($B$15=DATOS!$B$3,CALDERAS!W39,IF($B$15=DATOS!$B$4,CENTRÍFUGAS!W39,IF($B$15=DATOS!$B$5,CHILLERS!W39, IF($B$15=DATOS!$B$6,COMPRESORES!W39,IF($B$15=DATOS!$B$7,EVAPORADORES!W39,IF($B$15=DATOS!$B$8,FILTROS!W39,IF($B$15=DATOS!$B$9,IC!W39,IF($B$15=DATOS!$B$10,MIXERS!W39,IF($B$15=DATOS!$B$11,MOLINOS!W39,IF($B$15=DATOS!$B$12,'ÓSMOSIS INV'!W39,IF($B$15=DATOS!$B$13,REACTORES!W39,IF($B$15=DATOS!$B$14,RESINAS!W43,IF($B$15=DATOS!$B$15,SECADORES!W39,IF($B$15=DATOS!$B$16,SILOS!W39,IF($B$15=DATOS!$B$17,TANQUES!W39,IF($B$15=DATOS!$B$18,'TK AGITADOS'!W39,IF($B$15=DATOS!$B$19,'TORRES ENF'!W39," ")))))))))))))))))</f>
        <v>0</v>
      </c>
      <c r="V55" s="46">
        <f>IF($B$15=DATOS!$B$3,CALDERAS!X39,IF($B$15=DATOS!$B$4,CENTRÍFUGAS!X39,IF($B$15=DATOS!$B$5,CHILLERS!X39, IF($B$15=DATOS!$B$6,COMPRESORES!X39,IF($B$15=DATOS!$B$7,EVAPORADORES!X39,IF($B$15=DATOS!$B$8,FILTROS!X39,IF($B$15=DATOS!$B$9,IC!X39,IF($B$15=DATOS!$B$10,MIXERS!X39,IF($B$15=DATOS!$B$11,MOLINOS!X39,IF($B$15=DATOS!$B$12,'ÓSMOSIS INV'!X39,IF($B$15=DATOS!$B$13,REACTORES!X39,IF($B$15=DATOS!$B$14,RESINAS!X43,IF($B$15=DATOS!$B$15,SECADORES!X39,IF($B$15=DATOS!$B$16,SILOS!X39,IF($B$15=DATOS!$B$17,TANQUES!X39,IF($B$15=DATOS!$B$18,'TK AGITADOS'!X39,IF($B$15=DATOS!$B$19,'TORRES ENF'!X39," ")))))))))))))))))</f>
        <v>0</v>
      </c>
      <c r="W55" s="46">
        <f>IF($B$15=DATOS!$B$3,CALDERAS!Y39,IF($B$15=DATOS!$B$4,CENTRÍFUGAS!Y39,IF($B$15=DATOS!$B$5,CHILLERS!Y39, IF($B$15=DATOS!$B$6,COMPRESORES!Y39,IF($B$15=DATOS!$B$7,EVAPORADORES!Y39,IF($B$15=DATOS!$B$8,FILTROS!Y39,IF($B$15=DATOS!$B$9,IC!Y39,IF($B$15=DATOS!$B$10,MIXERS!Y39,IF($B$15=DATOS!$B$11,MOLINOS!Y39,IF($B$15=DATOS!$B$12,'ÓSMOSIS INV'!Y39,IF($B$15=DATOS!$B$13,REACTORES!Y39,IF($B$15=DATOS!$B$14,RESINAS!Y43,IF($B$15=DATOS!$B$15,SECADORES!Y39,IF($B$15=DATOS!$B$16,SILOS!Y39,IF($B$15=DATOS!$B$17,TANQUES!Y39,IF($B$15=DATOS!$B$18,'TK AGITADOS'!Y39,IF($B$15=DATOS!$B$19,'TORRES ENF'!Y39," ")))))))))))))))))</f>
        <v>0</v>
      </c>
      <c r="X55" s="46">
        <f>IF($B$15=DATOS!$B$3,CALDERAS!Z39,IF($B$15=DATOS!$B$4,CENTRÍFUGAS!Z39,IF($B$15=DATOS!$B$5,CHILLERS!Z39, IF($B$15=DATOS!$B$6,COMPRESORES!Z39,IF($B$15=DATOS!$B$7,EVAPORADORES!Z39,IF($B$15=DATOS!$B$8,FILTROS!Z39,IF($B$15=DATOS!$B$9,IC!Z39,IF($B$15=DATOS!$B$10,MIXERS!Z39,IF($B$15=DATOS!$B$11,MOLINOS!Z39,IF($B$15=DATOS!$B$12,'ÓSMOSIS INV'!Z39,IF($B$15=DATOS!$B$13,REACTORES!Z39,IF($B$15=DATOS!$B$14,RESINAS!Z43,IF($B$15=DATOS!$B$15,SECADORES!Z39,IF($B$15=DATOS!$B$16,SILOS!Z39,IF($B$15=DATOS!$B$17,TANQUES!Z39,IF($B$15=DATOS!$B$18,'TK AGITADOS'!Z39,IF($B$15=DATOS!$B$19,'TORRES ENF'!Z39," ")))))))))))))))))</f>
        <v>0</v>
      </c>
      <c r="Y55" s="46">
        <f>IF($B$15=DATOS!$B$3,CALDERAS!AA39,IF($B$15=DATOS!$B$4,CENTRÍFUGAS!AA39,IF($B$15=DATOS!$B$5,CHILLERS!AA39, IF($B$15=DATOS!$B$6,COMPRESORES!AA39,IF($B$15=DATOS!$B$7,EVAPORADORES!AA39,IF($B$15=DATOS!$B$8,FILTROS!AA39,IF($B$15=DATOS!$B$9,IC!AA39,IF($B$15=DATOS!$B$10,MIXERS!AA39,IF($B$15=DATOS!$B$11,MOLINOS!AA39,IF($B$15=DATOS!$B$12,'ÓSMOSIS INV'!AA39,IF($B$15=DATOS!$B$13,REACTORES!AA39,IF($B$15=DATOS!$B$14,RESINAS!AA43,IF($B$15=DATOS!$B$15,SECADORES!AA39,IF($B$15=DATOS!$B$16,SILOS!AA39,IF($B$15=DATOS!$B$17,TANQUES!AA39,IF($B$15=DATOS!$B$18,'TK AGITADOS'!AA39,IF($B$15=DATOS!$B$19,'TORRES ENF'!AA39," ")))))))))))))))))</f>
        <v>0</v>
      </c>
      <c r="Z55" s="46">
        <f>IF($B$15=DATOS!$B$3,CALDERAS!AB39,IF($B$15=DATOS!$B$4,CENTRÍFUGAS!AB39,IF($B$15=DATOS!$B$5,CHILLERS!AB39, IF($B$15=DATOS!$B$6,COMPRESORES!AB39,IF($B$15=DATOS!$B$7,EVAPORADORES!AB39,IF($B$15=DATOS!$B$8,FILTROS!AB39,IF($B$15=DATOS!$B$9,IC!AB39,IF($B$15=DATOS!$B$10,MIXERS!AB39,IF($B$15=DATOS!$B$11,MOLINOS!AB39,IF($B$15=DATOS!$B$12,'ÓSMOSIS INV'!AB39,IF($B$15=DATOS!$B$13,REACTORES!AB39,IF($B$15=DATOS!$B$14,RESINAS!AB43,IF($B$15=DATOS!$B$15,SECADORES!AB39,IF($B$15=DATOS!$B$16,SILOS!AB39,IF($B$15=DATOS!$B$17,TANQUES!AB39,IF($B$15=DATOS!$B$18,'TK AGITADOS'!AB39,IF($B$15=DATOS!$B$19,'TORRES ENF'!AB39," ")))))))))))))))))</f>
        <v>0</v>
      </c>
      <c r="AA55" s="46">
        <f>IF($B$15=DATOS!$B$3,CALDERAS!AC39,IF($B$15=DATOS!$B$4,CENTRÍFUGAS!AC39,IF($B$15=DATOS!$B$5,CHILLERS!AC39, IF($B$15=DATOS!$B$6,COMPRESORES!AC39,IF($B$15=DATOS!$B$7,EVAPORADORES!AC39,IF($B$15=DATOS!$B$8,FILTROS!AC39,IF($B$15=DATOS!$B$9,IC!AC39,IF($B$15=DATOS!$B$10,MIXERS!AC39,IF($B$15=DATOS!$B$11,MOLINOS!AC39,IF($B$15=DATOS!$B$12,'ÓSMOSIS INV'!AC39,IF($B$15=DATOS!$B$13,REACTORES!AC39,IF($B$15=DATOS!$B$14,RESINAS!AC43,IF($B$15=DATOS!$B$15,SECADORES!AC39,IF($B$15=DATOS!$B$16,SILOS!AC39,IF($B$15=DATOS!$B$17,TANQUES!AC39,IF($B$15=DATOS!$B$18,'TK AGITADOS'!AC39,IF($B$15=DATOS!$B$19,'TORRES ENF'!AC39," ")))))))))))))))))</f>
        <v>0</v>
      </c>
      <c r="AB55" s="46">
        <f>IF($B$15=DATOS!$B$3,CALDERAS!AD39,IF($B$15=DATOS!$B$4,CENTRÍFUGAS!AD39,IF($B$15=DATOS!$B$5,CHILLERS!AD39, IF($B$15=DATOS!$B$6,COMPRESORES!AD39,IF($B$15=DATOS!$B$7,EVAPORADORES!AD39,IF($B$15=DATOS!$B$8,FILTROS!AD39,IF($B$15=DATOS!$B$9,IC!AD39,IF($B$15=DATOS!$B$10,MIXERS!AD39,IF($B$15=DATOS!$B$11,MOLINOS!AD39,IF($B$15=DATOS!$B$12,'ÓSMOSIS INV'!AD39,IF($B$15=DATOS!$B$13,REACTORES!AD39,IF($B$15=DATOS!$B$14,RESINAS!AD43,IF($B$15=DATOS!$B$15,SECADORES!AD39,IF($B$15=DATOS!$B$16,SILOS!AD39,IF($B$15=DATOS!$B$17,TANQUES!AD39,IF($B$15=DATOS!$B$18,'TK AGITADOS'!AD39,IF($B$15=DATOS!$B$19,'TORRES ENF'!AD39," ")))))))))))))))))</f>
        <v>0</v>
      </c>
      <c r="AC55" s="46">
        <f>IF($B$15=DATOS!$B$3,CALDERAS!AE39,IF($B$15=DATOS!$B$4,CENTRÍFUGAS!AE39,IF($B$15=DATOS!$B$5,CHILLERS!AE39, IF($B$15=DATOS!$B$6,COMPRESORES!AE39,IF($B$15=DATOS!$B$7,EVAPORADORES!AE39,IF($B$15=DATOS!$B$8,FILTROS!AE39,IF($B$15=DATOS!$B$9,IC!AE39,IF($B$15=DATOS!$B$10,MIXERS!AE39,IF($B$15=DATOS!$B$11,MOLINOS!AE39,IF($B$15=DATOS!$B$12,'ÓSMOSIS INV'!AE39,IF($B$15=DATOS!$B$13,REACTORES!AE39,IF($B$15=DATOS!$B$14,RESINAS!AE43,IF($B$15=DATOS!$B$15,SECADORES!AE39,IF($B$15=DATOS!$B$16,SILOS!AE39,IF($B$15=DATOS!$B$17,TANQUES!AE39,IF($B$15=DATOS!$B$18,'TK AGITADOS'!AE39,IF($B$15=DATOS!$B$19,'TORRES ENF'!AE39," ")))))))))))))))))</f>
        <v>0</v>
      </c>
      <c r="AD55" s="46">
        <f>IF($B$15=DATOS!$B$3,CALDERAS!AF39,IF($B$15=DATOS!$B$4,CENTRÍFUGAS!AF39,IF($B$15=DATOS!$B$5,CHILLERS!AF39, IF($B$15=DATOS!$B$6,COMPRESORES!AF39,IF($B$15=DATOS!$B$7,EVAPORADORES!AF39,IF($B$15=DATOS!$B$8,FILTROS!AF39,IF($B$15=DATOS!$B$9,IC!AF39,IF($B$15=DATOS!$B$10,MIXERS!AF39,IF($B$15=DATOS!$B$11,MOLINOS!AF39,IF($B$15=DATOS!$B$12,'ÓSMOSIS INV'!AF39,IF($B$15=DATOS!$B$13,REACTORES!AF39,IF($B$15=DATOS!$B$14,RESINAS!AF43,IF($B$15=DATOS!$B$15,SECADORES!AF39,IF($B$15=DATOS!$B$16,SILOS!AF39,IF($B$15=DATOS!$B$17,TANQUES!AF39,IF($B$15=DATOS!$B$18,'TK AGITADOS'!AF39,IF($B$15=DATOS!$B$19,'TORRES ENF'!AF39," ")))))))))))))))))</f>
        <v>0</v>
      </c>
      <c r="AE55" s="46">
        <f>IF($B$15=DATOS!$B$3,CALDERAS!AG39,IF($B$15=DATOS!$B$4,CENTRÍFUGAS!AG39,IF($B$15=DATOS!$B$5,CHILLERS!AG39, IF($B$15=DATOS!$B$6,COMPRESORES!AG39,IF($B$15=DATOS!$B$7,EVAPORADORES!AG39,IF($B$15=DATOS!$B$8,FILTROS!AG39,IF($B$15=DATOS!$B$9,IC!AG39,IF($B$15=DATOS!$B$10,MIXERS!AG39,IF($B$15=DATOS!$B$11,MOLINOS!AG39,IF($B$15=DATOS!$B$12,'ÓSMOSIS INV'!AG39,IF($B$15=DATOS!$B$13,REACTORES!AG39,IF($B$15=DATOS!$B$14,RESINAS!AG43,IF($B$15=DATOS!$B$15,SECADORES!AG39,IF($B$15=DATOS!$B$16,SILOS!AG39,IF($B$15=DATOS!$B$17,TANQUES!AG39,IF($B$15=DATOS!$B$18,'TK AGITADOS'!AG39,IF($B$15=DATOS!$B$19,'TORRES ENF'!AG39," ")))))))))))))))))</f>
        <v>0</v>
      </c>
      <c r="AF55" s="46">
        <f>IF($B$15=DATOS!$B$3,CALDERAS!AH39,IF($B$15=DATOS!$B$4,CENTRÍFUGAS!AH39,IF($B$15=DATOS!$B$5,CHILLERS!AH39, IF($B$15=DATOS!$B$6,COMPRESORES!AH39,IF($B$15=DATOS!$B$7,EVAPORADORES!AH39,IF($B$15=DATOS!$B$8,FILTROS!AH39,IF($B$15=DATOS!$B$9,IC!AH39,IF($B$15=DATOS!$B$10,MIXERS!AH39,IF($B$15=DATOS!$B$11,MOLINOS!AH39,IF($B$15=DATOS!$B$12,'ÓSMOSIS INV'!AH39,IF($B$15=DATOS!$B$13,REACTORES!AH39,IF($B$15=DATOS!$B$14,RESINAS!AH43,IF($B$15=DATOS!$B$15,SECADORES!AH39,IF($B$15=DATOS!$B$16,SILOS!AH39,IF($B$15=DATOS!$B$17,TANQUES!AH39,IF($B$15=DATOS!$B$18,'TK AGITADOS'!AH39,IF($B$15=DATOS!$B$19,'TORRES ENF'!AH39," ")))))))))))))))))</f>
        <v>0</v>
      </c>
    </row>
    <row r="56" spans="1:32" s="48" customFormat="1" ht="45" customHeight="1" x14ac:dyDescent="0.4">
      <c r="A56" s="46">
        <f>IF($B$15=DATOS!$B$3,CALDERAS!C40,IF($B$15=DATOS!$B$4,CENTRÍFUGAS!C40,IF($B$15=DATOS!$B$5,CHILLERS!C40, IF($B$15=DATOS!$B$6,COMPRESORES!C40,IF($B$15=DATOS!$B$7,EVAPORADORES!C40,IF($B$15=DATOS!$B$8,FILTROS!C40,IF($B$15=DATOS!$B$9,IC!C40,IF($B$15=DATOS!$B$10,MIXERS!C40,IF($B$15=DATOS!$B$11,MOLINOS!C40,IF($B$15=DATOS!$B$12,'ÓSMOSIS INV'!C40,IF($B$15=DATOS!$B$13,REACTORES!C40,IF($B$15=DATOS!$B$14,RESINAS!C44,IF($B$15=DATOS!$B$15,SECADORES!C40,IF($B$15=DATOS!$B$16,SILOS!C40,IF($B$15=DATOS!$B$17,TANQUES!C40,IF($B$15=DATOS!$B$18,'TK AGITADOS'!C40,IF($B$15=DATOS!$B$19,'TORRES ENF'!C40," ")))))))))))))))))</f>
        <v>0</v>
      </c>
      <c r="B56" s="46">
        <f>IF($B$15=DATOS!$B$3,CALDERAS!D40,IF($B$15=DATOS!$B$4,CENTRÍFUGAS!D40,IF($B$15=DATOS!$B$5,CHILLERS!D40, IF($B$15=DATOS!$B$6,COMPRESORES!D40,IF($B$15=DATOS!$B$7,EVAPORADORES!D40,IF($B$15=DATOS!$B$8,FILTROS!D40,IF($B$15=DATOS!$B$9,IC!D40,IF($B$15=DATOS!$B$10,MIXERS!D40,IF($B$15=DATOS!$B$11,MOLINOS!D40,IF($B$15=DATOS!$B$12,'ÓSMOSIS INV'!D40,IF($B$15=DATOS!$B$13,REACTORES!D40,IF($B$15=DATOS!$B$14,RESINAS!D44,IF($B$15=DATOS!$B$15,SECADORES!D40,IF($B$15=DATOS!$B$16,SILOS!D40,IF($B$15=DATOS!$B$17,TANQUES!D40,IF($B$15=DATOS!$B$18,'TK AGITADOS'!D40,IF($B$15=DATOS!$B$19,'TORRES ENF'!D40," ")))))))))))))))))</f>
        <v>0</v>
      </c>
      <c r="C56" s="46">
        <f>IF($B$15=DATOS!$B$3,CALDERAS!E40,IF($B$15=DATOS!$B$4,CENTRÍFUGAS!E40,IF($B$15=DATOS!$B$5,CHILLERS!E40, IF($B$15=DATOS!$B$6,COMPRESORES!E40,IF($B$15=DATOS!$B$7,EVAPORADORES!E40,IF($B$15=DATOS!$B$8,FILTROS!E40,IF($B$15=DATOS!$B$9,IC!E40,IF($B$15=DATOS!$B$10,MIXERS!E40,IF($B$15=DATOS!$B$11,MOLINOS!E40,IF($B$15=DATOS!$B$12,'ÓSMOSIS INV'!E40,IF($B$15=DATOS!$B$13,REACTORES!E40,IF($B$15=DATOS!$B$14,RESINAS!E44,IF($B$15=DATOS!$B$15,SECADORES!E40,IF($B$15=DATOS!$B$16,SILOS!E40,IF($B$15=DATOS!$B$17,TANQUES!E40,IF($B$15=DATOS!$B$18,'TK AGITADOS'!E40,IF($B$15=DATOS!$B$19,'TORRES ENF'!E40," ")))))))))))))))))</f>
        <v>0</v>
      </c>
      <c r="D56" s="46">
        <f>IF($B$15=DATOS!$B$3,CALDERAS!F40,IF($B$15=DATOS!$B$4,CENTRÍFUGAS!F40,IF($B$15=DATOS!$B$5,CHILLERS!F40, IF($B$15=DATOS!$B$6,COMPRESORES!F40,IF($B$15=DATOS!$B$7,EVAPORADORES!F40,IF($B$15=DATOS!$B$8,FILTROS!F40,IF($B$15=DATOS!$B$9,IC!F40,IF($B$15=DATOS!$B$10,MIXERS!F40,IF($B$15=DATOS!$B$11,MOLINOS!F40,IF($B$15=DATOS!$B$12,'ÓSMOSIS INV'!F40,IF($B$15=DATOS!$B$13,REACTORES!F40,IF($B$15=DATOS!$B$14,RESINAS!F44,IF($B$15=DATOS!$B$15,SECADORES!F40,IF($B$15=DATOS!$B$16,SILOS!F40,IF($B$15=DATOS!$B$17,TANQUES!F40,IF($B$15=DATOS!$B$18,'TK AGITADOS'!F40,IF($B$15=DATOS!$B$19,'TORRES ENF'!F40," ")))))))))))))))))</f>
        <v>0</v>
      </c>
      <c r="E56" s="46">
        <f>IF($B$15=DATOS!$B$3,CALDERAS!G40,IF($B$15=DATOS!$B$4,CENTRÍFUGAS!G40,IF($B$15=DATOS!$B$5,CHILLERS!G40, IF($B$15=DATOS!$B$6,COMPRESORES!G40,IF($B$15=DATOS!$B$7,EVAPORADORES!G40,IF($B$15=DATOS!$B$8,FILTROS!G40,IF($B$15=DATOS!$B$9,IC!G40,IF($B$15=DATOS!$B$10,MIXERS!G40,IF($B$15=DATOS!$B$11,MOLINOS!G40,IF($B$15=DATOS!$B$12,'ÓSMOSIS INV'!G40,IF($B$15=DATOS!$B$13,REACTORES!G40,IF($B$15=DATOS!$B$14,RESINAS!G44,IF($B$15=DATOS!$B$15,SECADORES!G40,IF($B$15=DATOS!$B$16,SILOS!G40,IF($B$15=DATOS!$B$17,TANQUES!G40,IF($B$15=DATOS!$B$18,'TK AGITADOS'!G40,IF($B$15=DATOS!$B$19,'TORRES ENF'!G40," ")))))))))))))))))</f>
        <v>0</v>
      </c>
      <c r="F56" s="46">
        <f>IF($B$15=DATOS!$B$3,CALDERAS!H40,IF($B$15=DATOS!$B$4,CENTRÍFUGAS!H40,IF($B$15=DATOS!$B$5,CHILLERS!H40, IF($B$15=DATOS!$B$6,COMPRESORES!H40,IF($B$15=DATOS!$B$7,EVAPORADORES!H40,IF($B$15=DATOS!$B$8,FILTROS!H40,IF($B$15=DATOS!$B$9,IC!H40,IF($B$15=DATOS!$B$10,MIXERS!H40,IF($B$15=DATOS!$B$11,MOLINOS!H40,IF($B$15=DATOS!$B$12,'ÓSMOSIS INV'!H40,IF($B$15=DATOS!$B$13,REACTORES!H40,IF($B$15=DATOS!$B$14,RESINAS!H44,IF($B$15=DATOS!$B$15,SECADORES!H40,IF($B$15=DATOS!$B$16,SILOS!H40,IF($B$15=DATOS!$B$17,TANQUES!H40,IF($B$15=DATOS!$B$18,'TK AGITADOS'!H40,IF($B$15=DATOS!$B$19,'TORRES ENF'!H40," ")))))))))))))))))</f>
        <v>0</v>
      </c>
      <c r="G56" s="46">
        <f>IF($B$15=DATOS!$B$3,CALDERAS!I40,IF($B$15=DATOS!$B$4,CENTRÍFUGAS!I40,IF($B$15=DATOS!$B$5,CHILLERS!I40, IF($B$15=DATOS!$B$6,COMPRESORES!I40,IF($B$15=DATOS!$B$7,EVAPORADORES!I40,IF($B$15=DATOS!$B$8,FILTROS!I40,IF($B$15=DATOS!$B$9,IC!I40,IF($B$15=DATOS!$B$10,MIXERS!I40,IF($B$15=DATOS!$B$11,MOLINOS!I40,IF($B$15=DATOS!$B$12,'ÓSMOSIS INV'!I40,IF($B$15=DATOS!$B$13,REACTORES!I40,IF($B$15=DATOS!$B$14,RESINAS!I44,IF($B$15=DATOS!$B$15,SECADORES!I40,IF($B$15=DATOS!$B$16,SILOS!I40,IF($B$15=DATOS!$B$17,TANQUES!I40,IF($B$15=DATOS!$B$18,'TK AGITADOS'!I40,IF($B$15=DATOS!$B$19,'TORRES ENF'!I40," ")))))))))))))))))</f>
        <v>0</v>
      </c>
      <c r="H56" s="46">
        <f>IF($B$15=DATOS!$B$3,CALDERAS!J40,IF($B$15=DATOS!$B$4,CENTRÍFUGAS!J40,IF($B$15=DATOS!$B$5,CHILLERS!J40, IF($B$15=DATOS!$B$6,COMPRESORES!J40,IF($B$15=DATOS!$B$7,EVAPORADORES!J40,IF($B$15=DATOS!$B$8,FILTROS!J40,IF($B$15=DATOS!$B$9,IC!J40,IF($B$15=DATOS!$B$10,MIXERS!J40,IF($B$15=DATOS!$B$11,MOLINOS!J40,IF($B$15=DATOS!$B$12,'ÓSMOSIS INV'!J40,IF($B$15=DATOS!$B$13,REACTORES!J40,IF($B$15=DATOS!$B$14,RESINAS!J44,IF($B$15=DATOS!$B$15,SECADORES!J40,IF($B$15=DATOS!$B$16,SILOS!J40,IF($B$15=DATOS!$B$17,TANQUES!J40,IF($B$15=DATOS!$B$18,'TK AGITADOS'!J40,IF($B$15=DATOS!$B$19,'TORRES ENF'!J40," ")))))))))))))))))</f>
        <v>0</v>
      </c>
      <c r="I56" s="46">
        <f>IF($B$15=DATOS!$B$3,CALDERAS!K40,IF($B$15=DATOS!$B$4,CENTRÍFUGAS!K40,IF($B$15=DATOS!$B$5,CHILLERS!K40, IF($B$15=DATOS!$B$6,COMPRESORES!K40,IF($B$15=DATOS!$B$7,EVAPORADORES!K40,IF($B$15=DATOS!$B$8,FILTROS!K40,IF($B$15=DATOS!$B$9,IC!K40,IF($B$15=DATOS!$B$10,MIXERS!K40,IF($B$15=DATOS!$B$11,MOLINOS!K40,IF($B$15=DATOS!$B$12,'ÓSMOSIS INV'!K40,IF($B$15=DATOS!$B$13,REACTORES!K40,IF($B$15=DATOS!$B$14,RESINAS!K44,IF($B$15=DATOS!$B$15,SECADORES!K40,IF($B$15=DATOS!$B$16,SILOS!K40,IF($B$15=DATOS!$B$17,TANQUES!K40,IF($B$15=DATOS!$B$18,'TK AGITADOS'!K40,IF($B$15=DATOS!$B$19,'TORRES ENF'!K40," ")))))))))))))))))</f>
        <v>0</v>
      </c>
      <c r="J56" s="46">
        <f>IF($B$15=DATOS!$B$3,CALDERAS!L40,IF($B$15=DATOS!$B$4,CENTRÍFUGAS!L40,IF($B$15=DATOS!$B$5,CHILLERS!L40, IF($B$15=DATOS!$B$6,COMPRESORES!L40,IF($B$15=DATOS!$B$7,EVAPORADORES!L40,IF($B$15=DATOS!$B$8,FILTROS!L40,IF($B$15=DATOS!$B$9,IC!L40,IF($B$15=DATOS!$B$10,MIXERS!L40,IF($B$15=DATOS!$B$11,MOLINOS!L40,IF($B$15=DATOS!$B$12,'ÓSMOSIS INV'!L40,IF($B$15=DATOS!$B$13,REACTORES!L40,IF($B$15=DATOS!$B$14,RESINAS!L44,IF($B$15=DATOS!$B$15,SECADORES!L40,IF($B$15=DATOS!$B$16,SILOS!L40,IF($B$15=DATOS!$B$17,TANQUES!L40,IF($B$15=DATOS!$B$18,'TK AGITADOS'!L40,IF($B$15=DATOS!$B$19,'TORRES ENF'!L40," ")))))))))))))))))</f>
        <v>0</v>
      </c>
      <c r="K56" s="46">
        <f>IF($B$15=DATOS!$B$3,CALDERAS!M40,IF($B$15=DATOS!$B$4,CENTRÍFUGAS!M40,IF($B$15=DATOS!$B$5,CHILLERS!M40, IF($B$15=DATOS!$B$6,COMPRESORES!M40,IF($B$15=DATOS!$B$7,EVAPORADORES!M40,IF($B$15=DATOS!$B$8,FILTROS!M40,IF($B$15=DATOS!$B$9,IC!M40,IF($B$15=DATOS!$B$10,MIXERS!M40,IF($B$15=DATOS!$B$11,MOLINOS!M40,IF($B$15=DATOS!$B$12,'ÓSMOSIS INV'!M40,IF($B$15=DATOS!$B$13,REACTORES!M40,IF($B$15=DATOS!$B$14,RESINAS!M44,IF($B$15=DATOS!$B$15,SECADORES!M40,IF($B$15=DATOS!$B$16,SILOS!M40,IF($B$15=DATOS!$B$17,TANQUES!M40,IF($B$15=DATOS!$B$18,'TK AGITADOS'!M40,IF($B$15=DATOS!$B$19,'TORRES ENF'!M40," ")))))))))))))))))</f>
        <v>0</v>
      </c>
      <c r="L56" s="46">
        <f>IF($B$15=DATOS!$B$3,CALDERAS!N40,IF($B$15=DATOS!$B$4,CENTRÍFUGAS!N40,IF($B$15=DATOS!$B$5,CHILLERS!N40, IF($B$15=DATOS!$B$6,COMPRESORES!N40,IF($B$15=DATOS!$B$7,EVAPORADORES!N40,IF($B$15=DATOS!$B$8,FILTROS!N40,IF($B$15=DATOS!$B$9,IC!N40,IF($B$15=DATOS!$B$10,MIXERS!N40,IF($B$15=DATOS!$B$11,MOLINOS!N40,IF($B$15=DATOS!$B$12,'ÓSMOSIS INV'!N40,IF($B$15=DATOS!$B$13,REACTORES!N40,IF($B$15=DATOS!$B$14,RESINAS!N44,IF($B$15=DATOS!$B$15,SECADORES!N40,IF($B$15=DATOS!$B$16,SILOS!N40,IF($B$15=DATOS!$B$17,TANQUES!N40,IF($B$15=DATOS!$B$18,'TK AGITADOS'!N40,IF($B$15=DATOS!$B$19,'TORRES ENF'!N40," ")))))))))))))))))</f>
        <v>0</v>
      </c>
      <c r="M56" s="46">
        <f>IF($B$15=DATOS!$B$3,CALDERAS!O40,IF($B$15=DATOS!$B$4,CENTRÍFUGAS!O40,IF($B$15=DATOS!$B$5,CHILLERS!O40, IF($B$15=DATOS!$B$6,COMPRESORES!O40,IF($B$15=DATOS!$B$7,EVAPORADORES!O40,IF($B$15=DATOS!$B$8,FILTROS!O40,IF($B$15=DATOS!$B$9,IC!O40,IF($B$15=DATOS!$B$10,MIXERS!O40,IF($B$15=DATOS!$B$11,MOLINOS!O40,IF($B$15=DATOS!$B$12,'ÓSMOSIS INV'!O40,IF($B$15=DATOS!$B$13,REACTORES!O40,IF($B$15=DATOS!$B$14,RESINAS!O44,IF($B$15=DATOS!$B$15,SECADORES!O40,IF($B$15=DATOS!$B$16,SILOS!O40,IF($B$15=DATOS!$B$17,TANQUES!O40,IF($B$15=DATOS!$B$18,'TK AGITADOS'!O40,IF($B$15=DATOS!$B$19,'TORRES ENF'!O40," ")))))))))))))))))</f>
        <v>0</v>
      </c>
      <c r="N56" s="46">
        <f>IF($B$15=DATOS!$B$3,CALDERAS!P40,IF($B$15=DATOS!$B$4,CENTRÍFUGAS!P40,IF($B$15=DATOS!$B$5,CHILLERS!P40, IF($B$15=DATOS!$B$6,COMPRESORES!P40,IF($B$15=DATOS!$B$7,EVAPORADORES!P40,IF($B$15=DATOS!$B$8,FILTROS!P40,IF($B$15=DATOS!$B$9,IC!P40,IF($B$15=DATOS!$B$10,MIXERS!P40,IF($B$15=DATOS!$B$11,MOLINOS!P40,IF($B$15=DATOS!$B$12,'ÓSMOSIS INV'!P40,IF($B$15=DATOS!$B$13,REACTORES!P40,IF($B$15=DATOS!$B$14,RESINAS!P44,IF($B$15=DATOS!$B$15,SECADORES!P40,IF($B$15=DATOS!$B$16,SILOS!P40,IF($B$15=DATOS!$B$17,TANQUES!P40,IF($B$15=DATOS!$B$18,'TK AGITADOS'!P40,IF($B$15=DATOS!$B$19,'TORRES ENF'!P40," ")))))))))))))))))</f>
        <v>0</v>
      </c>
      <c r="O56" s="46">
        <f>IF($B$15=DATOS!$B$3,CALDERAS!Q40,IF($B$15=DATOS!$B$4,CENTRÍFUGAS!Q40,IF($B$15=DATOS!$B$5,CHILLERS!Q40, IF($B$15=DATOS!$B$6,COMPRESORES!Q40,IF($B$15=DATOS!$B$7,EVAPORADORES!Q40,IF($B$15=DATOS!$B$8,FILTROS!Q40,IF($B$15=DATOS!$B$9,IC!Q40,IF($B$15=DATOS!$B$10,MIXERS!Q40,IF($B$15=DATOS!$B$11,MOLINOS!Q40,IF($B$15=DATOS!$B$12,'ÓSMOSIS INV'!Q40,IF($B$15=DATOS!$B$13,REACTORES!Q40,IF($B$15=DATOS!$B$14,RESINAS!Q44,IF($B$15=DATOS!$B$15,SECADORES!Q40,IF($B$15=DATOS!$B$16,SILOS!Q40,IF($B$15=DATOS!$B$17,TANQUES!Q40,IF($B$15=DATOS!$B$18,'TK AGITADOS'!Q40,IF($B$15=DATOS!$B$19,'TORRES ENF'!Q40," ")))))))))))))))))</f>
        <v>0</v>
      </c>
      <c r="P56" s="46">
        <f>IF($B$15=DATOS!$B$3,CALDERAS!R40,IF($B$15=DATOS!$B$4,CENTRÍFUGAS!R40,IF($B$15=DATOS!$B$5,CHILLERS!R40, IF($B$15=DATOS!$B$6,COMPRESORES!R40,IF($B$15=DATOS!$B$7,EVAPORADORES!R40,IF($B$15=DATOS!$B$8,FILTROS!R40,IF($B$15=DATOS!$B$9,IC!R40,IF($B$15=DATOS!$B$10,MIXERS!R40,IF($B$15=DATOS!$B$11,MOLINOS!R40,IF($B$15=DATOS!$B$12,'ÓSMOSIS INV'!R40,IF($B$15=DATOS!$B$13,REACTORES!R40,IF($B$15=DATOS!$B$14,RESINAS!R44,IF($B$15=DATOS!$B$15,SECADORES!R40,IF($B$15=DATOS!$B$16,SILOS!R40,IF($B$15=DATOS!$B$17,TANQUES!R40,IF($B$15=DATOS!$B$18,'TK AGITADOS'!R40,IF($B$15=DATOS!$B$19,'TORRES ENF'!R40," ")))))))))))))))))</f>
        <v>0</v>
      </c>
      <c r="Q56" s="46">
        <f>IF($B$15=DATOS!$B$3,CALDERAS!S40,IF($B$15=DATOS!$B$4,CENTRÍFUGAS!S40,IF($B$15=DATOS!$B$5,CHILLERS!S40, IF($B$15=DATOS!$B$6,COMPRESORES!S40,IF($B$15=DATOS!$B$7,EVAPORADORES!S40,IF($B$15=DATOS!$B$8,FILTROS!S40,IF($B$15=DATOS!$B$9,IC!S40,IF($B$15=DATOS!$B$10,MIXERS!S40,IF($B$15=DATOS!$B$11,MOLINOS!S40,IF($B$15=DATOS!$B$12,'ÓSMOSIS INV'!S40,IF($B$15=DATOS!$B$13,REACTORES!S40,IF($B$15=DATOS!$B$14,RESINAS!S44,IF($B$15=DATOS!$B$15,SECADORES!S40,IF($B$15=DATOS!$B$16,SILOS!S40,IF($B$15=DATOS!$B$17,TANQUES!S40,IF($B$15=DATOS!$B$18,'TK AGITADOS'!S40,IF($B$15=DATOS!$B$19,'TORRES ENF'!S40," ")))))))))))))))))</f>
        <v>0</v>
      </c>
      <c r="R56" s="46">
        <f>IF($B$15=DATOS!$B$3,CALDERAS!T40,IF($B$15=DATOS!$B$4,CENTRÍFUGAS!T40,IF($B$15=DATOS!$B$5,CHILLERS!T40, IF($B$15=DATOS!$B$6,COMPRESORES!T40,IF($B$15=DATOS!$B$7,EVAPORADORES!T40,IF($B$15=DATOS!$B$8,FILTROS!T40,IF($B$15=DATOS!$B$9,IC!T40,IF($B$15=DATOS!$B$10,MIXERS!T40,IF($B$15=DATOS!$B$11,MOLINOS!T40,IF($B$15=DATOS!$B$12,'ÓSMOSIS INV'!T40,IF($B$15=DATOS!$B$13,REACTORES!T40,IF($B$15=DATOS!$B$14,RESINAS!T44,IF($B$15=DATOS!$B$15,SECADORES!T40,IF($B$15=DATOS!$B$16,SILOS!T40,IF($B$15=DATOS!$B$17,TANQUES!T40,IF($B$15=DATOS!$B$18,'TK AGITADOS'!T40,IF($B$15=DATOS!$B$19,'TORRES ENF'!T40," ")))))))))))))))))</f>
        <v>0</v>
      </c>
      <c r="S56" s="46">
        <f>IF($B$15=DATOS!$B$3,CALDERAS!U40,IF($B$15=DATOS!$B$4,CENTRÍFUGAS!U40,IF($B$15=DATOS!$B$5,CHILLERS!U40, IF($B$15=DATOS!$B$6,COMPRESORES!U40,IF($B$15=DATOS!$B$7,EVAPORADORES!U40,IF($B$15=DATOS!$B$8,FILTROS!U40,IF($B$15=DATOS!$B$9,IC!U40,IF($B$15=DATOS!$B$10,MIXERS!U40,IF($B$15=DATOS!$B$11,MOLINOS!U40,IF($B$15=DATOS!$B$12,'ÓSMOSIS INV'!U40,IF($B$15=DATOS!$B$13,REACTORES!U40,IF($B$15=DATOS!$B$14,RESINAS!U44,IF($B$15=DATOS!$B$15,SECADORES!U40,IF($B$15=DATOS!$B$16,SILOS!U40,IF($B$15=DATOS!$B$17,TANQUES!U40,IF($B$15=DATOS!$B$18,'TK AGITADOS'!U40,IF($B$15=DATOS!$B$19,'TORRES ENF'!U40," ")))))))))))))))))</f>
        <v>0</v>
      </c>
      <c r="T56" s="46">
        <f>IF($B$15=DATOS!$B$3,CALDERAS!V40,IF($B$15=DATOS!$B$4,CENTRÍFUGAS!V40,IF($B$15=DATOS!$B$5,CHILLERS!V40, IF($B$15=DATOS!$B$6,COMPRESORES!V40,IF($B$15=DATOS!$B$7,EVAPORADORES!V40,IF($B$15=DATOS!$B$8,FILTROS!V40,IF($B$15=DATOS!$B$9,IC!V40,IF($B$15=DATOS!$B$10,MIXERS!V40,IF($B$15=DATOS!$B$11,MOLINOS!V40,IF($B$15=DATOS!$B$12,'ÓSMOSIS INV'!V40,IF($B$15=DATOS!$B$13,REACTORES!V40,IF($B$15=DATOS!$B$14,RESINAS!V44,IF($B$15=DATOS!$B$15,SECADORES!V40,IF($B$15=DATOS!$B$16,SILOS!V40,IF($B$15=DATOS!$B$17,TANQUES!V40,IF($B$15=DATOS!$B$18,'TK AGITADOS'!V40,IF($B$15=DATOS!$B$19,'TORRES ENF'!V40," ")))))))))))))))))</f>
        <v>0</v>
      </c>
      <c r="U56" s="46">
        <f>IF($B$15=DATOS!$B$3,CALDERAS!W40,IF($B$15=DATOS!$B$4,CENTRÍFUGAS!W40,IF($B$15=DATOS!$B$5,CHILLERS!W40, IF($B$15=DATOS!$B$6,COMPRESORES!W40,IF($B$15=DATOS!$B$7,EVAPORADORES!W40,IF($B$15=DATOS!$B$8,FILTROS!W40,IF($B$15=DATOS!$B$9,IC!W40,IF($B$15=DATOS!$B$10,MIXERS!W40,IF($B$15=DATOS!$B$11,MOLINOS!W40,IF($B$15=DATOS!$B$12,'ÓSMOSIS INV'!W40,IF($B$15=DATOS!$B$13,REACTORES!W40,IF($B$15=DATOS!$B$14,RESINAS!W44,IF($B$15=DATOS!$B$15,SECADORES!W40,IF($B$15=DATOS!$B$16,SILOS!W40,IF($B$15=DATOS!$B$17,TANQUES!W40,IF($B$15=DATOS!$B$18,'TK AGITADOS'!W40,IF($B$15=DATOS!$B$19,'TORRES ENF'!W40," ")))))))))))))))))</f>
        <v>0</v>
      </c>
      <c r="V56" s="46">
        <f>IF($B$15=DATOS!$B$3,CALDERAS!X40,IF($B$15=DATOS!$B$4,CENTRÍFUGAS!X40,IF($B$15=DATOS!$B$5,CHILLERS!X40, IF($B$15=DATOS!$B$6,COMPRESORES!X40,IF($B$15=DATOS!$B$7,EVAPORADORES!X40,IF($B$15=DATOS!$B$8,FILTROS!X40,IF($B$15=DATOS!$B$9,IC!X40,IF($B$15=DATOS!$B$10,MIXERS!X40,IF($B$15=DATOS!$B$11,MOLINOS!X40,IF($B$15=DATOS!$B$12,'ÓSMOSIS INV'!X40,IF($B$15=DATOS!$B$13,REACTORES!X40,IF($B$15=DATOS!$B$14,RESINAS!X44,IF($B$15=DATOS!$B$15,SECADORES!X40,IF($B$15=DATOS!$B$16,SILOS!X40,IF($B$15=DATOS!$B$17,TANQUES!X40,IF($B$15=DATOS!$B$18,'TK AGITADOS'!X40,IF($B$15=DATOS!$B$19,'TORRES ENF'!X40," ")))))))))))))))))</f>
        <v>0</v>
      </c>
      <c r="W56" s="46">
        <f>IF($B$15=DATOS!$B$3,CALDERAS!Y40,IF($B$15=DATOS!$B$4,CENTRÍFUGAS!Y40,IF($B$15=DATOS!$B$5,CHILLERS!Y40, IF($B$15=DATOS!$B$6,COMPRESORES!Y40,IF($B$15=DATOS!$B$7,EVAPORADORES!Y40,IF($B$15=DATOS!$B$8,FILTROS!Y40,IF($B$15=DATOS!$B$9,IC!Y40,IF($B$15=DATOS!$B$10,MIXERS!Y40,IF($B$15=DATOS!$B$11,MOLINOS!Y40,IF($B$15=DATOS!$B$12,'ÓSMOSIS INV'!Y40,IF($B$15=DATOS!$B$13,REACTORES!Y40,IF($B$15=DATOS!$B$14,RESINAS!Y44,IF($B$15=DATOS!$B$15,SECADORES!Y40,IF($B$15=DATOS!$B$16,SILOS!Y40,IF($B$15=DATOS!$B$17,TANQUES!Y40,IF($B$15=DATOS!$B$18,'TK AGITADOS'!Y40,IF($B$15=DATOS!$B$19,'TORRES ENF'!Y40," ")))))))))))))))))</f>
        <v>0</v>
      </c>
      <c r="X56" s="46">
        <f>IF($B$15=DATOS!$B$3,CALDERAS!Z40,IF($B$15=DATOS!$B$4,CENTRÍFUGAS!Z40,IF($B$15=DATOS!$B$5,CHILLERS!Z40, IF($B$15=DATOS!$B$6,COMPRESORES!Z40,IF($B$15=DATOS!$B$7,EVAPORADORES!Z40,IF($B$15=DATOS!$B$8,FILTROS!Z40,IF($B$15=DATOS!$B$9,IC!Z40,IF($B$15=DATOS!$B$10,MIXERS!Z40,IF($B$15=DATOS!$B$11,MOLINOS!Z40,IF($B$15=DATOS!$B$12,'ÓSMOSIS INV'!Z40,IF($B$15=DATOS!$B$13,REACTORES!Z40,IF($B$15=DATOS!$B$14,RESINAS!Z44,IF($B$15=DATOS!$B$15,SECADORES!Z40,IF($B$15=DATOS!$B$16,SILOS!Z40,IF($B$15=DATOS!$B$17,TANQUES!Z40,IF($B$15=DATOS!$B$18,'TK AGITADOS'!Z40,IF($B$15=DATOS!$B$19,'TORRES ENF'!Z40," ")))))))))))))))))</f>
        <v>0</v>
      </c>
      <c r="Y56" s="46">
        <f>IF($B$15=DATOS!$B$3,CALDERAS!AA40,IF($B$15=DATOS!$B$4,CENTRÍFUGAS!AA40,IF($B$15=DATOS!$B$5,CHILLERS!AA40, IF($B$15=DATOS!$B$6,COMPRESORES!AA40,IF($B$15=DATOS!$B$7,EVAPORADORES!AA40,IF($B$15=DATOS!$B$8,FILTROS!AA40,IF($B$15=DATOS!$B$9,IC!AA40,IF($B$15=DATOS!$B$10,MIXERS!AA40,IF($B$15=DATOS!$B$11,MOLINOS!AA40,IF($B$15=DATOS!$B$12,'ÓSMOSIS INV'!AA40,IF($B$15=DATOS!$B$13,REACTORES!AA40,IF($B$15=DATOS!$B$14,RESINAS!AA44,IF($B$15=DATOS!$B$15,SECADORES!AA40,IF($B$15=DATOS!$B$16,SILOS!AA40,IF($B$15=DATOS!$B$17,TANQUES!AA40,IF($B$15=DATOS!$B$18,'TK AGITADOS'!AA40,IF($B$15=DATOS!$B$19,'TORRES ENF'!AA40," ")))))))))))))))))</f>
        <v>0</v>
      </c>
      <c r="Z56" s="46">
        <f>IF($B$15=DATOS!$B$3,CALDERAS!AB40,IF($B$15=DATOS!$B$4,CENTRÍFUGAS!AB40,IF($B$15=DATOS!$B$5,CHILLERS!AB40, IF($B$15=DATOS!$B$6,COMPRESORES!AB40,IF($B$15=DATOS!$B$7,EVAPORADORES!AB40,IF($B$15=DATOS!$B$8,FILTROS!AB40,IF($B$15=DATOS!$B$9,IC!AB40,IF($B$15=DATOS!$B$10,MIXERS!AB40,IF($B$15=DATOS!$B$11,MOLINOS!AB40,IF($B$15=DATOS!$B$12,'ÓSMOSIS INV'!AB40,IF($B$15=DATOS!$B$13,REACTORES!AB40,IF($B$15=DATOS!$B$14,RESINAS!AB44,IF($B$15=DATOS!$B$15,SECADORES!AB40,IF($B$15=DATOS!$B$16,SILOS!AB40,IF($B$15=DATOS!$B$17,TANQUES!AB40,IF($B$15=DATOS!$B$18,'TK AGITADOS'!AB40,IF($B$15=DATOS!$B$19,'TORRES ENF'!AB40," ")))))))))))))))))</f>
        <v>0</v>
      </c>
      <c r="AA56" s="46">
        <f>IF($B$15=DATOS!$B$3,CALDERAS!AC40,IF($B$15=DATOS!$B$4,CENTRÍFUGAS!AC40,IF($B$15=DATOS!$B$5,CHILLERS!AC40, IF($B$15=DATOS!$B$6,COMPRESORES!AC40,IF($B$15=DATOS!$B$7,EVAPORADORES!AC40,IF($B$15=DATOS!$B$8,FILTROS!AC40,IF($B$15=DATOS!$B$9,IC!AC40,IF($B$15=DATOS!$B$10,MIXERS!AC40,IF($B$15=DATOS!$B$11,MOLINOS!AC40,IF($B$15=DATOS!$B$12,'ÓSMOSIS INV'!AC40,IF($B$15=DATOS!$B$13,REACTORES!AC40,IF($B$15=DATOS!$B$14,RESINAS!AC44,IF($B$15=DATOS!$B$15,SECADORES!AC40,IF($B$15=DATOS!$B$16,SILOS!AC40,IF($B$15=DATOS!$B$17,TANQUES!AC40,IF($B$15=DATOS!$B$18,'TK AGITADOS'!AC40,IF($B$15=DATOS!$B$19,'TORRES ENF'!AC40," ")))))))))))))))))</f>
        <v>0</v>
      </c>
      <c r="AB56" s="46">
        <f>IF($B$15=DATOS!$B$3,CALDERAS!AD40,IF($B$15=DATOS!$B$4,CENTRÍFUGAS!AD40,IF($B$15=DATOS!$B$5,CHILLERS!AD40, IF($B$15=DATOS!$B$6,COMPRESORES!AD40,IF($B$15=DATOS!$B$7,EVAPORADORES!AD40,IF($B$15=DATOS!$B$8,FILTROS!AD40,IF($B$15=DATOS!$B$9,IC!AD40,IF($B$15=DATOS!$B$10,MIXERS!AD40,IF($B$15=DATOS!$B$11,MOLINOS!AD40,IF($B$15=DATOS!$B$12,'ÓSMOSIS INV'!AD40,IF($B$15=DATOS!$B$13,REACTORES!AD40,IF($B$15=DATOS!$B$14,RESINAS!AD44,IF($B$15=DATOS!$B$15,SECADORES!AD40,IF($B$15=DATOS!$B$16,SILOS!AD40,IF($B$15=DATOS!$B$17,TANQUES!AD40,IF($B$15=DATOS!$B$18,'TK AGITADOS'!AD40,IF($B$15=DATOS!$B$19,'TORRES ENF'!AD40," ")))))))))))))))))</f>
        <v>0</v>
      </c>
      <c r="AC56" s="46">
        <f>IF($B$15=DATOS!$B$3,CALDERAS!AE40,IF($B$15=DATOS!$B$4,CENTRÍFUGAS!AE40,IF($B$15=DATOS!$B$5,CHILLERS!AE40, IF($B$15=DATOS!$B$6,COMPRESORES!AE40,IF($B$15=DATOS!$B$7,EVAPORADORES!AE40,IF($B$15=DATOS!$B$8,FILTROS!AE40,IF($B$15=DATOS!$B$9,IC!AE40,IF($B$15=DATOS!$B$10,MIXERS!AE40,IF($B$15=DATOS!$B$11,MOLINOS!AE40,IF($B$15=DATOS!$B$12,'ÓSMOSIS INV'!AE40,IF($B$15=DATOS!$B$13,REACTORES!AE40,IF($B$15=DATOS!$B$14,RESINAS!AE44,IF($B$15=DATOS!$B$15,SECADORES!AE40,IF($B$15=DATOS!$B$16,SILOS!AE40,IF($B$15=DATOS!$B$17,TANQUES!AE40,IF($B$15=DATOS!$B$18,'TK AGITADOS'!AE40,IF($B$15=DATOS!$B$19,'TORRES ENF'!AE40," ")))))))))))))))))</f>
        <v>0</v>
      </c>
      <c r="AD56" s="46">
        <f>IF($B$15=DATOS!$B$3,CALDERAS!AF40,IF($B$15=DATOS!$B$4,CENTRÍFUGAS!AF40,IF($B$15=DATOS!$B$5,CHILLERS!AF40, IF($B$15=DATOS!$B$6,COMPRESORES!AF40,IF($B$15=DATOS!$B$7,EVAPORADORES!AF40,IF($B$15=DATOS!$B$8,FILTROS!AF40,IF($B$15=DATOS!$B$9,IC!AF40,IF($B$15=DATOS!$B$10,MIXERS!AF40,IF($B$15=DATOS!$B$11,MOLINOS!AF40,IF($B$15=DATOS!$B$12,'ÓSMOSIS INV'!AF40,IF($B$15=DATOS!$B$13,REACTORES!AF40,IF($B$15=DATOS!$B$14,RESINAS!AF44,IF($B$15=DATOS!$B$15,SECADORES!AF40,IF($B$15=DATOS!$B$16,SILOS!AF40,IF($B$15=DATOS!$B$17,TANQUES!AF40,IF($B$15=DATOS!$B$18,'TK AGITADOS'!AF40,IF($B$15=DATOS!$B$19,'TORRES ENF'!AF40," ")))))))))))))))))</f>
        <v>0</v>
      </c>
      <c r="AE56" s="46">
        <f>IF($B$15=DATOS!$B$3,CALDERAS!AG40,IF($B$15=DATOS!$B$4,CENTRÍFUGAS!AG40,IF($B$15=DATOS!$B$5,CHILLERS!AG40, IF($B$15=DATOS!$B$6,COMPRESORES!AG40,IF($B$15=DATOS!$B$7,EVAPORADORES!AG40,IF($B$15=DATOS!$B$8,FILTROS!AG40,IF($B$15=DATOS!$B$9,IC!AG40,IF($B$15=DATOS!$B$10,MIXERS!AG40,IF($B$15=DATOS!$B$11,MOLINOS!AG40,IF($B$15=DATOS!$B$12,'ÓSMOSIS INV'!AG40,IF($B$15=DATOS!$B$13,REACTORES!AG40,IF($B$15=DATOS!$B$14,RESINAS!AG44,IF($B$15=DATOS!$B$15,SECADORES!AG40,IF($B$15=DATOS!$B$16,SILOS!AG40,IF($B$15=DATOS!$B$17,TANQUES!AG40,IF($B$15=DATOS!$B$18,'TK AGITADOS'!AG40,IF($B$15=DATOS!$B$19,'TORRES ENF'!AG40," ")))))))))))))))))</f>
        <v>0</v>
      </c>
      <c r="AF56" s="46">
        <f>IF($B$15=DATOS!$B$3,CALDERAS!AH40,IF($B$15=DATOS!$B$4,CENTRÍFUGAS!AH40,IF($B$15=DATOS!$B$5,CHILLERS!AH40, IF($B$15=DATOS!$B$6,COMPRESORES!AH40,IF($B$15=DATOS!$B$7,EVAPORADORES!AH40,IF($B$15=DATOS!$B$8,FILTROS!AH40,IF($B$15=DATOS!$B$9,IC!AH40,IF($B$15=DATOS!$B$10,MIXERS!AH40,IF($B$15=DATOS!$B$11,MOLINOS!AH40,IF($B$15=DATOS!$B$12,'ÓSMOSIS INV'!AH40,IF($B$15=DATOS!$B$13,REACTORES!AH40,IF($B$15=DATOS!$B$14,RESINAS!AH44,IF($B$15=DATOS!$B$15,SECADORES!AH40,IF($B$15=DATOS!$B$16,SILOS!AH40,IF($B$15=DATOS!$B$17,TANQUES!AH40,IF($B$15=DATOS!$B$18,'TK AGITADOS'!AH40,IF($B$15=DATOS!$B$19,'TORRES ENF'!AH40," ")))))))))))))))))</f>
        <v>0</v>
      </c>
    </row>
    <row r="57" spans="1:32" s="48" customFormat="1" ht="45" customHeight="1" x14ac:dyDescent="0.4">
      <c r="A57" s="46">
        <f>IF($B$15=DATOS!$B$3,CALDERAS!C41,IF($B$15=DATOS!$B$4,CENTRÍFUGAS!C41,IF($B$15=DATOS!$B$5,CHILLERS!C41, IF($B$15=DATOS!$B$6,COMPRESORES!C41,IF($B$15=DATOS!$B$7,EVAPORADORES!C41,IF($B$15=DATOS!$B$8,FILTROS!C41,IF($B$15=DATOS!$B$9,IC!C41,IF($B$15=DATOS!$B$10,MIXERS!C41,IF($B$15=DATOS!$B$11,MOLINOS!C41,IF($B$15=DATOS!$B$12,'ÓSMOSIS INV'!C41,IF($B$15=DATOS!$B$13,REACTORES!C41,IF($B$15=DATOS!$B$14,RESINAS!C45,IF($B$15=DATOS!$B$15,SECADORES!C41,IF($B$15=DATOS!$B$16,SILOS!C41,IF($B$15=DATOS!$B$17,TANQUES!C41,IF($B$15=DATOS!$B$18,'TK AGITADOS'!C41,IF($B$15=DATOS!$B$19,'TORRES ENF'!C41," ")))))))))))))))))</f>
        <v>0</v>
      </c>
      <c r="B57" s="46">
        <f>IF($B$15=DATOS!$B$3,CALDERAS!D41,IF($B$15=DATOS!$B$4,CENTRÍFUGAS!D41,IF($B$15=DATOS!$B$5,CHILLERS!D41, IF($B$15=DATOS!$B$6,COMPRESORES!D41,IF($B$15=DATOS!$B$7,EVAPORADORES!D41,IF($B$15=DATOS!$B$8,FILTROS!D41,IF($B$15=DATOS!$B$9,IC!D41,IF($B$15=DATOS!$B$10,MIXERS!D41,IF($B$15=DATOS!$B$11,MOLINOS!D41,IF($B$15=DATOS!$B$12,'ÓSMOSIS INV'!D41,IF($B$15=DATOS!$B$13,REACTORES!D41,IF($B$15=DATOS!$B$14,RESINAS!D45,IF($B$15=DATOS!$B$15,SECADORES!D41,IF($B$15=DATOS!$B$16,SILOS!D41,IF($B$15=DATOS!$B$17,TANQUES!D41,IF($B$15=DATOS!$B$18,'TK AGITADOS'!D41,IF($B$15=DATOS!$B$19,'TORRES ENF'!D41," ")))))))))))))))))</f>
        <v>0</v>
      </c>
      <c r="C57" s="46">
        <f>IF($B$15=DATOS!$B$3,CALDERAS!E41,IF($B$15=DATOS!$B$4,CENTRÍFUGAS!E41,IF($B$15=DATOS!$B$5,CHILLERS!E41, IF($B$15=DATOS!$B$6,COMPRESORES!E41,IF($B$15=DATOS!$B$7,EVAPORADORES!E41,IF($B$15=DATOS!$B$8,FILTROS!E41,IF($B$15=DATOS!$B$9,IC!E41,IF($B$15=DATOS!$B$10,MIXERS!E41,IF($B$15=DATOS!$B$11,MOLINOS!E41,IF($B$15=DATOS!$B$12,'ÓSMOSIS INV'!E41,IF($B$15=DATOS!$B$13,REACTORES!E41,IF($B$15=DATOS!$B$14,RESINAS!E45,IF($B$15=DATOS!$B$15,SECADORES!E41,IF($B$15=DATOS!$B$16,SILOS!E41,IF($B$15=DATOS!$B$17,TANQUES!E41,IF($B$15=DATOS!$B$18,'TK AGITADOS'!E41,IF($B$15=DATOS!$B$19,'TORRES ENF'!E41," ")))))))))))))))))</f>
        <v>0</v>
      </c>
      <c r="D57" s="46">
        <f>IF($B$15=DATOS!$B$3,CALDERAS!F41,IF($B$15=DATOS!$B$4,CENTRÍFUGAS!F41,IF($B$15=DATOS!$B$5,CHILLERS!F41, IF($B$15=DATOS!$B$6,COMPRESORES!F41,IF($B$15=DATOS!$B$7,EVAPORADORES!F41,IF($B$15=DATOS!$B$8,FILTROS!F41,IF($B$15=DATOS!$B$9,IC!F41,IF($B$15=DATOS!$B$10,MIXERS!F41,IF($B$15=DATOS!$B$11,MOLINOS!F41,IF($B$15=DATOS!$B$12,'ÓSMOSIS INV'!F41,IF($B$15=DATOS!$B$13,REACTORES!F41,IF($B$15=DATOS!$B$14,RESINAS!F45,IF($B$15=DATOS!$B$15,SECADORES!F41,IF($B$15=DATOS!$B$16,SILOS!F41,IF($B$15=DATOS!$B$17,TANQUES!F41,IF($B$15=DATOS!$B$18,'TK AGITADOS'!F41,IF($B$15=DATOS!$B$19,'TORRES ENF'!F41," ")))))))))))))))))</f>
        <v>0</v>
      </c>
      <c r="E57" s="46">
        <f>IF($B$15=DATOS!$B$3,CALDERAS!G41,IF($B$15=DATOS!$B$4,CENTRÍFUGAS!G41,IF($B$15=DATOS!$B$5,CHILLERS!G41, IF($B$15=DATOS!$B$6,COMPRESORES!G41,IF($B$15=DATOS!$B$7,EVAPORADORES!G41,IF($B$15=DATOS!$B$8,FILTROS!G41,IF($B$15=DATOS!$B$9,IC!G41,IF($B$15=DATOS!$B$10,MIXERS!G41,IF($B$15=DATOS!$B$11,MOLINOS!G41,IF($B$15=DATOS!$B$12,'ÓSMOSIS INV'!G41,IF($B$15=DATOS!$B$13,REACTORES!G41,IF($B$15=DATOS!$B$14,RESINAS!G45,IF($B$15=DATOS!$B$15,SECADORES!G41,IF($B$15=DATOS!$B$16,SILOS!G41,IF($B$15=DATOS!$B$17,TANQUES!G41,IF($B$15=DATOS!$B$18,'TK AGITADOS'!G41,IF($B$15=DATOS!$B$19,'TORRES ENF'!G41," ")))))))))))))))))</f>
        <v>0</v>
      </c>
      <c r="F57" s="46">
        <f>IF($B$15=DATOS!$B$3,CALDERAS!H41,IF($B$15=DATOS!$B$4,CENTRÍFUGAS!H41,IF($B$15=DATOS!$B$5,CHILLERS!H41, IF($B$15=DATOS!$B$6,COMPRESORES!H41,IF($B$15=DATOS!$B$7,EVAPORADORES!H41,IF($B$15=DATOS!$B$8,FILTROS!H41,IF($B$15=DATOS!$B$9,IC!H41,IF($B$15=DATOS!$B$10,MIXERS!H41,IF($B$15=DATOS!$B$11,MOLINOS!H41,IF($B$15=DATOS!$B$12,'ÓSMOSIS INV'!H41,IF($B$15=DATOS!$B$13,REACTORES!H41,IF($B$15=DATOS!$B$14,RESINAS!H45,IF($B$15=DATOS!$B$15,SECADORES!H41,IF($B$15=DATOS!$B$16,SILOS!H41,IF($B$15=DATOS!$B$17,TANQUES!H41,IF($B$15=DATOS!$B$18,'TK AGITADOS'!H41,IF($B$15=DATOS!$B$19,'TORRES ENF'!H41," ")))))))))))))))))</f>
        <v>0</v>
      </c>
      <c r="G57" s="46">
        <f>IF($B$15=DATOS!$B$3,CALDERAS!I41,IF($B$15=DATOS!$B$4,CENTRÍFUGAS!I41,IF($B$15=DATOS!$B$5,CHILLERS!I41, IF($B$15=DATOS!$B$6,COMPRESORES!I41,IF($B$15=DATOS!$B$7,EVAPORADORES!I41,IF($B$15=DATOS!$B$8,FILTROS!I41,IF($B$15=DATOS!$B$9,IC!I41,IF($B$15=DATOS!$B$10,MIXERS!I41,IF($B$15=DATOS!$B$11,MOLINOS!I41,IF($B$15=DATOS!$B$12,'ÓSMOSIS INV'!I41,IF($B$15=DATOS!$B$13,REACTORES!I41,IF($B$15=DATOS!$B$14,RESINAS!I45,IF($B$15=DATOS!$B$15,SECADORES!I41,IF($B$15=DATOS!$B$16,SILOS!I41,IF($B$15=DATOS!$B$17,TANQUES!I41,IF($B$15=DATOS!$B$18,'TK AGITADOS'!I41,IF($B$15=DATOS!$B$19,'TORRES ENF'!I41," ")))))))))))))))))</f>
        <v>0</v>
      </c>
      <c r="H57" s="46">
        <f>IF($B$15=DATOS!$B$3,CALDERAS!J41,IF($B$15=DATOS!$B$4,CENTRÍFUGAS!J41,IF($B$15=DATOS!$B$5,CHILLERS!J41, IF($B$15=DATOS!$B$6,COMPRESORES!J41,IF($B$15=DATOS!$B$7,EVAPORADORES!J41,IF($B$15=DATOS!$B$8,FILTROS!J41,IF($B$15=DATOS!$B$9,IC!J41,IF($B$15=DATOS!$B$10,MIXERS!J41,IF($B$15=DATOS!$B$11,MOLINOS!J41,IF($B$15=DATOS!$B$12,'ÓSMOSIS INV'!J41,IF($B$15=DATOS!$B$13,REACTORES!J41,IF($B$15=DATOS!$B$14,RESINAS!J45,IF($B$15=DATOS!$B$15,SECADORES!J41,IF($B$15=DATOS!$B$16,SILOS!J41,IF($B$15=DATOS!$B$17,TANQUES!J41,IF($B$15=DATOS!$B$18,'TK AGITADOS'!J41,IF($B$15=DATOS!$B$19,'TORRES ENF'!J41," ")))))))))))))))))</f>
        <v>0</v>
      </c>
      <c r="I57" s="46">
        <f>IF($B$15=DATOS!$B$3,CALDERAS!K41,IF($B$15=DATOS!$B$4,CENTRÍFUGAS!K41,IF($B$15=DATOS!$B$5,CHILLERS!K41, IF($B$15=DATOS!$B$6,COMPRESORES!K41,IF($B$15=DATOS!$B$7,EVAPORADORES!K41,IF($B$15=DATOS!$B$8,FILTROS!K41,IF($B$15=DATOS!$B$9,IC!K41,IF($B$15=DATOS!$B$10,MIXERS!K41,IF($B$15=DATOS!$B$11,MOLINOS!K41,IF($B$15=DATOS!$B$12,'ÓSMOSIS INV'!K41,IF($B$15=DATOS!$B$13,REACTORES!K41,IF($B$15=DATOS!$B$14,RESINAS!K45,IF($B$15=DATOS!$B$15,SECADORES!K41,IF($B$15=DATOS!$B$16,SILOS!K41,IF($B$15=DATOS!$B$17,TANQUES!K41,IF($B$15=DATOS!$B$18,'TK AGITADOS'!K41,IF($B$15=DATOS!$B$19,'TORRES ENF'!K41," ")))))))))))))))))</f>
        <v>0</v>
      </c>
      <c r="J57" s="46">
        <f>IF($B$15=DATOS!$B$3,CALDERAS!L41,IF($B$15=DATOS!$B$4,CENTRÍFUGAS!L41,IF($B$15=DATOS!$B$5,CHILLERS!L41, IF($B$15=DATOS!$B$6,COMPRESORES!L41,IF($B$15=DATOS!$B$7,EVAPORADORES!L41,IF($B$15=DATOS!$B$8,FILTROS!L41,IF($B$15=DATOS!$B$9,IC!L41,IF($B$15=DATOS!$B$10,MIXERS!L41,IF($B$15=DATOS!$B$11,MOLINOS!L41,IF($B$15=DATOS!$B$12,'ÓSMOSIS INV'!L41,IF($B$15=DATOS!$B$13,REACTORES!L41,IF($B$15=DATOS!$B$14,RESINAS!L45,IF($B$15=DATOS!$B$15,SECADORES!L41,IF($B$15=DATOS!$B$16,SILOS!L41,IF($B$15=DATOS!$B$17,TANQUES!L41,IF($B$15=DATOS!$B$18,'TK AGITADOS'!L41,IF($B$15=DATOS!$B$19,'TORRES ENF'!L41," ")))))))))))))))))</f>
        <v>0</v>
      </c>
      <c r="K57" s="46">
        <f>IF($B$15=DATOS!$B$3,CALDERAS!M41,IF($B$15=DATOS!$B$4,CENTRÍFUGAS!M41,IF($B$15=DATOS!$B$5,CHILLERS!M41, IF($B$15=DATOS!$B$6,COMPRESORES!M41,IF($B$15=DATOS!$B$7,EVAPORADORES!M41,IF($B$15=DATOS!$B$8,FILTROS!M41,IF($B$15=DATOS!$B$9,IC!M41,IF($B$15=DATOS!$B$10,MIXERS!M41,IF($B$15=DATOS!$B$11,MOLINOS!M41,IF($B$15=DATOS!$B$12,'ÓSMOSIS INV'!M41,IF($B$15=DATOS!$B$13,REACTORES!M41,IF($B$15=DATOS!$B$14,RESINAS!M45,IF($B$15=DATOS!$B$15,SECADORES!M41,IF($B$15=DATOS!$B$16,SILOS!M41,IF($B$15=DATOS!$B$17,TANQUES!M41,IF($B$15=DATOS!$B$18,'TK AGITADOS'!M41,IF($B$15=DATOS!$B$19,'TORRES ENF'!M41," ")))))))))))))))))</f>
        <v>0</v>
      </c>
      <c r="L57" s="46">
        <f>IF($B$15=DATOS!$B$3,CALDERAS!N41,IF($B$15=DATOS!$B$4,CENTRÍFUGAS!N41,IF($B$15=DATOS!$B$5,CHILLERS!N41, IF($B$15=DATOS!$B$6,COMPRESORES!N41,IF($B$15=DATOS!$B$7,EVAPORADORES!N41,IF($B$15=DATOS!$B$8,FILTROS!N41,IF($B$15=DATOS!$B$9,IC!N41,IF($B$15=DATOS!$B$10,MIXERS!N41,IF($B$15=DATOS!$B$11,MOLINOS!N41,IF($B$15=DATOS!$B$12,'ÓSMOSIS INV'!N41,IF($B$15=DATOS!$B$13,REACTORES!N41,IF($B$15=DATOS!$B$14,RESINAS!N45,IF($B$15=DATOS!$B$15,SECADORES!N41,IF($B$15=DATOS!$B$16,SILOS!N41,IF($B$15=DATOS!$B$17,TANQUES!N41,IF($B$15=DATOS!$B$18,'TK AGITADOS'!N41,IF($B$15=DATOS!$B$19,'TORRES ENF'!N41," ")))))))))))))))))</f>
        <v>0</v>
      </c>
      <c r="M57" s="46">
        <f>IF($B$15=DATOS!$B$3,CALDERAS!O41,IF($B$15=DATOS!$B$4,CENTRÍFUGAS!O41,IF($B$15=DATOS!$B$5,CHILLERS!O41, IF($B$15=DATOS!$B$6,COMPRESORES!O41,IF($B$15=DATOS!$B$7,EVAPORADORES!O41,IF($B$15=DATOS!$B$8,FILTROS!O41,IF($B$15=DATOS!$B$9,IC!O41,IF($B$15=DATOS!$B$10,MIXERS!O41,IF($B$15=DATOS!$B$11,MOLINOS!O41,IF($B$15=DATOS!$B$12,'ÓSMOSIS INV'!O41,IF($B$15=DATOS!$B$13,REACTORES!O41,IF($B$15=DATOS!$B$14,RESINAS!O45,IF($B$15=DATOS!$B$15,SECADORES!O41,IF($B$15=DATOS!$B$16,SILOS!O41,IF($B$15=DATOS!$B$17,TANQUES!O41,IF($B$15=DATOS!$B$18,'TK AGITADOS'!O41,IF($B$15=DATOS!$B$19,'TORRES ENF'!O41," ")))))))))))))))))</f>
        <v>0</v>
      </c>
      <c r="N57" s="46">
        <f>IF($B$15=DATOS!$B$3,CALDERAS!P41,IF($B$15=DATOS!$B$4,CENTRÍFUGAS!P41,IF($B$15=DATOS!$B$5,CHILLERS!P41, IF($B$15=DATOS!$B$6,COMPRESORES!P41,IF($B$15=DATOS!$B$7,EVAPORADORES!P41,IF($B$15=DATOS!$B$8,FILTROS!P41,IF($B$15=DATOS!$B$9,IC!P41,IF($B$15=DATOS!$B$10,MIXERS!P41,IF($B$15=DATOS!$B$11,MOLINOS!P41,IF($B$15=DATOS!$B$12,'ÓSMOSIS INV'!P41,IF($B$15=DATOS!$B$13,REACTORES!P41,IF($B$15=DATOS!$B$14,RESINAS!P45,IF($B$15=DATOS!$B$15,SECADORES!P41,IF($B$15=DATOS!$B$16,SILOS!P41,IF($B$15=DATOS!$B$17,TANQUES!P41,IF($B$15=DATOS!$B$18,'TK AGITADOS'!P41,IF($B$15=DATOS!$B$19,'TORRES ENF'!P41," ")))))))))))))))))</f>
        <v>0</v>
      </c>
      <c r="O57" s="46">
        <f>IF($B$15=DATOS!$B$3,CALDERAS!Q41,IF($B$15=DATOS!$B$4,CENTRÍFUGAS!Q41,IF($B$15=DATOS!$B$5,CHILLERS!Q41, IF($B$15=DATOS!$B$6,COMPRESORES!Q41,IF($B$15=DATOS!$B$7,EVAPORADORES!Q41,IF($B$15=DATOS!$B$8,FILTROS!Q41,IF($B$15=DATOS!$B$9,IC!Q41,IF($B$15=DATOS!$B$10,MIXERS!Q41,IF($B$15=DATOS!$B$11,MOLINOS!Q41,IF($B$15=DATOS!$B$12,'ÓSMOSIS INV'!Q41,IF($B$15=DATOS!$B$13,REACTORES!Q41,IF($B$15=DATOS!$B$14,RESINAS!Q45,IF($B$15=DATOS!$B$15,SECADORES!Q41,IF($B$15=DATOS!$B$16,SILOS!Q41,IF($B$15=DATOS!$B$17,TANQUES!Q41,IF($B$15=DATOS!$B$18,'TK AGITADOS'!Q41,IF($B$15=DATOS!$B$19,'TORRES ENF'!Q41," ")))))))))))))))))</f>
        <v>0</v>
      </c>
      <c r="P57" s="46">
        <f>IF($B$15=DATOS!$B$3,CALDERAS!R41,IF($B$15=DATOS!$B$4,CENTRÍFUGAS!R41,IF($B$15=DATOS!$B$5,CHILLERS!R41, IF($B$15=DATOS!$B$6,COMPRESORES!R41,IF($B$15=DATOS!$B$7,EVAPORADORES!R41,IF($B$15=DATOS!$B$8,FILTROS!R41,IF($B$15=DATOS!$B$9,IC!R41,IF($B$15=DATOS!$B$10,MIXERS!R41,IF($B$15=DATOS!$B$11,MOLINOS!R41,IF($B$15=DATOS!$B$12,'ÓSMOSIS INV'!R41,IF($B$15=DATOS!$B$13,REACTORES!R41,IF($B$15=DATOS!$B$14,RESINAS!R45,IF($B$15=DATOS!$B$15,SECADORES!R41,IF($B$15=DATOS!$B$16,SILOS!R41,IF($B$15=DATOS!$B$17,TANQUES!R41,IF($B$15=DATOS!$B$18,'TK AGITADOS'!R41,IF($B$15=DATOS!$B$19,'TORRES ENF'!R41," ")))))))))))))))))</f>
        <v>0</v>
      </c>
      <c r="Q57" s="46">
        <f>IF($B$15=DATOS!$B$3,CALDERAS!S41,IF($B$15=DATOS!$B$4,CENTRÍFUGAS!S41,IF($B$15=DATOS!$B$5,CHILLERS!S41, IF($B$15=DATOS!$B$6,COMPRESORES!S41,IF($B$15=DATOS!$B$7,EVAPORADORES!S41,IF($B$15=DATOS!$B$8,FILTROS!S41,IF($B$15=DATOS!$B$9,IC!S41,IF($B$15=DATOS!$B$10,MIXERS!S41,IF($B$15=DATOS!$B$11,MOLINOS!S41,IF($B$15=DATOS!$B$12,'ÓSMOSIS INV'!S41,IF($B$15=DATOS!$B$13,REACTORES!S41,IF($B$15=DATOS!$B$14,RESINAS!S45,IF($B$15=DATOS!$B$15,SECADORES!S41,IF($B$15=DATOS!$B$16,SILOS!S41,IF($B$15=DATOS!$B$17,TANQUES!S41,IF($B$15=DATOS!$B$18,'TK AGITADOS'!S41,IF($B$15=DATOS!$B$19,'TORRES ENF'!S41," ")))))))))))))))))</f>
        <v>0</v>
      </c>
      <c r="R57" s="46">
        <f>IF($B$15=DATOS!$B$3,CALDERAS!T41,IF($B$15=DATOS!$B$4,CENTRÍFUGAS!T41,IF($B$15=DATOS!$B$5,CHILLERS!T41, IF($B$15=DATOS!$B$6,COMPRESORES!T41,IF($B$15=DATOS!$B$7,EVAPORADORES!T41,IF($B$15=DATOS!$B$8,FILTROS!T41,IF($B$15=DATOS!$B$9,IC!T41,IF($B$15=DATOS!$B$10,MIXERS!T41,IF($B$15=DATOS!$B$11,MOLINOS!T41,IF($B$15=DATOS!$B$12,'ÓSMOSIS INV'!T41,IF($B$15=DATOS!$B$13,REACTORES!T41,IF($B$15=DATOS!$B$14,RESINAS!T45,IF($B$15=DATOS!$B$15,SECADORES!T41,IF($B$15=DATOS!$B$16,SILOS!T41,IF($B$15=DATOS!$B$17,TANQUES!T41,IF($B$15=DATOS!$B$18,'TK AGITADOS'!T41,IF($B$15=DATOS!$B$19,'TORRES ENF'!T41," ")))))))))))))))))</f>
        <v>0</v>
      </c>
      <c r="S57" s="46">
        <f>IF($B$15=DATOS!$B$3,CALDERAS!U41,IF($B$15=DATOS!$B$4,CENTRÍFUGAS!U41,IF($B$15=DATOS!$B$5,CHILLERS!U41, IF($B$15=DATOS!$B$6,COMPRESORES!U41,IF($B$15=DATOS!$B$7,EVAPORADORES!U41,IF($B$15=DATOS!$B$8,FILTROS!U41,IF($B$15=DATOS!$B$9,IC!U41,IF($B$15=DATOS!$B$10,MIXERS!U41,IF($B$15=DATOS!$B$11,MOLINOS!U41,IF($B$15=DATOS!$B$12,'ÓSMOSIS INV'!U41,IF($B$15=DATOS!$B$13,REACTORES!U41,IF($B$15=DATOS!$B$14,RESINAS!U45,IF($B$15=DATOS!$B$15,SECADORES!U41,IF($B$15=DATOS!$B$16,SILOS!U41,IF($B$15=DATOS!$B$17,TANQUES!U41,IF($B$15=DATOS!$B$18,'TK AGITADOS'!U41,IF($B$15=DATOS!$B$19,'TORRES ENF'!U41," ")))))))))))))))))</f>
        <v>0</v>
      </c>
      <c r="T57" s="46">
        <f>IF($B$15=DATOS!$B$3,CALDERAS!V41,IF($B$15=DATOS!$B$4,CENTRÍFUGAS!V41,IF($B$15=DATOS!$B$5,CHILLERS!V41, IF($B$15=DATOS!$B$6,COMPRESORES!V41,IF($B$15=DATOS!$B$7,EVAPORADORES!V41,IF($B$15=DATOS!$B$8,FILTROS!V41,IF($B$15=DATOS!$B$9,IC!V41,IF($B$15=DATOS!$B$10,MIXERS!V41,IF($B$15=DATOS!$B$11,MOLINOS!V41,IF($B$15=DATOS!$B$12,'ÓSMOSIS INV'!V41,IF($B$15=DATOS!$B$13,REACTORES!V41,IF($B$15=DATOS!$B$14,RESINAS!V45,IF($B$15=DATOS!$B$15,SECADORES!V41,IF($B$15=DATOS!$B$16,SILOS!V41,IF($B$15=DATOS!$B$17,TANQUES!V41,IF($B$15=DATOS!$B$18,'TK AGITADOS'!V41,IF($B$15=DATOS!$B$19,'TORRES ENF'!V41," ")))))))))))))))))</f>
        <v>0</v>
      </c>
      <c r="U57" s="46">
        <f>IF($B$15=DATOS!$B$3,CALDERAS!W41,IF($B$15=DATOS!$B$4,CENTRÍFUGAS!W41,IF($B$15=DATOS!$B$5,CHILLERS!W41, IF($B$15=DATOS!$B$6,COMPRESORES!W41,IF($B$15=DATOS!$B$7,EVAPORADORES!W41,IF($B$15=DATOS!$B$8,FILTROS!W41,IF($B$15=DATOS!$B$9,IC!W41,IF($B$15=DATOS!$B$10,MIXERS!W41,IF($B$15=DATOS!$B$11,MOLINOS!W41,IF($B$15=DATOS!$B$12,'ÓSMOSIS INV'!W41,IF($B$15=DATOS!$B$13,REACTORES!W41,IF($B$15=DATOS!$B$14,RESINAS!W45,IF($B$15=DATOS!$B$15,SECADORES!W41,IF($B$15=DATOS!$B$16,SILOS!W41,IF($B$15=DATOS!$B$17,TANQUES!W41,IF($B$15=DATOS!$B$18,'TK AGITADOS'!W41,IF($B$15=DATOS!$B$19,'TORRES ENF'!W41," ")))))))))))))))))</f>
        <v>0</v>
      </c>
      <c r="V57" s="46">
        <f>IF($B$15=DATOS!$B$3,CALDERAS!X41,IF($B$15=DATOS!$B$4,CENTRÍFUGAS!X41,IF($B$15=DATOS!$B$5,CHILLERS!X41, IF($B$15=DATOS!$B$6,COMPRESORES!X41,IF($B$15=DATOS!$B$7,EVAPORADORES!X41,IF($B$15=DATOS!$B$8,FILTROS!X41,IF($B$15=DATOS!$B$9,IC!X41,IF($B$15=DATOS!$B$10,MIXERS!X41,IF($B$15=DATOS!$B$11,MOLINOS!X41,IF($B$15=DATOS!$B$12,'ÓSMOSIS INV'!X41,IF($B$15=DATOS!$B$13,REACTORES!X41,IF($B$15=DATOS!$B$14,RESINAS!X45,IF($B$15=DATOS!$B$15,SECADORES!X41,IF($B$15=DATOS!$B$16,SILOS!X41,IF($B$15=DATOS!$B$17,TANQUES!X41,IF($B$15=DATOS!$B$18,'TK AGITADOS'!X41,IF($B$15=DATOS!$B$19,'TORRES ENF'!X41," ")))))))))))))))))</f>
        <v>0</v>
      </c>
      <c r="W57" s="46">
        <f>IF($B$15=DATOS!$B$3,CALDERAS!Y41,IF($B$15=DATOS!$B$4,CENTRÍFUGAS!Y41,IF($B$15=DATOS!$B$5,CHILLERS!Y41, IF($B$15=DATOS!$B$6,COMPRESORES!Y41,IF($B$15=DATOS!$B$7,EVAPORADORES!Y41,IF($B$15=DATOS!$B$8,FILTROS!Y41,IF($B$15=DATOS!$B$9,IC!Y41,IF($B$15=DATOS!$B$10,MIXERS!Y41,IF($B$15=DATOS!$B$11,MOLINOS!Y41,IF($B$15=DATOS!$B$12,'ÓSMOSIS INV'!Y41,IF($B$15=DATOS!$B$13,REACTORES!Y41,IF($B$15=DATOS!$B$14,RESINAS!Y45,IF($B$15=DATOS!$B$15,SECADORES!Y41,IF($B$15=DATOS!$B$16,SILOS!Y41,IF($B$15=DATOS!$B$17,TANQUES!Y41,IF($B$15=DATOS!$B$18,'TK AGITADOS'!Y41,IF($B$15=DATOS!$B$19,'TORRES ENF'!Y41," ")))))))))))))))))</f>
        <v>0</v>
      </c>
      <c r="X57" s="46">
        <f>IF($B$15=DATOS!$B$3,CALDERAS!Z41,IF($B$15=DATOS!$B$4,CENTRÍFUGAS!Z41,IF($B$15=DATOS!$B$5,CHILLERS!Z41, IF($B$15=DATOS!$B$6,COMPRESORES!Z41,IF($B$15=DATOS!$B$7,EVAPORADORES!Z41,IF($B$15=DATOS!$B$8,FILTROS!Z41,IF($B$15=DATOS!$B$9,IC!Z41,IF($B$15=DATOS!$B$10,MIXERS!Z41,IF($B$15=DATOS!$B$11,MOLINOS!Z41,IF($B$15=DATOS!$B$12,'ÓSMOSIS INV'!Z41,IF($B$15=DATOS!$B$13,REACTORES!Z41,IF($B$15=DATOS!$B$14,RESINAS!Z45,IF($B$15=DATOS!$B$15,SECADORES!Z41,IF($B$15=DATOS!$B$16,SILOS!Z41,IF($B$15=DATOS!$B$17,TANQUES!Z41,IF($B$15=DATOS!$B$18,'TK AGITADOS'!Z41,IF($B$15=DATOS!$B$19,'TORRES ENF'!Z41," ")))))))))))))))))</f>
        <v>0</v>
      </c>
      <c r="Y57" s="46">
        <f>IF($B$15=DATOS!$B$3,CALDERAS!AA41,IF($B$15=DATOS!$B$4,CENTRÍFUGAS!AA41,IF($B$15=DATOS!$B$5,CHILLERS!AA41, IF($B$15=DATOS!$B$6,COMPRESORES!AA41,IF($B$15=DATOS!$B$7,EVAPORADORES!AA41,IF($B$15=DATOS!$B$8,FILTROS!AA41,IF($B$15=DATOS!$B$9,IC!AA41,IF($B$15=DATOS!$B$10,MIXERS!AA41,IF($B$15=DATOS!$B$11,MOLINOS!AA41,IF($B$15=DATOS!$B$12,'ÓSMOSIS INV'!AA41,IF($B$15=DATOS!$B$13,REACTORES!AA41,IF($B$15=DATOS!$B$14,RESINAS!AA45,IF($B$15=DATOS!$B$15,SECADORES!AA41,IF($B$15=DATOS!$B$16,SILOS!AA41,IF($B$15=DATOS!$B$17,TANQUES!AA41,IF($B$15=DATOS!$B$18,'TK AGITADOS'!AA41,IF($B$15=DATOS!$B$19,'TORRES ENF'!AA41," ")))))))))))))))))</f>
        <v>0</v>
      </c>
      <c r="Z57" s="46">
        <f>IF($B$15=DATOS!$B$3,CALDERAS!AB41,IF($B$15=DATOS!$B$4,CENTRÍFUGAS!AB41,IF($B$15=DATOS!$B$5,CHILLERS!AB41, IF($B$15=DATOS!$B$6,COMPRESORES!AB41,IF($B$15=DATOS!$B$7,EVAPORADORES!AB41,IF($B$15=DATOS!$B$8,FILTROS!AB41,IF($B$15=DATOS!$B$9,IC!AB41,IF($B$15=DATOS!$B$10,MIXERS!AB41,IF($B$15=DATOS!$B$11,MOLINOS!AB41,IF($B$15=DATOS!$B$12,'ÓSMOSIS INV'!AB41,IF($B$15=DATOS!$B$13,REACTORES!AB41,IF($B$15=DATOS!$B$14,RESINAS!AB45,IF($B$15=DATOS!$B$15,SECADORES!AB41,IF($B$15=DATOS!$B$16,SILOS!AB41,IF($B$15=DATOS!$B$17,TANQUES!AB41,IF($B$15=DATOS!$B$18,'TK AGITADOS'!AB41,IF($B$15=DATOS!$B$19,'TORRES ENF'!AB41," ")))))))))))))))))</f>
        <v>0</v>
      </c>
      <c r="AA57" s="46">
        <f>IF($B$15=DATOS!$B$3,CALDERAS!AC41,IF($B$15=DATOS!$B$4,CENTRÍFUGAS!AC41,IF($B$15=DATOS!$B$5,CHILLERS!AC41, IF($B$15=DATOS!$B$6,COMPRESORES!AC41,IF($B$15=DATOS!$B$7,EVAPORADORES!AC41,IF($B$15=DATOS!$B$8,FILTROS!AC41,IF($B$15=DATOS!$B$9,IC!AC41,IF($B$15=DATOS!$B$10,MIXERS!AC41,IF($B$15=DATOS!$B$11,MOLINOS!AC41,IF($B$15=DATOS!$B$12,'ÓSMOSIS INV'!AC41,IF($B$15=DATOS!$B$13,REACTORES!AC41,IF($B$15=DATOS!$B$14,RESINAS!AC45,IF($B$15=DATOS!$B$15,SECADORES!AC41,IF($B$15=DATOS!$B$16,SILOS!AC41,IF($B$15=DATOS!$B$17,TANQUES!AC41,IF($B$15=DATOS!$B$18,'TK AGITADOS'!AC41,IF($B$15=DATOS!$B$19,'TORRES ENF'!AC41," ")))))))))))))))))</f>
        <v>0</v>
      </c>
      <c r="AB57" s="46">
        <f>IF($B$15=DATOS!$B$3,CALDERAS!AD41,IF($B$15=DATOS!$B$4,CENTRÍFUGAS!AD41,IF($B$15=DATOS!$B$5,CHILLERS!AD41, IF($B$15=DATOS!$B$6,COMPRESORES!AD41,IF($B$15=DATOS!$B$7,EVAPORADORES!AD41,IF($B$15=DATOS!$B$8,FILTROS!AD41,IF($B$15=DATOS!$B$9,IC!AD41,IF($B$15=DATOS!$B$10,MIXERS!AD41,IF($B$15=DATOS!$B$11,MOLINOS!AD41,IF($B$15=DATOS!$B$12,'ÓSMOSIS INV'!AD41,IF($B$15=DATOS!$B$13,REACTORES!AD41,IF($B$15=DATOS!$B$14,RESINAS!AD45,IF($B$15=DATOS!$B$15,SECADORES!AD41,IF($B$15=DATOS!$B$16,SILOS!AD41,IF($B$15=DATOS!$B$17,TANQUES!AD41,IF($B$15=DATOS!$B$18,'TK AGITADOS'!AD41,IF($B$15=DATOS!$B$19,'TORRES ENF'!AD41," ")))))))))))))))))</f>
        <v>0</v>
      </c>
      <c r="AC57" s="46">
        <f>IF($B$15=DATOS!$B$3,CALDERAS!AE41,IF($B$15=DATOS!$B$4,CENTRÍFUGAS!AE41,IF($B$15=DATOS!$B$5,CHILLERS!AE41, IF($B$15=DATOS!$B$6,COMPRESORES!AE41,IF($B$15=DATOS!$B$7,EVAPORADORES!AE41,IF($B$15=DATOS!$B$8,FILTROS!AE41,IF($B$15=DATOS!$B$9,IC!AE41,IF($B$15=DATOS!$B$10,MIXERS!AE41,IF($B$15=DATOS!$B$11,MOLINOS!AE41,IF($B$15=DATOS!$B$12,'ÓSMOSIS INV'!AE41,IF($B$15=DATOS!$B$13,REACTORES!AE41,IF($B$15=DATOS!$B$14,RESINAS!AE45,IF($B$15=DATOS!$B$15,SECADORES!AE41,IF($B$15=DATOS!$B$16,SILOS!AE41,IF($B$15=DATOS!$B$17,TANQUES!AE41,IF($B$15=DATOS!$B$18,'TK AGITADOS'!AE41,IF($B$15=DATOS!$B$19,'TORRES ENF'!AE41," ")))))))))))))))))</f>
        <v>0</v>
      </c>
      <c r="AD57" s="46">
        <f>IF($B$15=DATOS!$B$3,CALDERAS!AF41,IF($B$15=DATOS!$B$4,CENTRÍFUGAS!AF41,IF($B$15=DATOS!$B$5,CHILLERS!AF41, IF($B$15=DATOS!$B$6,COMPRESORES!AF41,IF($B$15=DATOS!$B$7,EVAPORADORES!AF41,IF($B$15=DATOS!$B$8,FILTROS!AF41,IF($B$15=DATOS!$B$9,IC!AF41,IF($B$15=DATOS!$B$10,MIXERS!AF41,IF($B$15=DATOS!$B$11,MOLINOS!AF41,IF($B$15=DATOS!$B$12,'ÓSMOSIS INV'!AF41,IF($B$15=DATOS!$B$13,REACTORES!AF41,IF($B$15=DATOS!$B$14,RESINAS!AF45,IF($B$15=DATOS!$B$15,SECADORES!AF41,IF($B$15=DATOS!$B$16,SILOS!AF41,IF($B$15=DATOS!$B$17,TANQUES!AF41,IF($B$15=DATOS!$B$18,'TK AGITADOS'!AF41,IF($B$15=DATOS!$B$19,'TORRES ENF'!AF41," ")))))))))))))))))</f>
        <v>0</v>
      </c>
      <c r="AE57" s="46">
        <f>IF($B$15=DATOS!$B$3,CALDERAS!AG41,IF($B$15=DATOS!$B$4,CENTRÍFUGAS!AG41,IF($B$15=DATOS!$B$5,CHILLERS!AG41, IF($B$15=DATOS!$B$6,COMPRESORES!AG41,IF($B$15=DATOS!$B$7,EVAPORADORES!AG41,IF($B$15=DATOS!$B$8,FILTROS!AG41,IF($B$15=DATOS!$B$9,IC!AG41,IF($B$15=DATOS!$B$10,MIXERS!AG41,IF($B$15=DATOS!$B$11,MOLINOS!AG41,IF($B$15=DATOS!$B$12,'ÓSMOSIS INV'!AG41,IF($B$15=DATOS!$B$13,REACTORES!AG41,IF($B$15=DATOS!$B$14,RESINAS!AG45,IF($B$15=DATOS!$B$15,SECADORES!AG41,IF($B$15=DATOS!$B$16,SILOS!AG41,IF($B$15=DATOS!$B$17,TANQUES!AG41,IF($B$15=DATOS!$B$18,'TK AGITADOS'!AG41,IF($B$15=DATOS!$B$19,'TORRES ENF'!AG41," ")))))))))))))))))</f>
        <v>0</v>
      </c>
      <c r="AF57" s="46">
        <f>IF($B$15=DATOS!$B$3,CALDERAS!AH41,IF($B$15=DATOS!$B$4,CENTRÍFUGAS!AH41,IF($B$15=DATOS!$B$5,CHILLERS!AH41, IF($B$15=DATOS!$B$6,COMPRESORES!AH41,IF($B$15=DATOS!$B$7,EVAPORADORES!AH41,IF($B$15=DATOS!$B$8,FILTROS!AH41,IF($B$15=DATOS!$B$9,IC!AH41,IF($B$15=DATOS!$B$10,MIXERS!AH41,IF($B$15=DATOS!$B$11,MOLINOS!AH41,IF($B$15=DATOS!$B$12,'ÓSMOSIS INV'!AH41,IF($B$15=DATOS!$B$13,REACTORES!AH41,IF($B$15=DATOS!$B$14,RESINAS!AH45,IF($B$15=DATOS!$B$15,SECADORES!AH41,IF($B$15=DATOS!$B$16,SILOS!AH41,IF($B$15=DATOS!$B$17,TANQUES!AH41,IF($B$15=DATOS!$B$18,'TK AGITADOS'!AH41,IF($B$15=DATOS!$B$19,'TORRES ENF'!AH41," ")))))))))))))))))</f>
        <v>0</v>
      </c>
    </row>
    <row r="58" spans="1:32" s="48" customFormat="1" ht="45" customHeight="1" x14ac:dyDescent="0.4">
      <c r="A58" s="46">
        <f>IF($B$15=DATOS!$B$3,CALDERAS!C42,IF($B$15=DATOS!$B$4,CENTRÍFUGAS!C42,IF($B$15=DATOS!$B$5,CHILLERS!C42, IF($B$15=DATOS!$B$6,COMPRESORES!C42,IF($B$15=DATOS!$B$7,EVAPORADORES!C42,IF($B$15=DATOS!$B$8,FILTROS!C42,IF($B$15=DATOS!$B$9,IC!C42,IF($B$15=DATOS!$B$10,MIXERS!C42,IF($B$15=DATOS!$B$11,MOLINOS!C42,IF($B$15=DATOS!$B$12,'ÓSMOSIS INV'!C42,IF($B$15=DATOS!$B$13,REACTORES!C42,IF($B$15=DATOS!$B$14,RESINAS!C46,IF($B$15=DATOS!$B$15,SECADORES!C42,IF($B$15=DATOS!$B$16,SILOS!C42,IF($B$15=DATOS!$B$17,TANQUES!C42,IF($B$15=DATOS!$B$18,'TK AGITADOS'!C42,IF($B$15=DATOS!$B$19,'TORRES ENF'!C42," ")))))))))))))))))</f>
        <v>0</v>
      </c>
      <c r="B58" s="46">
        <f>IF($B$15=DATOS!$B$3,CALDERAS!D42,IF($B$15=DATOS!$B$4,CENTRÍFUGAS!D42,IF($B$15=DATOS!$B$5,CHILLERS!D42, IF($B$15=DATOS!$B$6,COMPRESORES!D42,IF($B$15=DATOS!$B$7,EVAPORADORES!D42,IF($B$15=DATOS!$B$8,FILTROS!D42,IF($B$15=DATOS!$B$9,IC!D42,IF($B$15=DATOS!$B$10,MIXERS!D42,IF($B$15=DATOS!$B$11,MOLINOS!D42,IF($B$15=DATOS!$B$12,'ÓSMOSIS INV'!D42,IF($B$15=DATOS!$B$13,REACTORES!D42,IF($B$15=DATOS!$B$14,RESINAS!D46,IF($B$15=DATOS!$B$15,SECADORES!D42,IF($B$15=DATOS!$B$16,SILOS!D42,IF($B$15=DATOS!$B$17,TANQUES!D42,IF($B$15=DATOS!$B$18,'TK AGITADOS'!D42,IF($B$15=DATOS!$B$19,'TORRES ENF'!D42," ")))))))))))))))))</f>
        <v>0</v>
      </c>
      <c r="C58" s="46">
        <f>IF($B$15=DATOS!$B$3,CALDERAS!E42,IF($B$15=DATOS!$B$4,CENTRÍFUGAS!E42,IF($B$15=DATOS!$B$5,CHILLERS!E42, IF($B$15=DATOS!$B$6,COMPRESORES!E42,IF($B$15=DATOS!$B$7,EVAPORADORES!E42,IF($B$15=DATOS!$B$8,FILTROS!E42,IF($B$15=DATOS!$B$9,IC!E42,IF($B$15=DATOS!$B$10,MIXERS!E42,IF($B$15=DATOS!$B$11,MOLINOS!E42,IF($B$15=DATOS!$B$12,'ÓSMOSIS INV'!E42,IF($B$15=DATOS!$B$13,REACTORES!E42,IF($B$15=DATOS!$B$14,RESINAS!E46,IF($B$15=DATOS!$B$15,SECADORES!E42,IF($B$15=DATOS!$B$16,SILOS!E42,IF($B$15=DATOS!$B$17,TANQUES!E42,IF($B$15=DATOS!$B$18,'TK AGITADOS'!E42,IF($B$15=DATOS!$B$19,'TORRES ENF'!E42," ")))))))))))))))))</f>
        <v>0</v>
      </c>
      <c r="D58" s="46">
        <f>IF($B$15=DATOS!$B$3,CALDERAS!F42,IF($B$15=DATOS!$B$4,CENTRÍFUGAS!F42,IF($B$15=DATOS!$B$5,CHILLERS!F42, IF($B$15=DATOS!$B$6,COMPRESORES!F42,IF($B$15=DATOS!$B$7,EVAPORADORES!F42,IF($B$15=DATOS!$B$8,FILTROS!F42,IF($B$15=DATOS!$B$9,IC!F42,IF($B$15=DATOS!$B$10,MIXERS!F42,IF($B$15=DATOS!$B$11,MOLINOS!F42,IF($B$15=DATOS!$B$12,'ÓSMOSIS INV'!F42,IF($B$15=DATOS!$B$13,REACTORES!F42,IF($B$15=DATOS!$B$14,RESINAS!F46,IF($B$15=DATOS!$B$15,SECADORES!F42,IF($B$15=DATOS!$B$16,SILOS!F42,IF($B$15=DATOS!$B$17,TANQUES!F42,IF($B$15=DATOS!$B$18,'TK AGITADOS'!F42,IF($B$15=DATOS!$B$19,'TORRES ENF'!F42," ")))))))))))))))))</f>
        <v>0</v>
      </c>
      <c r="E58" s="46">
        <f>IF($B$15=DATOS!$B$3,CALDERAS!G42,IF($B$15=DATOS!$B$4,CENTRÍFUGAS!G42,IF($B$15=DATOS!$B$5,CHILLERS!G42, IF($B$15=DATOS!$B$6,COMPRESORES!G42,IF($B$15=DATOS!$B$7,EVAPORADORES!G42,IF($B$15=DATOS!$B$8,FILTROS!G42,IF($B$15=DATOS!$B$9,IC!G42,IF($B$15=DATOS!$B$10,MIXERS!G42,IF($B$15=DATOS!$B$11,MOLINOS!G42,IF($B$15=DATOS!$B$12,'ÓSMOSIS INV'!G42,IF($B$15=DATOS!$B$13,REACTORES!G42,IF($B$15=DATOS!$B$14,RESINAS!G46,IF($B$15=DATOS!$B$15,SECADORES!G42,IF($B$15=DATOS!$B$16,SILOS!G42,IF($B$15=DATOS!$B$17,TANQUES!G42,IF($B$15=DATOS!$B$18,'TK AGITADOS'!G42,IF($B$15=DATOS!$B$19,'TORRES ENF'!G42," ")))))))))))))))))</f>
        <v>0</v>
      </c>
      <c r="F58" s="46">
        <f>IF($B$15=DATOS!$B$3,CALDERAS!H42,IF($B$15=DATOS!$B$4,CENTRÍFUGAS!H42,IF($B$15=DATOS!$B$5,CHILLERS!H42, IF($B$15=DATOS!$B$6,COMPRESORES!H42,IF($B$15=DATOS!$B$7,EVAPORADORES!H42,IF($B$15=DATOS!$B$8,FILTROS!H42,IF($B$15=DATOS!$B$9,IC!H42,IF($B$15=DATOS!$B$10,MIXERS!H42,IF($B$15=DATOS!$B$11,MOLINOS!H42,IF($B$15=DATOS!$B$12,'ÓSMOSIS INV'!H42,IF($B$15=DATOS!$B$13,REACTORES!H42,IF($B$15=DATOS!$B$14,RESINAS!H46,IF($B$15=DATOS!$B$15,SECADORES!H42,IF($B$15=DATOS!$B$16,SILOS!H42,IF($B$15=DATOS!$B$17,TANQUES!H42,IF($B$15=DATOS!$B$18,'TK AGITADOS'!H42,IF($B$15=DATOS!$B$19,'TORRES ENF'!H42," ")))))))))))))))))</f>
        <v>0</v>
      </c>
      <c r="G58" s="46">
        <f>IF($B$15=DATOS!$B$3,CALDERAS!I42,IF($B$15=DATOS!$B$4,CENTRÍFUGAS!I42,IF($B$15=DATOS!$B$5,CHILLERS!I42, IF($B$15=DATOS!$B$6,COMPRESORES!I42,IF($B$15=DATOS!$B$7,EVAPORADORES!I42,IF($B$15=DATOS!$B$8,FILTROS!I42,IF($B$15=DATOS!$B$9,IC!I42,IF($B$15=DATOS!$B$10,MIXERS!I42,IF($B$15=DATOS!$B$11,MOLINOS!I42,IF($B$15=DATOS!$B$12,'ÓSMOSIS INV'!I42,IF($B$15=DATOS!$B$13,REACTORES!I42,IF($B$15=DATOS!$B$14,RESINAS!I46,IF($B$15=DATOS!$B$15,SECADORES!I42,IF($B$15=DATOS!$B$16,SILOS!I42,IF($B$15=DATOS!$B$17,TANQUES!I42,IF($B$15=DATOS!$B$18,'TK AGITADOS'!I42,IF($B$15=DATOS!$B$19,'TORRES ENF'!I42," ")))))))))))))))))</f>
        <v>0</v>
      </c>
      <c r="H58" s="46">
        <f>IF($B$15=DATOS!$B$3,CALDERAS!J42,IF($B$15=DATOS!$B$4,CENTRÍFUGAS!J42,IF($B$15=DATOS!$B$5,CHILLERS!J42, IF($B$15=DATOS!$B$6,COMPRESORES!J42,IF($B$15=DATOS!$B$7,EVAPORADORES!J42,IF($B$15=DATOS!$B$8,FILTROS!J42,IF($B$15=DATOS!$B$9,IC!J42,IF($B$15=DATOS!$B$10,MIXERS!J42,IF($B$15=DATOS!$B$11,MOLINOS!J42,IF($B$15=DATOS!$B$12,'ÓSMOSIS INV'!J42,IF($B$15=DATOS!$B$13,REACTORES!J42,IF($B$15=DATOS!$B$14,RESINAS!J46,IF($B$15=DATOS!$B$15,SECADORES!J42,IF($B$15=DATOS!$B$16,SILOS!J42,IF($B$15=DATOS!$B$17,TANQUES!J42,IF($B$15=DATOS!$B$18,'TK AGITADOS'!J42,IF($B$15=DATOS!$B$19,'TORRES ENF'!J42," ")))))))))))))))))</f>
        <v>0</v>
      </c>
      <c r="I58" s="46">
        <f>IF($B$15=DATOS!$B$3,CALDERAS!K42,IF($B$15=DATOS!$B$4,CENTRÍFUGAS!K42,IF($B$15=DATOS!$B$5,CHILLERS!K42, IF($B$15=DATOS!$B$6,COMPRESORES!K42,IF($B$15=DATOS!$B$7,EVAPORADORES!K42,IF($B$15=DATOS!$B$8,FILTROS!K42,IF($B$15=DATOS!$B$9,IC!K42,IF($B$15=DATOS!$B$10,MIXERS!K42,IF($B$15=DATOS!$B$11,MOLINOS!K42,IF($B$15=DATOS!$B$12,'ÓSMOSIS INV'!K42,IF($B$15=DATOS!$B$13,REACTORES!K42,IF($B$15=DATOS!$B$14,RESINAS!K46,IF($B$15=DATOS!$B$15,SECADORES!K42,IF($B$15=DATOS!$B$16,SILOS!K42,IF($B$15=DATOS!$B$17,TANQUES!K42,IF($B$15=DATOS!$B$18,'TK AGITADOS'!K42,IF($B$15=DATOS!$B$19,'TORRES ENF'!K42," ")))))))))))))))))</f>
        <v>0</v>
      </c>
      <c r="J58" s="46">
        <f>IF($B$15=DATOS!$B$3,CALDERAS!L42,IF($B$15=DATOS!$B$4,CENTRÍFUGAS!L42,IF($B$15=DATOS!$B$5,CHILLERS!L42, IF($B$15=DATOS!$B$6,COMPRESORES!L42,IF($B$15=DATOS!$B$7,EVAPORADORES!L42,IF($B$15=DATOS!$B$8,FILTROS!L42,IF($B$15=DATOS!$B$9,IC!L42,IF($B$15=DATOS!$B$10,MIXERS!L42,IF($B$15=DATOS!$B$11,MOLINOS!L42,IF($B$15=DATOS!$B$12,'ÓSMOSIS INV'!L42,IF($B$15=DATOS!$B$13,REACTORES!L42,IF($B$15=DATOS!$B$14,RESINAS!L46,IF($B$15=DATOS!$B$15,SECADORES!L42,IF($B$15=DATOS!$B$16,SILOS!L42,IF($B$15=DATOS!$B$17,TANQUES!L42,IF($B$15=DATOS!$B$18,'TK AGITADOS'!L42,IF($B$15=DATOS!$B$19,'TORRES ENF'!L42," ")))))))))))))))))</f>
        <v>0</v>
      </c>
      <c r="K58" s="46">
        <f>IF($B$15=DATOS!$B$3,CALDERAS!M42,IF($B$15=DATOS!$B$4,CENTRÍFUGAS!M42,IF($B$15=DATOS!$B$5,CHILLERS!M42, IF($B$15=DATOS!$B$6,COMPRESORES!M42,IF($B$15=DATOS!$B$7,EVAPORADORES!M42,IF($B$15=DATOS!$B$8,FILTROS!M42,IF($B$15=DATOS!$B$9,IC!M42,IF($B$15=DATOS!$B$10,MIXERS!M42,IF($B$15=DATOS!$B$11,MOLINOS!M42,IF($B$15=DATOS!$B$12,'ÓSMOSIS INV'!M42,IF($B$15=DATOS!$B$13,REACTORES!M42,IF($B$15=DATOS!$B$14,RESINAS!M46,IF($B$15=DATOS!$B$15,SECADORES!M42,IF($B$15=DATOS!$B$16,SILOS!M42,IF($B$15=DATOS!$B$17,TANQUES!M42,IF($B$15=DATOS!$B$18,'TK AGITADOS'!M42,IF($B$15=DATOS!$B$19,'TORRES ENF'!M42," ")))))))))))))))))</f>
        <v>0</v>
      </c>
      <c r="L58" s="46">
        <f>IF($B$15=DATOS!$B$3,CALDERAS!N42,IF($B$15=DATOS!$B$4,CENTRÍFUGAS!N42,IF($B$15=DATOS!$B$5,CHILLERS!N42, IF($B$15=DATOS!$B$6,COMPRESORES!N42,IF($B$15=DATOS!$B$7,EVAPORADORES!N42,IF($B$15=DATOS!$B$8,FILTROS!N42,IF($B$15=DATOS!$B$9,IC!N42,IF($B$15=DATOS!$B$10,MIXERS!N42,IF($B$15=DATOS!$B$11,MOLINOS!N42,IF($B$15=DATOS!$B$12,'ÓSMOSIS INV'!N42,IF($B$15=DATOS!$B$13,REACTORES!N42,IF($B$15=DATOS!$B$14,RESINAS!N46,IF($B$15=DATOS!$B$15,SECADORES!N42,IF($B$15=DATOS!$B$16,SILOS!N42,IF($B$15=DATOS!$B$17,TANQUES!N42,IF($B$15=DATOS!$B$18,'TK AGITADOS'!N42,IF($B$15=DATOS!$B$19,'TORRES ENF'!N42," ")))))))))))))))))</f>
        <v>0</v>
      </c>
      <c r="M58" s="46">
        <f>IF($B$15=DATOS!$B$3,CALDERAS!O42,IF($B$15=DATOS!$B$4,CENTRÍFUGAS!O42,IF($B$15=DATOS!$B$5,CHILLERS!O42, IF($B$15=DATOS!$B$6,COMPRESORES!O42,IF($B$15=DATOS!$B$7,EVAPORADORES!O42,IF($B$15=DATOS!$B$8,FILTROS!O42,IF($B$15=DATOS!$B$9,IC!O42,IF($B$15=DATOS!$B$10,MIXERS!O42,IF($B$15=DATOS!$B$11,MOLINOS!O42,IF($B$15=DATOS!$B$12,'ÓSMOSIS INV'!O42,IF($B$15=DATOS!$B$13,REACTORES!O42,IF($B$15=DATOS!$B$14,RESINAS!O46,IF($B$15=DATOS!$B$15,SECADORES!O42,IF($B$15=DATOS!$B$16,SILOS!O42,IF($B$15=DATOS!$B$17,TANQUES!O42,IF($B$15=DATOS!$B$18,'TK AGITADOS'!O42,IF($B$15=DATOS!$B$19,'TORRES ENF'!O42," ")))))))))))))))))</f>
        <v>0</v>
      </c>
      <c r="N58" s="46">
        <f>IF($B$15=DATOS!$B$3,CALDERAS!P42,IF($B$15=DATOS!$B$4,CENTRÍFUGAS!P42,IF($B$15=DATOS!$B$5,CHILLERS!P42, IF($B$15=DATOS!$B$6,COMPRESORES!P42,IF($B$15=DATOS!$B$7,EVAPORADORES!P42,IF($B$15=DATOS!$B$8,FILTROS!P42,IF($B$15=DATOS!$B$9,IC!P42,IF($B$15=DATOS!$B$10,MIXERS!P42,IF($B$15=DATOS!$B$11,MOLINOS!P42,IF($B$15=DATOS!$B$12,'ÓSMOSIS INV'!P42,IF($B$15=DATOS!$B$13,REACTORES!P42,IF($B$15=DATOS!$B$14,RESINAS!P46,IF($B$15=DATOS!$B$15,SECADORES!P42,IF($B$15=DATOS!$B$16,SILOS!P42,IF($B$15=DATOS!$B$17,TANQUES!P42,IF($B$15=DATOS!$B$18,'TK AGITADOS'!P42,IF($B$15=DATOS!$B$19,'TORRES ENF'!P42," ")))))))))))))))))</f>
        <v>0</v>
      </c>
      <c r="O58" s="46">
        <f>IF($B$15=DATOS!$B$3,CALDERAS!Q42,IF($B$15=DATOS!$B$4,CENTRÍFUGAS!Q42,IF($B$15=DATOS!$B$5,CHILLERS!Q42, IF($B$15=DATOS!$B$6,COMPRESORES!Q42,IF($B$15=DATOS!$B$7,EVAPORADORES!Q42,IF($B$15=DATOS!$B$8,FILTROS!Q42,IF($B$15=DATOS!$B$9,IC!Q42,IF($B$15=DATOS!$B$10,MIXERS!Q42,IF($B$15=DATOS!$B$11,MOLINOS!Q42,IF($B$15=DATOS!$B$12,'ÓSMOSIS INV'!Q42,IF($B$15=DATOS!$B$13,REACTORES!Q42,IF($B$15=DATOS!$B$14,RESINAS!Q46,IF($B$15=DATOS!$B$15,SECADORES!Q42,IF($B$15=DATOS!$B$16,SILOS!Q42,IF($B$15=DATOS!$B$17,TANQUES!Q42,IF($B$15=DATOS!$B$18,'TK AGITADOS'!Q42,IF($B$15=DATOS!$B$19,'TORRES ENF'!Q42," ")))))))))))))))))</f>
        <v>0</v>
      </c>
      <c r="P58" s="46">
        <f>IF($B$15=DATOS!$B$3,CALDERAS!R42,IF($B$15=DATOS!$B$4,CENTRÍFUGAS!R42,IF($B$15=DATOS!$B$5,CHILLERS!R42, IF($B$15=DATOS!$B$6,COMPRESORES!R42,IF($B$15=DATOS!$B$7,EVAPORADORES!R42,IF($B$15=DATOS!$B$8,FILTROS!R42,IF($B$15=DATOS!$B$9,IC!R42,IF($B$15=DATOS!$B$10,MIXERS!R42,IF($B$15=DATOS!$B$11,MOLINOS!R42,IF($B$15=DATOS!$B$12,'ÓSMOSIS INV'!R42,IF($B$15=DATOS!$B$13,REACTORES!R42,IF($B$15=DATOS!$B$14,RESINAS!R46,IF($B$15=DATOS!$B$15,SECADORES!R42,IF($B$15=DATOS!$B$16,SILOS!R42,IF($B$15=DATOS!$B$17,TANQUES!R42,IF($B$15=DATOS!$B$18,'TK AGITADOS'!R42,IF($B$15=DATOS!$B$19,'TORRES ENF'!R42," ")))))))))))))))))</f>
        <v>0</v>
      </c>
      <c r="Q58" s="46">
        <f>IF($B$15=DATOS!$B$3,CALDERAS!S42,IF($B$15=DATOS!$B$4,CENTRÍFUGAS!S42,IF($B$15=DATOS!$B$5,CHILLERS!S42, IF($B$15=DATOS!$B$6,COMPRESORES!S42,IF($B$15=DATOS!$B$7,EVAPORADORES!S42,IF($B$15=DATOS!$B$8,FILTROS!S42,IF($B$15=DATOS!$B$9,IC!S42,IF($B$15=DATOS!$B$10,MIXERS!S42,IF($B$15=DATOS!$B$11,MOLINOS!S42,IF($B$15=DATOS!$B$12,'ÓSMOSIS INV'!S42,IF($B$15=DATOS!$B$13,REACTORES!S42,IF($B$15=DATOS!$B$14,RESINAS!S46,IF($B$15=DATOS!$B$15,SECADORES!S42,IF($B$15=DATOS!$B$16,SILOS!S42,IF($B$15=DATOS!$B$17,TANQUES!S42,IF($B$15=DATOS!$B$18,'TK AGITADOS'!S42,IF($B$15=DATOS!$B$19,'TORRES ENF'!S42," ")))))))))))))))))</f>
        <v>0</v>
      </c>
      <c r="R58" s="46">
        <f>IF($B$15=DATOS!$B$3,CALDERAS!T42,IF($B$15=DATOS!$B$4,CENTRÍFUGAS!T42,IF($B$15=DATOS!$B$5,CHILLERS!T42, IF($B$15=DATOS!$B$6,COMPRESORES!T42,IF($B$15=DATOS!$B$7,EVAPORADORES!T42,IF($B$15=DATOS!$B$8,FILTROS!T42,IF($B$15=DATOS!$B$9,IC!T42,IF($B$15=DATOS!$B$10,MIXERS!T42,IF($B$15=DATOS!$B$11,MOLINOS!T42,IF($B$15=DATOS!$B$12,'ÓSMOSIS INV'!T42,IF($B$15=DATOS!$B$13,REACTORES!T42,IF($B$15=DATOS!$B$14,RESINAS!T46,IF($B$15=DATOS!$B$15,SECADORES!T42,IF($B$15=DATOS!$B$16,SILOS!T42,IF($B$15=DATOS!$B$17,TANQUES!T42,IF($B$15=DATOS!$B$18,'TK AGITADOS'!T42,IF($B$15=DATOS!$B$19,'TORRES ENF'!T42," ")))))))))))))))))</f>
        <v>0</v>
      </c>
      <c r="S58" s="46">
        <f>IF($B$15=DATOS!$B$3,CALDERAS!U42,IF($B$15=DATOS!$B$4,CENTRÍFUGAS!U42,IF($B$15=DATOS!$B$5,CHILLERS!U42, IF($B$15=DATOS!$B$6,COMPRESORES!U42,IF($B$15=DATOS!$B$7,EVAPORADORES!U42,IF($B$15=DATOS!$B$8,FILTROS!U42,IF($B$15=DATOS!$B$9,IC!U42,IF($B$15=DATOS!$B$10,MIXERS!U42,IF($B$15=DATOS!$B$11,MOLINOS!U42,IF($B$15=DATOS!$B$12,'ÓSMOSIS INV'!U42,IF($B$15=DATOS!$B$13,REACTORES!U42,IF($B$15=DATOS!$B$14,RESINAS!U46,IF($B$15=DATOS!$B$15,SECADORES!U42,IF($B$15=DATOS!$B$16,SILOS!U42,IF($B$15=DATOS!$B$17,TANQUES!U42,IF($B$15=DATOS!$B$18,'TK AGITADOS'!U42,IF($B$15=DATOS!$B$19,'TORRES ENF'!U42," ")))))))))))))))))</f>
        <v>0</v>
      </c>
      <c r="T58" s="46">
        <f>IF($B$15=DATOS!$B$3,CALDERAS!V42,IF($B$15=DATOS!$B$4,CENTRÍFUGAS!V42,IF($B$15=DATOS!$B$5,CHILLERS!V42, IF($B$15=DATOS!$B$6,COMPRESORES!V42,IF($B$15=DATOS!$B$7,EVAPORADORES!V42,IF($B$15=DATOS!$B$8,FILTROS!V42,IF($B$15=DATOS!$B$9,IC!V42,IF($B$15=DATOS!$B$10,MIXERS!V42,IF($B$15=DATOS!$B$11,MOLINOS!V42,IF($B$15=DATOS!$B$12,'ÓSMOSIS INV'!V42,IF($B$15=DATOS!$B$13,REACTORES!V42,IF($B$15=DATOS!$B$14,RESINAS!V46,IF($B$15=DATOS!$B$15,SECADORES!V42,IF($B$15=DATOS!$B$16,SILOS!V42,IF($B$15=DATOS!$B$17,TANQUES!V42,IF($B$15=DATOS!$B$18,'TK AGITADOS'!V42,IF($B$15=DATOS!$B$19,'TORRES ENF'!V42," ")))))))))))))))))</f>
        <v>0</v>
      </c>
      <c r="U58" s="46">
        <f>IF($B$15=DATOS!$B$3,CALDERAS!W42,IF($B$15=DATOS!$B$4,CENTRÍFUGAS!W42,IF($B$15=DATOS!$B$5,CHILLERS!W42, IF($B$15=DATOS!$B$6,COMPRESORES!W42,IF($B$15=DATOS!$B$7,EVAPORADORES!W42,IF($B$15=DATOS!$B$8,FILTROS!W42,IF($B$15=DATOS!$B$9,IC!W42,IF($B$15=DATOS!$B$10,MIXERS!W42,IF($B$15=DATOS!$B$11,MOLINOS!W42,IF($B$15=DATOS!$B$12,'ÓSMOSIS INV'!W42,IF($B$15=DATOS!$B$13,REACTORES!W42,IF($B$15=DATOS!$B$14,RESINAS!W46,IF($B$15=DATOS!$B$15,SECADORES!W42,IF($B$15=DATOS!$B$16,SILOS!W42,IF($B$15=DATOS!$B$17,TANQUES!W42,IF($B$15=DATOS!$B$18,'TK AGITADOS'!W42,IF($B$15=DATOS!$B$19,'TORRES ENF'!W42," ")))))))))))))))))</f>
        <v>0</v>
      </c>
      <c r="V58" s="46">
        <f>IF($B$15=DATOS!$B$3,CALDERAS!X42,IF($B$15=DATOS!$B$4,CENTRÍFUGAS!X42,IF($B$15=DATOS!$B$5,CHILLERS!X42, IF($B$15=DATOS!$B$6,COMPRESORES!X42,IF($B$15=DATOS!$B$7,EVAPORADORES!X42,IF($B$15=DATOS!$B$8,FILTROS!X42,IF($B$15=DATOS!$B$9,IC!X42,IF($B$15=DATOS!$B$10,MIXERS!X42,IF($B$15=DATOS!$B$11,MOLINOS!X42,IF($B$15=DATOS!$B$12,'ÓSMOSIS INV'!X42,IF($B$15=DATOS!$B$13,REACTORES!X42,IF($B$15=DATOS!$B$14,RESINAS!X46,IF($B$15=DATOS!$B$15,SECADORES!X42,IF($B$15=DATOS!$B$16,SILOS!X42,IF($B$15=DATOS!$B$17,TANQUES!X42,IF($B$15=DATOS!$B$18,'TK AGITADOS'!X42,IF($B$15=DATOS!$B$19,'TORRES ENF'!X42," ")))))))))))))))))</f>
        <v>0</v>
      </c>
      <c r="W58" s="46">
        <f>IF($B$15=DATOS!$B$3,CALDERAS!Y42,IF($B$15=DATOS!$B$4,CENTRÍFUGAS!Y42,IF($B$15=DATOS!$B$5,CHILLERS!Y42, IF($B$15=DATOS!$B$6,COMPRESORES!Y42,IF($B$15=DATOS!$B$7,EVAPORADORES!Y42,IF($B$15=DATOS!$B$8,FILTROS!Y42,IF($B$15=DATOS!$B$9,IC!Y42,IF($B$15=DATOS!$B$10,MIXERS!Y42,IF($B$15=DATOS!$B$11,MOLINOS!Y42,IF($B$15=DATOS!$B$12,'ÓSMOSIS INV'!Y42,IF($B$15=DATOS!$B$13,REACTORES!Y42,IF($B$15=DATOS!$B$14,RESINAS!Y46,IF($B$15=DATOS!$B$15,SECADORES!Y42,IF($B$15=DATOS!$B$16,SILOS!Y42,IF($B$15=DATOS!$B$17,TANQUES!Y42,IF($B$15=DATOS!$B$18,'TK AGITADOS'!Y42,IF($B$15=DATOS!$B$19,'TORRES ENF'!Y42," ")))))))))))))))))</f>
        <v>0</v>
      </c>
      <c r="X58" s="46">
        <f>IF($B$15=DATOS!$B$3,CALDERAS!Z42,IF($B$15=DATOS!$B$4,CENTRÍFUGAS!Z42,IF($B$15=DATOS!$B$5,CHILLERS!Z42, IF($B$15=DATOS!$B$6,COMPRESORES!Z42,IF($B$15=DATOS!$B$7,EVAPORADORES!Z42,IF($B$15=DATOS!$B$8,FILTROS!Z42,IF($B$15=DATOS!$B$9,IC!Z42,IF($B$15=DATOS!$B$10,MIXERS!Z42,IF($B$15=DATOS!$B$11,MOLINOS!Z42,IF($B$15=DATOS!$B$12,'ÓSMOSIS INV'!Z42,IF($B$15=DATOS!$B$13,REACTORES!Z42,IF($B$15=DATOS!$B$14,RESINAS!Z46,IF($B$15=DATOS!$B$15,SECADORES!Z42,IF($B$15=DATOS!$B$16,SILOS!Z42,IF($B$15=DATOS!$B$17,TANQUES!Z42,IF($B$15=DATOS!$B$18,'TK AGITADOS'!Z42,IF($B$15=DATOS!$B$19,'TORRES ENF'!Z42," ")))))))))))))))))</f>
        <v>0</v>
      </c>
      <c r="Y58" s="46">
        <f>IF($B$15=DATOS!$B$3,CALDERAS!AA42,IF($B$15=DATOS!$B$4,CENTRÍFUGAS!AA42,IF($B$15=DATOS!$B$5,CHILLERS!AA42, IF($B$15=DATOS!$B$6,COMPRESORES!AA42,IF($B$15=DATOS!$B$7,EVAPORADORES!AA42,IF($B$15=DATOS!$B$8,FILTROS!AA42,IF($B$15=DATOS!$B$9,IC!AA42,IF($B$15=DATOS!$B$10,MIXERS!AA42,IF($B$15=DATOS!$B$11,MOLINOS!AA42,IF($B$15=DATOS!$B$12,'ÓSMOSIS INV'!AA42,IF($B$15=DATOS!$B$13,REACTORES!AA42,IF($B$15=DATOS!$B$14,RESINAS!AA46,IF($B$15=DATOS!$B$15,SECADORES!AA42,IF($B$15=DATOS!$B$16,SILOS!AA42,IF($B$15=DATOS!$B$17,TANQUES!AA42,IF($B$15=DATOS!$B$18,'TK AGITADOS'!AA42,IF($B$15=DATOS!$B$19,'TORRES ENF'!AA42," ")))))))))))))))))</f>
        <v>0</v>
      </c>
      <c r="Z58" s="46">
        <f>IF($B$15=DATOS!$B$3,CALDERAS!AB42,IF($B$15=DATOS!$B$4,CENTRÍFUGAS!AB42,IF($B$15=DATOS!$B$5,CHILLERS!AB42, IF($B$15=DATOS!$B$6,COMPRESORES!AB42,IF($B$15=DATOS!$B$7,EVAPORADORES!AB42,IF($B$15=DATOS!$B$8,FILTROS!AB42,IF($B$15=DATOS!$B$9,IC!AB42,IF($B$15=DATOS!$B$10,MIXERS!AB42,IF($B$15=DATOS!$B$11,MOLINOS!AB42,IF($B$15=DATOS!$B$12,'ÓSMOSIS INV'!AB42,IF($B$15=DATOS!$B$13,REACTORES!AB42,IF($B$15=DATOS!$B$14,RESINAS!AB46,IF($B$15=DATOS!$B$15,SECADORES!AB42,IF($B$15=DATOS!$B$16,SILOS!AB42,IF($B$15=DATOS!$B$17,TANQUES!AB42,IF($B$15=DATOS!$B$18,'TK AGITADOS'!AB42,IF($B$15=DATOS!$B$19,'TORRES ENF'!AB42," ")))))))))))))))))</f>
        <v>0</v>
      </c>
      <c r="AA58" s="46">
        <f>IF($B$15=DATOS!$B$3,CALDERAS!AC42,IF($B$15=DATOS!$B$4,CENTRÍFUGAS!AC42,IF($B$15=DATOS!$B$5,CHILLERS!AC42, IF($B$15=DATOS!$B$6,COMPRESORES!AC42,IF($B$15=DATOS!$B$7,EVAPORADORES!AC42,IF($B$15=DATOS!$B$8,FILTROS!AC42,IF($B$15=DATOS!$B$9,IC!AC42,IF($B$15=DATOS!$B$10,MIXERS!AC42,IF($B$15=DATOS!$B$11,MOLINOS!AC42,IF($B$15=DATOS!$B$12,'ÓSMOSIS INV'!AC42,IF($B$15=DATOS!$B$13,REACTORES!AC42,IF($B$15=DATOS!$B$14,RESINAS!AC46,IF($B$15=DATOS!$B$15,SECADORES!AC42,IF($B$15=DATOS!$B$16,SILOS!AC42,IF($B$15=DATOS!$B$17,TANQUES!AC42,IF($B$15=DATOS!$B$18,'TK AGITADOS'!AC42,IF($B$15=DATOS!$B$19,'TORRES ENF'!AC42," ")))))))))))))))))</f>
        <v>0</v>
      </c>
      <c r="AB58" s="46">
        <f>IF($B$15=DATOS!$B$3,CALDERAS!AD42,IF($B$15=DATOS!$B$4,CENTRÍFUGAS!AD42,IF($B$15=DATOS!$B$5,CHILLERS!AD42, IF($B$15=DATOS!$B$6,COMPRESORES!AD42,IF($B$15=DATOS!$B$7,EVAPORADORES!AD42,IF($B$15=DATOS!$B$8,FILTROS!AD42,IF($B$15=DATOS!$B$9,IC!AD42,IF($B$15=DATOS!$B$10,MIXERS!AD42,IF($B$15=DATOS!$B$11,MOLINOS!AD42,IF($B$15=DATOS!$B$12,'ÓSMOSIS INV'!AD42,IF($B$15=DATOS!$B$13,REACTORES!AD42,IF($B$15=DATOS!$B$14,RESINAS!AD46,IF($B$15=DATOS!$B$15,SECADORES!AD42,IF($B$15=DATOS!$B$16,SILOS!AD42,IF($B$15=DATOS!$B$17,TANQUES!AD42,IF($B$15=DATOS!$B$18,'TK AGITADOS'!AD42,IF($B$15=DATOS!$B$19,'TORRES ENF'!AD42," ")))))))))))))))))</f>
        <v>0</v>
      </c>
      <c r="AC58" s="46">
        <f>IF($B$15=DATOS!$B$3,CALDERAS!AE42,IF($B$15=DATOS!$B$4,CENTRÍFUGAS!AE42,IF($B$15=DATOS!$B$5,CHILLERS!AE42, IF($B$15=DATOS!$B$6,COMPRESORES!AE42,IF($B$15=DATOS!$B$7,EVAPORADORES!AE42,IF($B$15=DATOS!$B$8,FILTROS!AE42,IF($B$15=DATOS!$B$9,IC!AE42,IF($B$15=DATOS!$B$10,MIXERS!AE42,IF($B$15=DATOS!$B$11,MOLINOS!AE42,IF($B$15=DATOS!$B$12,'ÓSMOSIS INV'!AE42,IF($B$15=DATOS!$B$13,REACTORES!AE42,IF($B$15=DATOS!$B$14,RESINAS!AE46,IF($B$15=DATOS!$B$15,SECADORES!AE42,IF($B$15=DATOS!$B$16,SILOS!AE42,IF($B$15=DATOS!$B$17,TANQUES!AE42,IF($B$15=DATOS!$B$18,'TK AGITADOS'!AE42,IF($B$15=DATOS!$B$19,'TORRES ENF'!AE42," ")))))))))))))))))</f>
        <v>0</v>
      </c>
      <c r="AD58" s="46">
        <f>IF($B$15=DATOS!$B$3,CALDERAS!AF42,IF($B$15=DATOS!$B$4,CENTRÍFUGAS!AF42,IF($B$15=DATOS!$B$5,CHILLERS!AF42, IF($B$15=DATOS!$B$6,COMPRESORES!AF42,IF($B$15=DATOS!$B$7,EVAPORADORES!AF42,IF($B$15=DATOS!$B$8,FILTROS!AF42,IF($B$15=DATOS!$B$9,IC!AF42,IF($B$15=DATOS!$B$10,MIXERS!AF42,IF($B$15=DATOS!$B$11,MOLINOS!AF42,IF($B$15=DATOS!$B$12,'ÓSMOSIS INV'!AF42,IF($B$15=DATOS!$B$13,REACTORES!AF42,IF($B$15=DATOS!$B$14,RESINAS!AF46,IF($B$15=DATOS!$B$15,SECADORES!AF42,IF($B$15=DATOS!$B$16,SILOS!AF42,IF($B$15=DATOS!$B$17,TANQUES!AF42,IF($B$15=DATOS!$B$18,'TK AGITADOS'!AF42,IF($B$15=DATOS!$B$19,'TORRES ENF'!AF42," ")))))))))))))))))</f>
        <v>0</v>
      </c>
      <c r="AE58" s="46">
        <f>IF($B$15=DATOS!$B$3,CALDERAS!AG42,IF($B$15=DATOS!$B$4,CENTRÍFUGAS!AG42,IF($B$15=DATOS!$B$5,CHILLERS!AG42, IF($B$15=DATOS!$B$6,COMPRESORES!AG42,IF($B$15=DATOS!$B$7,EVAPORADORES!AG42,IF($B$15=DATOS!$B$8,FILTROS!AG42,IF($B$15=DATOS!$B$9,IC!AG42,IF($B$15=DATOS!$B$10,MIXERS!AG42,IF($B$15=DATOS!$B$11,MOLINOS!AG42,IF($B$15=DATOS!$B$12,'ÓSMOSIS INV'!AG42,IF($B$15=DATOS!$B$13,REACTORES!AG42,IF($B$15=DATOS!$B$14,RESINAS!AG46,IF($B$15=DATOS!$B$15,SECADORES!AG42,IF($B$15=DATOS!$B$16,SILOS!AG42,IF($B$15=DATOS!$B$17,TANQUES!AG42,IF($B$15=DATOS!$B$18,'TK AGITADOS'!AG42,IF($B$15=DATOS!$B$19,'TORRES ENF'!AG42," ")))))))))))))))))</f>
        <v>0</v>
      </c>
      <c r="AF58" s="46">
        <f>IF($B$15=DATOS!$B$3,CALDERAS!AH42,IF($B$15=DATOS!$B$4,CENTRÍFUGAS!AH42,IF($B$15=DATOS!$B$5,CHILLERS!AH42, IF($B$15=DATOS!$B$6,COMPRESORES!AH42,IF($B$15=DATOS!$B$7,EVAPORADORES!AH42,IF($B$15=DATOS!$B$8,FILTROS!AH42,IF($B$15=DATOS!$B$9,IC!AH42,IF($B$15=DATOS!$B$10,MIXERS!AH42,IF($B$15=DATOS!$B$11,MOLINOS!AH42,IF($B$15=DATOS!$B$12,'ÓSMOSIS INV'!AH42,IF($B$15=DATOS!$B$13,REACTORES!AH42,IF($B$15=DATOS!$B$14,RESINAS!AH46,IF($B$15=DATOS!$B$15,SECADORES!AH42,IF($B$15=DATOS!$B$16,SILOS!AH42,IF($B$15=DATOS!$B$17,TANQUES!AH42,IF($B$15=DATOS!$B$18,'TK AGITADOS'!AH42,IF($B$15=DATOS!$B$19,'TORRES ENF'!AH42," ")))))))))))))))))</f>
        <v>0</v>
      </c>
    </row>
    <row r="59" spans="1:32" s="48" customFormat="1" ht="45" customHeight="1" x14ac:dyDescent="0.4">
      <c r="A59" s="46">
        <f>IF($B$15=DATOS!$B$3,CALDERAS!C43,IF($B$15=DATOS!$B$4,CENTRÍFUGAS!C43,IF($B$15=DATOS!$B$5,CHILLERS!C43, IF($B$15=DATOS!$B$6,COMPRESORES!C43,IF($B$15=DATOS!$B$7,EVAPORADORES!C43,IF($B$15=DATOS!$B$8,FILTROS!C43,IF($B$15=DATOS!$B$9,IC!C43,IF($B$15=DATOS!$B$10,MIXERS!C43,IF($B$15=DATOS!$B$11,MOLINOS!C43,IF($B$15=DATOS!$B$12,'ÓSMOSIS INV'!C43,IF($B$15=DATOS!$B$13,REACTORES!C43,IF($B$15=DATOS!$B$14,RESINAS!C47,IF($B$15=DATOS!$B$15,SECADORES!C43,IF($B$15=DATOS!$B$16,SILOS!C43,IF($B$15=DATOS!$B$17,TANQUES!C43,IF($B$15=DATOS!$B$18,'TK AGITADOS'!C43,IF($B$15=DATOS!$B$19,'TORRES ENF'!C43," ")))))))))))))))))</f>
        <v>0</v>
      </c>
      <c r="B59" s="46">
        <f>IF($B$15=DATOS!$B$3,CALDERAS!D43,IF($B$15=DATOS!$B$4,CENTRÍFUGAS!D43,IF($B$15=DATOS!$B$5,CHILLERS!D43, IF($B$15=DATOS!$B$6,COMPRESORES!D43,IF($B$15=DATOS!$B$7,EVAPORADORES!D43,IF($B$15=DATOS!$B$8,FILTROS!D43,IF($B$15=DATOS!$B$9,IC!D43,IF($B$15=DATOS!$B$10,MIXERS!D43,IF($B$15=DATOS!$B$11,MOLINOS!D43,IF($B$15=DATOS!$B$12,'ÓSMOSIS INV'!D43,IF($B$15=DATOS!$B$13,REACTORES!D43,IF($B$15=DATOS!$B$14,RESINAS!D47,IF($B$15=DATOS!$B$15,SECADORES!D43,IF($B$15=DATOS!$B$16,SILOS!D43,IF($B$15=DATOS!$B$17,TANQUES!D43,IF($B$15=DATOS!$B$18,'TK AGITADOS'!D43,IF($B$15=DATOS!$B$19,'TORRES ENF'!D43," ")))))))))))))))))</f>
        <v>0</v>
      </c>
      <c r="C59" s="46">
        <f>IF($B$15=DATOS!$B$3,CALDERAS!E43,IF($B$15=DATOS!$B$4,CENTRÍFUGAS!E43,IF($B$15=DATOS!$B$5,CHILLERS!E43, IF($B$15=DATOS!$B$6,COMPRESORES!E43,IF($B$15=DATOS!$B$7,EVAPORADORES!E43,IF($B$15=DATOS!$B$8,FILTROS!E43,IF($B$15=DATOS!$B$9,IC!E43,IF($B$15=DATOS!$B$10,MIXERS!E43,IF($B$15=DATOS!$B$11,MOLINOS!E43,IF($B$15=DATOS!$B$12,'ÓSMOSIS INV'!E43,IF($B$15=DATOS!$B$13,REACTORES!E43,IF($B$15=DATOS!$B$14,RESINAS!E47,IF($B$15=DATOS!$B$15,SECADORES!E43,IF($B$15=DATOS!$B$16,SILOS!E43,IF($B$15=DATOS!$B$17,TANQUES!E43,IF($B$15=DATOS!$B$18,'TK AGITADOS'!E43,IF($B$15=DATOS!$B$19,'TORRES ENF'!E43," ")))))))))))))))))</f>
        <v>0</v>
      </c>
      <c r="D59" s="46">
        <f>IF($B$15=DATOS!$B$3,CALDERAS!F43,IF($B$15=DATOS!$B$4,CENTRÍFUGAS!F43,IF($B$15=DATOS!$B$5,CHILLERS!F43, IF($B$15=DATOS!$B$6,COMPRESORES!F43,IF($B$15=DATOS!$B$7,EVAPORADORES!F43,IF($B$15=DATOS!$B$8,FILTROS!F43,IF($B$15=DATOS!$B$9,IC!F43,IF($B$15=DATOS!$B$10,MIXERS!F43,IF($B$15=DATOS!$B$11,MOLINOS!F43,IF($B$15=DATOS!$B$12,'ÓSMOSIS INV'!F43,IF($B$15=DATOS!$B$13,REACTORES!F43,IF($B$15=DATOS!$B$14,RESINAS!F47,IF($B$15=DATOS!$B$15,SECADORES!F43,IF($B$15=DATOS!$B$16,SILOS!F43,IF($B$15=DATOS!$B$17,TANQUES!F43,IF($B$15=DATOS!$B$18,'TK AGITADOS'!F43,IF($B$15=DATOS!$B$19,'TORRES ENF'!F43," ")))))))))))))))))</f>
        <v>0</v>
      </c>
      <c r="E59" s="46">
        <f>IF($B$15=DATOS!$B$3,CALDERAS!G43,IF($B$15=DATOS!$B$4,CENTRÍFUGAS!G43,IF($B$15=DATOS!$B$5,CHILLERS!G43, IF($B$15=DATOS!$B$6,COMPRESORES!G43,IF($B$15=DATOS!$B$7,EVAPORADORES!G43,IF($B$15=DATOS!$B$8,FILTROS!G43,IF($B$15=DATOS!$B$9,IC!G43,IF($B$15=DATOS!$B$10,MIXERS!G43,IF($B$15=DATOS!$B$11,MOLINOS!G43,IF($B$15=DATOS!$B$12,'ÓSMOSIS INV'!G43,IF($B$15=DATOS!$B$13,REACTORES!G43,IF($B$15=DATOS!$B$14,RESINAS!G47,IF($B$15=DATOS!$B$15,SECADORES!G43,IF($B$15=DATOS!$B$16,SILOS!G43,IF($B$15=DATOS!$B$17,TANQUES!G43,IF($B$15=DATOS!$B$18,'TK AGITADOS'!G43,IF($B$15=DATOS!$B$19,'TORRES ENF'!G43," ")))))))))))))))))</f>
        <v>0</v>
      </c>
      <c r="F59" s="46">
        <f>IF($B$15=DATOS!$B$3,CALDERAS!H43,IF($B$15=DATOS!$B$4,CENTRÍFUGAS!H43,IF($B$15=DATOS!$B$5,CHILLERS!H43, IF($B$15=DATOS!$B$6,COMPRESORES!H43,IF($B$15=DATOS!$B$7,EVAPORADORES!H43,IF($B$15=DATOS!$B$8,FILTROS!H43,IF($B$15=DATOS!$B$9,IC!H43,IF($B$15=DATOS!$B$10,MIXERS!H43,IF($B$15=DATOS!$B$11,MOLINOS!H43,IF($B$15=DATOS!$B$12,'ÓSMOSIS INV'!H43,IF($B$15=DATOS!$B$13,REACTORES!H43,IF($B$15=DATOS!$B$14,RESINAS!H47,IF($B$15=DATOS!$B$15,SECADORES!H43,IF($B$15=DATOS!$B$16,SILOS!H43,IF($B$15=DATOS!$B$17,TANQUES!H43,IF($B$15=DATOS!$B$18,'TK AGITADOS'!H43,IF($B$15=DATOS!$B$19,'TORRES ENF'!H43," ")))))))))))))))))</f>
        <v>0</v>
      </c>
      <c r="G59" s="46">
        <f>IF($B$15=DATOS!$B$3,CALDERAS!I43,IF($B$15=DATOS!$B$4,CENTRÍFUGAS!I43,IF($B$15=DATOS!$B$5,CHILLERS!I43, IF($B$15=DATOS!$B$6,COMPRESORES!I43,IF($B$15=DATOS!$B$7,EVAPORADORES!I43,IF($B$15=DATOS!$B$8,FILTROS!I43,IF($B$15=DATOS!$B$9,IC!I43,IF($B$15=DATOS!$B$10,MIXERS!I43,IF($B$15=DATOS!$B$11,MOLINOS!I43,IF($B$15=DATOS!$B$12,'ÓSMOSIS INV'!I43,IF($B$15=DATOS!$B$13,REACTORES!I43,IF($B$15=DATOS!$B$14,RESINAS!I47,IF($B$15=DATOS!$B$15,SECADORES!I43,IF($B$15=DATOS!$B$16,SILOS!I43,IF($B$15=DATOS!$B$17,TANQUES!I43,IF($B$15=DATOS!$B$18,'TK AGITADOS'!I43,IF($B$15=DATOS!$B$19,'TORRES ENF'!I43," ")))))))))))))))))</f>
        <v>0</v>
      </c>
      <c r="H59" s="46">
        <f>IF($B$15=DATOS!$B$3,CALDERAS!J43,IF($B$15=DATOS!$B$4,CENTRÍFUGAS!J43,IF($B$15=DATOS!$B$5,CHILLERS!J43, IF($B$15=DATOS!$B$6,COMPRESORES!J43,IF($B$15=DATOS!$B$7,EVAPORADORES!J43,IF($B$15=DATOS!$B$8,FILTROS!J43,IF($B$15=DATOS!$B$9,IC!J43,IF($B$15=DATOS!$B$10,MIXERS!J43,IF($B$15=DATOS!$B$11,MOLINOS!J43,IF($B$15=DATOS!$B$12,'ÓSMOSIS INV'!J43,IF($B$15=DATOS!$B$13,REACTORES!J43,IF($B$15=DATOS!$B$14,RESINAS!J47,IF($B$15=DATOS!$B$15,SECADORES!J43,IF($B$15=DATOS!$B$16,SILOS!J43,IF($B$15=DATOS!$B$17,TANQUES!J43,IF($B$15=DATOS!$B$18,'TK AGITADOS'!J43,IF($B$15=DATOS!$B$19,'TORRES ENF'!J43," ")))))))))))))))))</f>
        <v>0</v>
      </c>
      <c r="I59" s="46">
        <f>IF($B$15=DATOS!$B$3,CALDERAS!K43,IF($B$15=DATOS!$B$4,CENTRÍFUGAS!K43,IF($B$15=DATOS!$B$5,CHILLERS!K43, IF($B$15=DATOS!$B$6,COMPRESORES!K43,IF($B$15=DATOS!$B$7,EVAPORADORES!K43,IF($B$15=DATOS!$B$8,FILTROS!K43,IF($B$15=DATOS!$B$9,IC!K43,IF($B$15=DATOS!$B$10,MIXERS!K43,IF($B$15=DATOS!$B$11,MOLINOS!K43,IF($B$15=DATOS!$B$12,'ÓSMOSIS INV'!K43,IF($B$15=DATOS!$B$13,REACTORES!K43,IF($B$15=DATOS!$B$14,RESINAS!K47,IF($B$15=DATOS!$B$15,SECADORES!K43,IF($B$15=DATOS!$B$16,SILOS!K43,IF($B$15=DATOS!$B$17,TANQUES!K43,IF($B$15=DATOS!$B$18,'TK AGITADOS'!K43,IF($B$15=DATOS!$B$19,'TORRES ENF'!K43," ")))))))))))))))))</f>
        <v>0</v>
      </c>
      <c r="J59" s="46">
        <f>IF($B$15=DATOS!$B$3,CALDERAS!L43,IF($B$15=DATOS!$B$4,CENTRÍFUGAS!L43,IF($B$15=DATOS!$B$5,CHILLERS!L43, IF($B$15=DATOS!$B$6,COMPRESORES!L43,IF($B$15=DATOS!$B$7,EVAPORADORES!L43,IF($B$15=DATOS!$B$8,FILTROS!L43,IF($B$15=DATOS!$B$9,IC!L43,IF($B$15=DATOS!$B$10,MIXERS!L43,IF($B$15=DATOS!$B$11,MOLINOS!L43,IF($B$15=DATOS!$B$12,'ÓSMOSIS INV'!L43,IF($B$15=DATOS!$B$13,REACTORES!L43,IF($B$15=DATOS!$B$14,RESINAS!L47,IF($B$15=DATOS!$B$15,SECADORES!L43,IF($B$15=DATOS!$B$16,SILOS!L43,IF($B$15=DATOS!$B$17,TANQUES!L43,IF($B$15=DATOS!$B$18,'TK AGITADOS'!L43,IF($B$15=DATOS!$B$19,'TORRES ENF'!L43," ")))))))))))))))))</f>
        <v>0</v>
      </c>
      <c r="K59" s="46">
        <f>IF($B$15=DATOS!$B$3,CALDERAS!M43,IF($B$15=DATOS!$B$4,CENTRÍFUGAS!M43,IF($B$15=DATOS!$B$5,CHILLERS!M43, IF($B$15=DATOS!$B$6,COMPRESORES!M43,IF($B$15=DATOS!$B$7,EVAPORADORES!M43,IF($B$15=DATOS!$B$8,FILTROS!M43,IF($B$15=DATOS!$B$9,IC!M43,IF($B$15=DATOS!$B$10,MIXERS!M43,IF($B$15=DATOS!$B$11,MOLINOS!M43,IF($B$15=DATOS!$B$12,'ÓSMOSIS INV'!M43,IF($B$15=DATOS!$B$13,REACTORES!M43,IF($B$15=DATOS!$B$14,RESINAS!M47,IF($B$15=DATOS!$B$15,SECADORES!M43,IF($B$15=DATOS!$B$16,SILOS!M43,IF($B$15=DATOS!$B$17,TANQUES!M43,IF($B$15=DATOS!$B$18,'TK AGITADOS'!M43,IF($B$15=DATOS!$B$19,'TORRES ENF'!M43," ")))))))))))))))))</f>
        <v>0</v>
      </c>
      <c r="L59" s="46">
        <f>IF($B$15=DATOS!$B$3,CALDERAS!N43,IF($B$15=DATOS!$B$4,CENTRÍFUGAS!N43,IF($B$15=DATOS!$B$5,CHILLERS!N43, IF($B$15=DATOS!$B$6,COMPRESORES!N43,IF($B$15=DATOS!$B$7,EVAPORADORES!N43,IF($B$15=DATOS!$B$8,FILTROS!N43,IF($B$15=DATOS!$B$9,IC!N43,IF($B$15=DATOS!$B$10,MIXERS!N43,IF($B$15=DATOS!$B$11,MOLINOS!N43,IF($B$15=DATOS!$B$12,'ÓSMOSIS INV'!N43,IF($B$15=DATOS!$B$13,REACTORES!N43,IF($B$15=DATOS!$B$14,RESINAS!N47,IF($B$15=DATOS!$B$15,SECADORES!N43,IF($B$15=DATOS!$B$16,SILOS!N43,IF($B$15=DATOS!$B$17,TANQUES!N43,IF($B$15=DATOS!$B$18,'TK AGITADOS'!N43,IF($B$15=DATOS!$B$19,'TORRES ENF'!N43," ")))))))))))))))))</f>
        <v>0</v>
      </c>
      <c r="M59" s="46">
        <f>IF($B$15=DATOS!$B$3,CALDERAS!O43,IF($B$15=DATOS!$B$4,CENTRÍFUGAS!O43,IF($B$15=DATOS!$B$5,CHILLERS!O43, IF($B$15=DATOS!$B$6,COMPRESORES!O43,IF($B$15=DATOS!$B$7,EVAPORADORES!O43,IF($B$15=DATOS!$B$8,FILTROS!O43,IF($B$15=DATOS!$B$9,IC!O43,IF($B$15=DATOS!$B$10,MIXERS!O43,IF($B$15=DATOS!$B$11,MOLINOS!O43,IF($B$15=DATOS!$B$12,'ÓSMOSIS INV'!O43,IF($B$15=DATOS!$B$13,REACTORES!O43,IF($B$15=DATOS!$B$14,RESINAS!O47,IF($B$15=DATOS!$B$15,SECADORES!O43,IF($B$15=DATOS!$B$16,SILOS!O43,IF($B$15=DATOS!$B$17,TANQUES!O43,IF($B$15=DATOS!$B$18,'TK AGITADOS'!O43,IF($B$15=DATOS!$B$19,'TORRES ENF'!O43," ")))))))))))))))))</f>
        <v>0</v>
      </c>
      <c r="N59" s="46">
        <f>IF($B$15=DATOS!$B$3,CALDERAS!P43,IF($B$15=DATOS!$B$4,CENTRÍFUGAS!P43,IF($B$15=DATOS!$B$5,CHILLERS!P43, IF($B$15=DATOS!$B$6,COMPRESORES!P43,IF($B$15=DATOS!$B$7,EVAPORADORES!P43,IF($B$15=DATOS!$B$8,FILTROS!P43,IF($B$15=DATOS!$B$9,IC!P43,IF($B$15=DATOS!$B$10,MIXERS!P43,IF($B$15=DATOS!$B$11,MOLINOS!P43,IF($B$15=DATOS!$B$12,'ÓSMOSIS INV'!P43,IF($B$15=DATOS!$B$13,REACTORES!P43,IF($B$15=DATOS!$B$14,RESINAS!P47,IF($B$15=DATOS!$B$15,SECADORES!P43,IF($B$15=DATOS!$B$16,SILOS!P43,IF($B$15=DATOS!$B$17,TANQUES!P43,IF($B$15=DATOS!$B$18,'TK AGITADOS'!P43,IF($B$15=DATOS!$B$19,'TORRES ENF'!P43," ")))))))))))))))))</f>
        <v>0</v>
      </c>
      <c r="O59" s="46">
        <f>IF($B$15=DATOS!$B$3,CALDERAS!Q43,IF($B$15=DATOS!$B$4,CENTRÍFUGAS!Q43,IF($B$15=DATOS!$B$5,CHILLERS!Q43, IF($B$15=DATOS!$B$6,COMPRESORES!Q43,IF($B$15=DATOS!$B$7,EVAPORADORES!Q43,IF($B$15=DATOS!$B$8,FILTROS!Q43,IF($B$15=DATOS!$B$9,IC!Q43,IF($B$15=DATOS!$B$10,MIXERS!Q43,IF($B$15=DATOS!$B$11,MOLINOS!Q43,IF($B$15=DATOS!$B$12,'ÓSMOSIS INV'!Q43,IF($B$15=DATOS!$B$13,REACTORES!Q43,IF($B$15=DATOS!$B$14,RESINAS!Q47,IF($B$15=DATOS!$B$15,SECADORES!Q43,IF($B$15=DATOS!$B$16,SILOS!Q43,IF($B$15=DATOS!$B$17,TANQUES!Q43,IF($B$15=DATOS!$B$18,'TK AGITADOS'!Q43,IF($B$15=DATOS!$B$19,'TORRES ENF'!Q43," ")))))))))))))))))</f>
        <v>0</v>
      </c>
      <c r="P59" s="46">
        <f>IF($B$15=DATOS!$B$3,CALDERAS!R43,IF($B$15=DATOS!$B$4,CENTRÍFUGAS!R43,IF($B$15=DATOS!$B$5,CHILLERS!R43, IF($B$15=DATOS!$B$6,COMPRESORES!R43,IF($B$15=DATOS!$B$7,EVAPORADORES!R43,IF($B$15=DATOS!$B$8,FILTROS!R43,IF($B$15=DATOS!$B$9,IC!R43,IF($B$15=DATOS!$B$10,MIXERS!R43,IF($B$15=DATOS!$B$11,MOLINOS!R43,IF($B$15=DATOS!$B$12,'ÓSMOSIS INV'!R43,IF($B$15=DATOS!$B$13,REACTORES!R43,IF($B$15=DATOS!$B$14,RESINAS!R47,IF($B$15=DATOS!$B$15,SECADORES!R43,IF($B$15=DATOS!$B$16,SILOS!R43,IF($B$15=DATOS!$B$17,TANQUES!R43,IF($B$15=DATOS!$B$18,'TK AGITADOS'!R43,IF($B$15=DATOS!$B$19,'TORRES ENF'!R43," ")))))))))))))))))</f>
        <v>0</v>
      </c>
      <c r="Q59" s="46">
        <f>IF($B$15=DATOS!$B$3,CALDERAS!S43,IF($B$15=DATOS!$B$4,CENTRÍFUGAS!S43,IF($B$15=DATOS!$B$5,CHILLERS!S43, IF($B$15=DATOS!$B$6,COMPRESORES!S43,IF($B$15=DATOS!$B$7,EVAPORADORES!S43,IF($B$15=DATOS!$B$8,FILTROS!S43,IF($B$15=DATOS!$B$9,IC!S43,IF($B$15=DATOS!$B$10,MIXERS!S43,IF($B$15=DATOS!$B$11,MOLINOS!S43,IF($B$15=DATOS!$B$12,'ÓSMOSIS INV'!S43,IF($B$15=DATOS!$B$13,REACTORES!S43,IF($B$15=DATOS!$B$14,RESINAS!S47,IF($B$15=DATOS!$B$15,SECADORES!S43,IF($B$15=DATOS!$B$16,SILOS!S43,IF($B$15=DATOS!$B$17,TANQUES!S43,IF($B$15=DATOS!$B$18,'TK AGITADOS'!S43,IF($B$15=DATOS!$B$19,'TORRES ENF'!S43," ")))))))))))))))))</f>
        <v>0</v>
      </c>
      <c r="R59" s="46">
        <f>IF($B$15=DATOS!$B$3,CALDERAS!T43,IF($B$15=DATOS!$B$4,CENTRÍFUGAS!T43,IF($B$15=DATOS!$B$5,CHILLERS!T43, IF($B$15=DATOS!$B$6,COMPRESORES!T43,IF($B$15=DATOS!$B$7,EVAPORADORES!T43,IF($B$15=DATOS!$B$8,FILTROS!T43,IF($B$15=DATOS!$B$9,IC!T43,IF($B$15=DATOS!$B$10,MIXERS!T43,IF($B$15=DATOS!$B$11,MOLINOS!T43,IF($B$15=DATOS!$B$12,'ÓSMOSIS INV'!T43,IF($B$15=DATOS!$B$13,REACTORES!T43,IF($B$15=DATOS!$B$14,RESINAS!T47,IF($B$15=DATOS!$B$15,SECADORES!T43,IF($B$15=DATOS!$B$16,SILOS!T43,IF($B$15=DATOS!$B$17,TANQUES!T43,IF($B$15=DATOS!$B$18,'TK AGITADOS'!T43,IF($B$15=DATOS!$B$19,'TORRES ENF'!T43," ")))))))))))))))))</f>
        <v>0</v>
      </c>
      <c r="S59" s="46">
        <f>IF($B$15=DATOS!$B$3,CALDERAS!U43,IF($B$15=DATOS!$B$4,CENTRÍFUGAS!U43,IF($B$15=DATOS!$B$5,CHILLERS!U43, IF($B$15=DATOS!$B$6,COMPRESORES!U43,IF($B$15=DATOS!$B$7,EVAPORADORES!U43,IF($B$15=DATOS!$B$8,FILTROS!U43,IF($B$15=DATOS!$B$9,IC!U43,IF($B$15=DATOS!$B$10,MIXERS!U43,IF($B$15=DATOS!$B$11,MOLINOS!U43,IF($B$15=DATOS!$B$12,'ÓSMOSIS INV'!U43,IF($B$15=DATOS!$B$13,REACTORES!U43,IF($B$15=DATOS!$B$14,RESINAS!U47,IF($B$15=DATOS!$B$15,SECADORES!U43,IF($B$15=DATOS!$B$16,SILOS!U43,IF($B$15=DATOS!$B$17,TANQUES!U43,IF($B$15=DATOS!$B$18,'TK AGITADOS'!U43,IF($B$15=DATOS!$B$19,'TORRES ENF'!U43," ")))))))))))))))))</f>
        <v>0</v>
      </c>
      <c r="T59" s="46">
        <f>IF($B$15=DATOS!$B$3,CALDERAS!V43,IF($B$15=DATOS!$B$4,CENTRÍFUGAS!V43,IF($B$15=DATOS!$B$5,CHILLERS!V43, IF($B$15=DATOS!$B$6,COMPRESORES!V43,IF($B$15=DATOS!$B$7,EVAPORADORES!V43,IF($B$15=DATOS!$B$8,FILTROS!V43,IF($B$15=DATOS!$B$9,IC!V43,IF($B$15=DATOS!$B$10,MIXERS!V43,IF($B$15=DATOS!$B$11,MOLINOS!V43,IF($B$15=DATOS!$B$12,'ÓSMOSIS INV'!V43,IF($B$15=DATOS!$B$13,REACTORES!V43,IF($B$15=DATOS!$B$14,RESINAS!V47,IF($B$15=DATOS!$B$15,SECADORES!V43,IF($B$15=DATOS!$B$16,SILOS!V43,IF($B$15=DATOS!$B$17,TANQUES!V43,IF($B$15=DATOS!$B$18,'TK AGITADOS'!V43,IF($B$15=DATOS!$B$19,'TORRES ENF'!V43," ")))))))))))))))))</f>
        <v>0</v>
      </c>
      <c r="U59" s="46">
        <f>IF($B$15=DATOS!$B$3,CALDERAS!W43,IF($B$15=DATOS!$B$4,CENTRÍFUGAS!W43,IF($B$15=DATOS!$B$5,CHILLERS!W43, IF($B$15=DATOS!$B$6,COMPRESORES!W43,IF($B$15=DATOS!$B$7,EVAPORADORES!W43,IF($B$15=DATOS!$B$8,FILTROS!W43,IF($B$15=DATOS!$B$9,IC!W43,IF($B$15=DATOS!$B$10,MIXERS!W43,IF($B$15=DATOS!$B$11,MOLINOS!W43,IF($B$15=DATOS!$B$12,'ÓSMOSIS INV'!W43,IF($B$15=DATOS!$B$13,REACTORES!W43,IF($B$15=DATOS!$B$14,RESINAS!W47,IF($B$15=DATOS!$B$15,SECADORES!W43,IF($B$15=DATOS!$B$16,SILOS!W43,IF($B$15=DATOS!$B$17,TANQUES!W43,IF($B$15=DATOS!$B$18,'TK AGITADOS'!W43,IF($B$15=DATOS!$B$19,'TORRES ENF'!W43," ")))))))))))))))))</f>
        <v>0</v>
      </c>
      <c r="V59" s="46">
        <f>IF($B$15=DATOS!$B$3,CALDERAS!X43,IF($B$15=DATOS!$B$4,CENTRÍFUGAS!X43,IF($B$15=DATOS!$B$5,CHILLERS!X43, IF($B$15=DATOS!$B$6,COMPRESORES!X43,IF($B$15=DATOS!$B$7,EVAPORADORES!X43,IF($B$15=DATOS!$B$8,FILTROS!X43,IF($B$15=DATOS!$B$9,IC!X43,IF($B$15=DATOS!$B$10,MIXERS!X43,IF($B$15=DATOS!$B$11,MOLINOS!X43,IF($B$15=DATOS!$B$12,'ÓSMOSIS INV'!X43,IF($B$15=DATOS!$B$13,REACTORES!X43,IF($B$15=DATOS!$B$14,RESINAS!X47,IF($B$15=DATOS!$B$15,SECADORES!X43,IF($B$15=DATOS!$B$16,SILOS!X43,IF($B$15=DATOS!$B$17,TANQUES!X43,IF($B$15=DATOS!$B$18,'TK AGITADOS'!X43,IF($B$15=DATOS!$B$19,'TORRES ENF'!X43," ")))))))))))))))))</f>
        <v>0</v>
      </c>
      <c r="W59" s="46">
        <f>IF($B$15=DATOS!$B$3,CALDERAS!Y43,IF($B$15=DATOS!$B$4,CENTRÍFUGAS!Y43,IF($B$15=DATOS!$B$5,CHILLERS!Y43, IF($B$15=DATOS!$B$6,COMPRESORES!Y43,IF($B$15=DATOS!$B$7,EVAPORADORES!Y43,IF($B$15=DATOS!$B$8,FILTROS!Y43,IF($B$15=DATOS!$B$9,IC!Y43,IF($B$15=DATOS!$B$10,MIXERS!Y43,IF($B$15=DATOS!$B$11,MOLINOS!Y43,IF($B$15=DATOS!$B$12,'ÓSMOSIS INV'!Y43,IF($B$15=DATOS!$B$13,REACTORES!Y43,IF($B$15=DATOS!$B$14,RESINAS!Y47,IF($B$15=DATOS!$B$15,SECADORES!Y43,IF($B$15=DATOS!$B$16,SILOS!Y43,IF($B$15=DATOS!$B$17,TANQUES!Y43,IF($B$15=DATOS!$B$18,'TK AGITADOS'!Y43,IF($B$15=DATOS!$B$19,'TORRES ENF'!Y43," ")))))))))))))))))</f>
        <v>0</v>
      </c>
      <c r="X59" s="46">
        <f>IF($B$15=DATOS!$B$3,CALDERAS!Z43,IF($B$15=DATOS!$B$4,CENTRÍFUGAS!Z43,IF($B$15=DATOS!$B$5,CHILLERS!Z43, IF($B$15=DATOS!$B$6,COMPRESORES!Z43,IF($B$15=DATOS!$B$7,EVAPORADORES!Z43,IF($B$15=DATOS!$B$8,FILTROS!Z43,IF($B$15=DATOS!$B$9,IC!Z43,IF($B$15=DATOS!$B$10,MIXERS!Z43,IF($B$15=DATOS!$B$11,MOLINOS!Z43,IF($B$15=DATOS!$B$12,'ÓSMOSIS INV'!Z43,IF($B$15=DATOS!$B$13,REACTORES!Z43,IF($B$15=DATOS!$B$14,RESINAS!Z47,IF($B$15=DATOS!$B$15,SECADORES!Z43,IF($B$15=DATOS!$B$16,SILOS!Z43,IF($B$15=DATOS!$B$17,TANQUES!Z43,IF($B$15=DATOS!$B$18,'TK AGITADOS'!Z43,IF($B$15=DATOS!$B$19,'TORRES ENF'!Z43," ")))))))))))))))))</f>
        <v>0</v>
      </c>
      <c r="Y59" s="46">
        <f>IF($B$15=DATOS!$B$3,CALDERAS!AA43,IF($B$15=DATOS!$B$4,CENTRÍFUGAS!AA43,IF($B$15=DATOS!$B$5,CHILLERS!AA43, IF($B$15=DATOS!$B$6,COMPRESORES!AA43,IF($B$15=DATOS!$B$7,EVAPORADORES!AA43,IF($B$15=DATOS!$B$8,FILTROS!AA43,IF($B$15=DATOS!$B$9,IC!AA43,IF($B$15=DATOS!$B$10,MIXERS!AA43,IF($B$15=DATOS!$B$11,MOLINOS!AA43,IF($B$15=DATOS!$B$12,'ÓSMOSIS INV'!AA43,IF($B$15=DATOS!$B$13,REACTORES!AA43,IF($B$15=DATOS!$B$14,RESINAS!AA47,IF($B$15=DATOS!$B$15,SECADORES!AA43,IF($B$15=DATOS!$B$16,SILOS!AA43,IF($B$15=DATOS!$B$17,TANQUES!AA43,IF($B$15=DATOS!$B$18,'TK AGITADOS'!AA43,IF($B$15=DATOS!$B$19,'TORRES ENF'!AA43," ")))))))))))))))))</f>
        <v>0</v>
      </c>
      <c r="Z59" s="46">
        <f>IF($B$15=DATOS!$B$3,CALDERAS!AB43,IF($B$15=DATOS!$B$4,CENTRÍFUGAS!AB43,IF($B$15=DATOS!$B$5,CHILLERS!AB43, IF($B$15=DATOS!$B$6,COMPRESORES!AB43,IF($B$15=DATOS!$B$7,EVAPORADORES!AB43,IF($B$15=DATOS!$B$8,FILTROS!AB43,IF($B$15=DATOS!$B$9,IC!AB43,IF($B$15=DATOS!$B$10,MIXERS!AB43,IF($B$15=DATOS!$B$11,MOLINOS!AB43,IF($B$15=DATOS!$B$12,'ÓSMOSIS INV'!AB43,IF($B$15=DATOS!$B$13,REACTORES!AB43,IF($B$15=DATOS!$B$14,RESINAS!AB47,IF($B$15=DATOS!$B$15,SECADORES!AB43,IF($B$15=DATOS!$B$16,SILOS!AB43,IF($B$15=DATOS!$B$17,TANQUES!AB43,IF($B$15=DATOS!$B$18,'TK AGITADOS'!AB43,IF($B$15=DATOS!$B$19,'TORRES ENF'!AB43," ")))))))))))))))))</f>
        <v>0</v>
      </c>
      <c r="AA59" s="46">
        <f>IF($B$15=DATOS!$B$3,CALDERAS!AC43,IF($B$15=DATOS!$B$4,CENTRÍFUGAS!AC43,IF($B$15=DATOS!$B$5,CHILLERS!AC43, IF($B$15=DATOS!$B$6,COMPRESORES!AC43,IF($B$15=DATOS!$B$7,EVAPORADORES!AC43,IF($B$15=DATOS!$B$8,FILTROS!AC43,IF($B$15=DATOS!$B$9,IC!AC43,IF($B$15=DATOS!$B$10,MIXERS!AC43,IF($B$15=DATOS!$B$11,MOLINOS!AC43,IF($B$15=DATOS!$B$12,'ÓSMOSIS INV'!AC43,IF($B$15=DATOS!$B$13,REACTORES!AC43,IF($B$15=DATOS!$B$14,RESINAS!AC47,IF($B$15=DATOS!$B$15,SECADORES!AC43,IF($B$15=DATOS!$B$16,SILOS!AC43,IF($B$15=DATOS!$B$17,TANQUES!AC43,IF($B$15=DATOS!$B$18,'TK AGITADOS'!AC43,IF($B$15=DATOS!$B$19,'TORRES ENF'!AC43," ")))))))))))))))))</f>
        <v>0</v>
      </c>
      <c r="AB59" s="46">
        <f>IF($B$15=DATOS!$B$3,CALDERAS!AD43,IF($B$15=DATOS!$B$4,CENTRÍFUGAS!AD43,IF($B$15=DATOS!$B$5,CHILLERS!AD43, IF($B$15=DATOS!$B$6,COMPRESORES!AD43,IF($B$15=DATOS!$B$7,EVAPORADORES!AD43,IF($B$15=DATOS!$B$8,FILTROS!AD43,IF($B$15=DATOS!$B$9,IC!AD43,IF($B$15=DATOS!$B$10,MIXERS!AD43,IF($B$15=DATOS!$B$11,MOLINOS!AD43,IF($B$15=DATOS!$B$12,'ÓSMOSIS INV'!AD43,IF($B$15=DATOS!$B$13,REACTORES!AD43,IF($B$15=DATOS!$B$14,RESINAS!AD47,IF($B$15=DATOS!$B$15,SECADORES!AD43,IF($B$15=DATOS!$B$16,SILOS!AD43,IF($B$15=DATOS!$B$17,TANQUES!AD43,IF($B$15=DATOS!$B$18,'TK AGITADOS'!AD43,IF($B$15=DATOS!$B$19,'TORRES ENF'!AD43," ")))))))))))))))))</f>
        <v>0</v>
      </c>
      <c r="AC59" s="46">
        <f>IF($B$15=DATOS!$B$3,CALDERAS!AE43,IF($B$15=DATOS!$B$4,CENTRÍFUGAS!AE43,IF($B$15=DATOS!$B$5,CHILLERS!AE43, IF($B$15=DATOS!$B$6,COMPRESORES!AE43,IF($B$15=DATOS!$B$7,EVAPORADORES!AE43,IF($B$15=DATOS!$B$8,FILTROS!AE43,IF($B$15=DATOS!$B$9,IC!AE43,IF($B$15=DATOS!$B$10,MIXERS!AE43,IF($B$15=DATOS!$B$11,MOLINOS!AE43,IF($B$15=DATOS!$B$12,'ÓSMOSIS INV'!AE43,IF($B$15=DATOS!$B$13,REACTORES!AE43,IF($B$15=DATOS!$B$14,RESINAS!AE47,IF($B$15=DATOS!$B$15,SECADORES!AE43,IF($B$15=DATOS!$B$16,SILOS!AE43,IF($B$15=DATOS!$B$17,TANQUES!AE43,IF($B$15=DATOS!$B$18,'TK AGITADOS'!AE43,IF($B$15=DATOS!$B$19,'TORRES ENF'!AE43," ")))))))))))))))))</f>
        <v>0</v>
      </c>
      <c r="AD59" s="46">
        <f>IF($B$15=DATOS!$B$3,CALDERAS!AF43,IF($B$15=DATOS!$B$4,CENTRÍFUGAS!AF43,IF($B$15=DATOS!$B$5,CHILLERS!AF43, IF($B$15=DATOS!$B$6,COMPRESORES!AF43,IF($B$15=DATOS!$B$7,EVAPORADORES!AF43,IF($B$15=DATOS!$B$8,FILTROS!AF43,IF($B$15=DATOS!$B$9,IC!AF43,IF($B$15=DATOS!$B$10,MIXERS!AF43,IF($B$15=DATOS!$B$11,MOLINOS!AF43,IF($B$15=DATOS!$B$12,'ÓSMOSIS INV'!AF43,IF($B$15=DATOS!$B$13,REACTORES!AF43,IF($B$15=DATOS!$B$14,RESINAS!AF47,IF($B$15=DATOS!$B$15,SECADORES!AF43,IF($B$15=DATOS!$B$16,SILOS!AF43,IF($B$15=DATOS!$B$17,TANQUES!AF43,IF($B$15=DATOS!$B$18,'TK AGITADOS'!AF43,IF($B$15=DATOS!$B$19,'TORRES ENF'!AF43," ")))))))))))))))))</f>
        <v>0</v>
      </c>
      <c r="AE59" s="46">
        <f>IF($B$15=DATOS!$B$3,CALDERAS!AG43,IF($B$15=DATOS!$B$4,CENTRÍFUGAS!AG43,IF($B$15=DATOS!$B$5,CHILLERS!AG43, IF($B$15=DATOS!$B$6,COMPRESORES!AG43,IF($B$15=DATOS!$B$7,EVAPORADORES!AG43,IF($B$15=DATOS!$B$8,FILTROS!AG43,IF($B$15=DATOS!$B$9,IC!AG43,IF($B$15=DATOS!$B$10,MIXERS!AG43,IF($B$15=DATOS!$B$11,MOLINOS!AG43,IF($B$15=DATOS!$B$12,'ÓSMOSIS INV'!AG43,IF($B$15=DATOS!$B$13,REACTORES!AG43,IF($B$15=DATOS!$B$14,RESINAS!AG47,IF($B$15=DATOS!$B$15,SECADORES!AG43,IF($B$15=DATOS!$B$16,SILOS!AG43,IF($B$15=DATOS!$B$17,TANQUES!AG43,IF($B$15=DATOS!$B$18,'TK AGITADOS'!AG43,IF($B$15=DATOS!$B$19,'TORRES ENF'!AG43," ")))))))))))))))))</f>
        <v>0</v>
      </c>
      <c r="AF59" s="46">
        <f>IF($B$15=DATOS!$B$3,CALDERAS!AH43,IF($B$15=DATOS!$B$4,CENTRÍFUGAS!AH43,IF($B$15=DATOS!$B$5,CHILLERS!AH43, IF($B$15=DATOS!$B$6,COMPRESORES!AH43,IF($B$15=DATOS!$B$7,EVAPORADORES!AH43,IF($B$15=DATOS!$B$8,FILTROS!AH43,IF($B$15=DATOS!$B$9,IC!AH43,IF($B$15=DATOS!$B$10,MIXERS!AH43,IF($B$15=DATOS!$B$11,MOLINOS!AH43,IF($B$15=DATOS!$B$12,'ÓSMOSIS INV'!AH43,IF($B$15=DATOS!$B$13,REACTORES!AH43,IF($B$15=DATOS!$B$14,RESINAS!AH47,IF($B$15=DATOS!$B$15,SECADORES!AH43,IF($B$15=DATOS!$B$16,SILOS!AH43,IF($B$15=DATOS!$B$17,TANQUES!AH43,IF($B$15=DATOS!$B$18,'TK AGITADOS'!AH43,IF($B$15=DATOS!$B$19,'TORRES ENF'!AH43," ")))))))))))))))))</f>
        <v>0</v>
      </c>
    </row>
    <row r="60" spans="1:32" s="48" customFormat="1" ht="45" customHeight="1" x14ac:dyDescent="0.4">
      <c r="A60" s="46">
        <f>IF($B$15=DATOS!$B$3,CALDERAS!C44,IF($B$15=DATOS!$B$4,CENTRÍFUGAS!C44,IF($B$15=DATOS!$B$5,CHILLERS!C44, IF($B$15=DATOS!$B$6,COMPRESORES!C44,IF($B$15=DATOS!$B$7,EVAPORADORES!C44,IF($B$15=DATOS!$B$8,FILTROS!C44,IF($B$15=DATOS!$B$9,IC!C44,IF($B$15=DATOS!$B$10,MIXERS!C44,IF($B$15=DATOS!$B$11,MOLINOS!C44,IF($B$15=DATOS!$B$12,'ÓSMOSIS INV'!C44,IF($B$15=DATOS!$B$13,REACTORES!C44,IF($B$15=DATOS!$B$14,RESINAS!C48,IF($B$15=DATOS!$B$15,SECADORES!C44,IF($B$15=DATOS!$B$16,SILOS!C44,IF($B$15=DATOS!$B$17,TANQUES!C44,IF($B$15=DATOS!$B$18,'TK AGITADOS'!C44,IF($B$15=DATOS!$B$19,'TORRES ENF'!C44," ")))))))))))))))))</f>
        <v>0</v>
      </c>
      <c r="B60" s="46">
        <f>IF($B$15=DATOS!$B$3,CALDERAS!D44,IF($B$15=DATOS!$B$4,CENTRÍFUGAS!D44,IF($B$15=DATOS!$B$5,CHILLERS!D44, IF($B$15=DATOS!$B$6,COMPRESORES!D44,IF($B$15=DATOS!$B$7,EVAPORADORES!D44,IF($B$15=DATOS!$B$8,FILTROS!D44,IF($B$15=DATOS!$B$9,IC!D44,IF($B$15=DATOS!$B$10,MIXERS!D44,IF($B$15=DATOS!$B$11,MOLINOS!D44,IF($B$15=DATOS!$B$12,'ÓSMOSIS INV'!D44,IF($B$15=DATOS!$B$13,REACTORES!D44,IF($B$15=DATOS!$B$14,RESINAS!D48,IF($B$15=DATOS!$B$15,SECADORES!D44,IF($B$15=DATOS!$B$16,SILOS!D44,IF($B$15=DATOS!$B$17,TANQUES!D44,IF($B$15=DATOS!$B$18,'TK AGITADOS'!D44,IF($B$15=DATOS!$B$19,'TORRES ENF'!D44," ")))))))))))))))))</f>
        <v>0</v>
      </c>
      <c r="C60" s="46">
        <f>IF($B$15=DATOS!$B$3,CALDERAS!E44,IF($B$15=DATOS!$B$4,CENTRÍFUGAS!E44,IF($B$15=DATOS!$B$5,CHILLERS!E44, IF($B$15=DATOS!$B$6,COMPRESORES!E44,IF($B$15=DATOS!$B$7,EVAPORADORES!E44,IF($B$15=DATOS!$B$8,FILTROS!E44,IF($B$15=DATOS!$B$9,IC!E44,IF($B$15=DATOS!$B$10,MIXERS!E44,IF($B$15=DATOS!$B$11,MOLINOS!E44,IF($B$15=DATOS!$B$12,'ÓSMOSIS INV'!E44,IF($B$15=DATOS!$B$13,REACTORES!E44,IF($B$15=DATOS!$B$14,RESINAS!E48,IF($B$15=DATOS!$B$15,SECADORES!E44,IF($B$15=DATOS!$B$16,SILOS!E44,IF($B$15=DATOS!$B$17,TANQUES!E44,IF($B$15=DATOS!$B$18,'TK AGITADOS'!E44,IF($B$15=DATOS!$B$19,'TORRES ENF'!E44," ")))))))))))))))))</f>
        <v>0</v>
      </c>
      <c r="D60" s="46">
        <f>IF($B$15=DATOS!$B$3,CALDERAS!F44,IF($B$15=DATOS!$B$4,CENTRÍFUGAS!F44,IF($B$15=DATOS!$B$5,CHILLERS!F44, IF($B$15=DATOS!$B$6,COMPRESORES!F44,IF($B$15=DATOS!$B$7,EVAPORADORES!F44,IF($B$15=DATOS!$B$8,FILTROS!F44,IF($B$15=DATOS!$B$9,IC!F44,IF($B$15=DATOS!$B$10,MIXERS!F44,IF($B$15=DATOS!$B$11,MOLINOS!F44,IF($B$15=DATOS!$B$12,'ÓSMOSIS INV'!F44,IF($B$15=DATOS!$B$13,REACTORES!F44,IF($B$15=DATOS!$B$14,RESINAS!F48,IF($B$15=DATOS!$B$15,SECADORES!F44,IF($B$15=DATOS!$B$16,SILOS!F44,IF($B$15=DATOS!$B$17,TANQUES!F44,IF($B$15=DATOS!$B$18,'TK AGITADOS'!F44,IF($B$15=DATOS!$B$19,'TORRES ENF'!F44," ")))))))))))))))))</f>
        <v>0</v>
      </c>
      <c r="E60" s="46">
        <f>IF($B$15=DATOS!$B$3,CALDERAS!G44,IF($B$15=DATOS!$B$4,CENTRÍFUGAS!G44,IF($B$15=DATOS!$B$5,CHILLERS!G44, IF($B$15=DATOS!$B$6,COMPRESORES!G44,IF($B$15=DATOS!$B$7,EVAPORADORES!G44,IF($B$15=DATOS!$B$8,FILTROS!G44,IF($B$15=DATOS!$B$9,IC!G44,IF($B$15=DATOS!$B$10,MIXERS!G44,IF($B$15=DATOS!$B$11,MOLINOS!G44,IF($B$15=DATOS!$B$12,'ÓSMOSIS INV'!G44,IF($B$15=DATOS!$B$13,REACTORES!G44,IF($B$15=DATOS!$B$14,RESINAS!G48,IF($B$15=DATOS!$B$15,SECADORES!G44,IF($B$15=DATOS!$B$16,SILOS!G44,IF($B$15=DATOS!$B$17,TANQUES!G44,IF($B$15=DATOS!$B$18,'TK AGITADOS'!G44,IF($B$15=DATOS!$B$19,'TORRES ENF'!G44," ")))))))))))))))))</f>
        <v>0</v>
      </c>
      <c r="F60" s="46">
        <f>IF($B$15=DATOS!$B$3,CALDERAS!H44,IF($B$15=DATOS!$B$4,CENTRÍFUGAS!H44,IF($B$15=DATOS!$B$5,CHILLERS!H44, IF($B$15=DATOS!$B$6,COMPRESORES!H44,IF($B$15=DATOS!$B$7,EVAPORADORES!H44,IF($B$15=DATOS!$B$8,FILTROS!H44,IF($B$15=DATOS!$B$9,IC!H44,IF($B$15=DATOS!$B$10,MIXERS!H44,IF($B$15=DATOS!$B$11,MOLINOS!H44,IF($B$15=DATOS!$B$12,'ÓSMOSIS INV'!H44,IF($B$15=DATOS!$B$13,REACTORES!H44,IF($B$15=DATOS!$B$14,RESINAS!H48,IF($B$15=DATOS!$B$15,SECADORES!H44,IF($B$15=DATOS!$B$16,SILOS!H44,IF($B$15=DATOS!$B$17,TANQUES!H44,IF($B$15=DATOS!$B$18,'TK AGITADOS'!H44,IF($B$15=DATOS!$B$19,'TORRES ENF'!H44," ")))))))))))))))))</f>
        <v>0</v>
      </c>
      <c r="G60" s="46">
        <f>IF($B$15=DATOS!$B$3,CALDERAS!I44,IF($B$15=DATOS!$B$4,CENTRÍFUGAS!I44,IF($B$15=DATOS!$B$5,CHILLERS!I44, IF($B$15=DATOS!$B$6,COMPRESORES!I44,IF($B$15=DATOS!$B$7,EVAPORADORES!I44,IF($B$15=DATOS!$B$8,FILTROS!I44,IF($B$15=DATOS!$B$9,IC!I44,IF($B$15=DATOS!$B$10,MIXERS!I44,IF($B$15=DATOS!$B$11,MOLINOS!I44,IF($B$15=DATOS!$B$12,'ÓSMOSIS INV'!I44,IF($B$15=DATOS!$B$13,REACTORES!I44,IF($B$15=DATOS!$B$14,RESINAS!I48,IF($B$15=DATOS!$B$15,SECADORES!I44,IF($B$15=DATOS!$B$16,SILOS!I44,IF($B$15=DATOS!$B$17,TANQUES!I44,IF($B$15=DATOS!$B$18,'TK AGITADOS'!I44,IF($B$15=DATOS!$B$19,'TORRES ENF'!I44," ")))))))))))))))))</f>
        <v>0</v>
      </c>
      <c r="H60" s="46">
        <f>IF($B$15=DATOS!$B$3,CALDERAS!J44,IF($B$15=DATOS!$B$4,CENTRÍFUGAS!J44,IF($B$15=DATOS!$B$5,CHILLERS!J44, IF($B$15=DATOS!$B$6,COMPRESORES!J44,IF($B$15=DATOS!$B$7,EVAPORADORES!J44,IF($B$15=DATOS!$B$8,FILTROS!J44,IF($B$15=DATOS!$B$9,IC!J44,IF($B$15=DATOS!$B$10,MIXERS!J44,IF($B$15=DATOS!$B$11,MOLINOS!J44,IF($B$15=DATOS!$B$12,'ÓSMOSIS INV'!J44,IF($B$15=DATOS!$B$13,REACTORES!J44,IF($B$15=DATOS!$B$14,RESINAS!J48,IF($B$15=DATOS!$B$15,SECADORES!J44,IF($B$15=DATOS!$B$16,SILOS!J44,IF($B$15=DATOS!$B$17,TANQUES!J44,IF($B$15=DATOS!$B$18,'TK AGITADOS'!J44,IF($B$15=DATOS!$B$19,'TORRES ENF'!J44," ")))))))))))))))))</f>
        <v>0</v>
      </c>
      <c r="I60" s="46">
        <f>IF($B$15=DATOS!$B$3,CALDERAS!K44,IF($B$15=DATOS!$B$4,CENTRÍFUGAS!K44,IF($B$15=DATOS!$B$5,CHILLERS!K44, IF($B$15=DATOS!$B$6,COMPRESORES!K44,IF($B$15=DATOS!$B$7,EVAPORADORES!K44,IF($B$15=DATOS!$B$8,FILTROS!K44,IF($B$15=DATOS!$B$9,IC!K44,IF($B$15=DATOS!$B$10,MIXERS!K44,IF($B$15=DATOS!$B$11,MOLINOS!K44,IF($B$15=DATOS!$B$12,'ÓSMOSIS INV'!K44,IF($B$15=DATOS!$B$13,REACTORES!K44,IF($B$15=DATOS!$B$14,RESINAS!K48,IF($B$15=DATOS!$B$15,SECADORES!K44,IF($B$15=DATOS!$B$16,SILOS!K44,IF($B$15=DATOS!$B$17,TANQUES!K44,IF($B$15=DATOS!$B$18,'TK AGITADOS'!K44,IF($B$15=DATOS!$B$19,'TORRES ENF'!K44," ")))))))))))))))))</f>
        <v>0</v>
      </c>
      <c r="J60" s="46">
        <f>IF($B$15=DATOS!$B$3,CALDERAS!L44,IF($B$15=DATOS!$B$4,CENTRÍFUGAS!L44,IF($B$15=DATOS!$B$5,CHILLERS!L44, IF($B$15=DATOS!$B$6,COMPRESORES!L44,IF($B$15=DATOS!$B$7,EVAPORADORES!L44,IF($B$15=DATOS!$B$8,FILTROS!L44,IF($B$15=DATOS!$B$9,IC!L44,IF($B$15=DATOS!$B$10,MIXERS!L44,IF($B$15=DATOS!$B$11,MOLINOS!L44,IF($B$15=DATOS!$B$12,'ÓSMOSIS INV'!L44,IF($B$15=DATOS!$B$13,REACTORES!L44,IF($B$15=DATOS!$B$14,RESINAS!L48,IF($B$15=DATOS!$B$15,SECADORES!L44,IF($B$15=DATOS!$B$16,SILOS!L44,IF($B$15=DATOS!$B$17,TANQUES!L44,IF($B$15=DATOS!$B$18,'TK AGITADOS'!L44,IF($B$15=DATOS!$B$19,'TORRES ENF'!L44," ")))))))))))))))))</f>
        <v>0</v>
      </c>
      <c r="K60" s="46">
        <f>IF($B$15=DATOS!$B$3,CALDERAS!M44,IF($B$15=DATOS!$B$4,CENTRÍFUGAS!M44,IF($B$15=DATOS!$B$5,CHILLERS!M44, IF($B$15=DATOS!$B$6,COMPRESORES!M44,IF($B$15=DATOS!$B$7,EVAPORADORES!M44,IF($B$15=DATOS!$B$8,FILTROS!M44,IF($B$15=DATOS!$B$9,IC!M44,IF($B$15=DATOS!$B$10,MIXERS!M44,IF($B$15=DATOS!$B$11,MOLINOS!M44,IF($B$15=DATOS!$B$12,'ÓSMOSIS INV'!M44,IF($B$15=DATOS!$B$13,REACTORES!M44,IF($B$15=DATOS!$B$14,RESINAS!M48,IF($B$15=DATOS!$B$15,SECADORES!M44,IF($B$15=DATOS!$B$16,SILOS!M44,IF($B$15=DATOS!$B$17,TANQUES!M44,IF($B$15=DATOS!$B$18,'TK AGITADOS'!M44,IF($B$15=DATOS!$B$19,'TORRES ENF'!M44," ")))))))))))))))))</f>
        <v>0</v>
      </c>
      <c r="L60" s="46">
        <f>IF($B$15=DATOS!$B$3,CALDERAS!N44,IF($B$15=DATOS!$B$4,CENTRÍFUGAS!N44,IF($B$15=DATOS!$B$5,CHILLERS!N44, IF($B$15=DATOS!$B$6,COMPRESORES!N44,IF($B$15=DATOS!$B$7,EVAPORADORES!N44,IF($B$15=DATOS!$B$8,FILTROS!N44,IF($B$15=DATOS!$B$9,IC!N44,IF($B$15=DATOS!$B$10,MIXERS!N44,IF($B$15=DATOS!$B$11,MOLINOS!N44,IF($B$15=DATOS!$B$12,'ÓSMOSIS INV'!N44,IF($B$15=DATOS!$B$13,REACTORES!N44,IF($B$15=DATOS!$B$14,RESINAS!N48,IF($B$15=DATOS!$B$15,SECADORES!N44,IF($B$15=DATOS!$B$16,SILOS!N44,IF($B$15=DATOS!$B$17,TANQUES!N44,IF($B$15=DATOS!$B$18,'TK AGITADOS'!N44,IF($B$15=DATOS!$B$19,'TORRES ENF'!N44," ")))))))))))))))))</f>
        <v>0</v>
      </c>
      <c r="M60" s="46">
        <f>IF($B$15=DATOS!$B$3,CALDERAS!O44,IF($B$15=DATOS!$B$4,CENTRÍFUGAS!O44,IF($B$15=DATOS!$B$5,CHILLERS!O44, IF($B$15=DATOS!$B$6,COMPRESORES!O44,IF($B$15=DATOS!$B$7,EVAPORADORES!O44,IF($B$15=DATOS!$B$8,FILTROS!O44,IF($B$15=DATOS!$B$9,IC!O44,IF($B$15=DATOS!$B$10,MIXERS!O44,IF($B$15=DATOS!$B$11,MOLINOS!O44,IF($B$15=DATOS!$B$12,'ÓSMOSIS INV'!O44,IF($B$15=DATOS!$B$13,REACTORES!O44,IF($B$15=DATOS!$B$14,RESINAS!O48,IF($B$15=DATOS!$B$15,SECADORES!O44,IF($B$15=DATOS!$B$16,SILOS!O44,IF($B$15=DATOS!$B$17,TANQUES!O44,IF($B$15=DATOS!$B$18,'TK AGITADOS'!O44,IF($B$15=DATOS!$B$19,'TORRES ENF'!O44," ")))))))))))))))))</f>
        <v>0</v>
      </c>
      <c r="N60" s="46">
        <f>IF($B$15=DATOS!$B$3,CALDERAS!P44,IF($B$15=DATOS!$B$4,CENTRÍFUGAS!P44,IF($B$15=DATOS!$B$5,CHILLERS!P44, IF($B$15=DATOS!$B$6,COMPRESORES!P44,IF($B$15=DATOS!$B$7,EVAPORADORES!P44,IF($B$15=DATOS!$B$8,FILTROS!P44,IF($B$15=DATOS!$B$9,IC!P44,IF($B$15=DATOS!$B$10,MIXERS!P44,IF($B$15=DATOS!$B$11,MOLINOS!P44,IF($B$15=DATOS!$B$12,'ÓSMOSIS INV'!P44,IF($B$15=DATOS!$B$13,REACTORES!P44,IF($B$15=DATOS!$B$14,RESINAS!P48,IF($B$15=DATOS!$B$15,SECADORES!P44,IF($B$15=DATOS!$B$16,SILOS!P44,IF($B$15=DATOS!$B$17,TANQUES!P44,IF($B$15=DATOS!$B$18,'TK AGITADOS'!P44,IF($B$15=DATOS!$B$19,'TORRES ENF'!P44," ")))))))))))))))))</f>
        <v>0</v>
      </c>
      <c r="O60" s="46">
        <f>IF($B$15=DATOS!$B$3,CALDERAS!Q44,IF($B$15=DATOS!$B$4,CENTRÍFUGAS!Q44,IF($B$15=DATOS!$B$5,CHILLERS!Q44, IF($B$15=DATOS!$B$6,COMPRESORES!Q44,IF($B$15=DATOS!$B$7,EVAPORADORES!Q44,IF($B$15=DATOS!$B$8,FILTROS!Q44,IF($B$15=DATOS!$B$9,IC!Q44,IF($B$15=DATOS!$B$10,MIXERS!Q44,IF($B$15=DATOS!$B$11,MOLINOS!Q44,IF($B$15=DATOS!$B$12,'ÓSMOSIS INV'!Q44,IF($B$15=DATOS!$B$13,REACTORES!Q44,IF($B$15=DATOS!$B$14,RESINAS!Q48,IF($B$15=DATOS!$B$15,SECADORES!Q44,IF($B$15=DATOS!$B$16,SILOS!Q44,IF($B$15=DATOS!$B$17,TANQUES!Q44,IF($B$15=DATOS!$B$18,'TK AGITADOS'!Q44,IF($B$15=DATOS!$B$19,'TORRES ENF'!Q44," ")))))))))))))))))</f>
        <v>0</v>
      </c>
      <c r="P60" s="46">
        <f>IF($B$15=DATOS!$B$3,CALDERAS!R44,IF($B$15=DATOS!$B$4,CENTRÍFUGAS!R44,IF($B$15=DATOS!$B$5,CHILLERS!R44, IF($B$15=DATOS!$B$6,COMPRESORES!R44,IF($B$15=DATOS!$B$7,EVAPORADORES!R44,IF($B$15=DATOS!$B$8,FILTROS!R44,IF($B$15=DATOS!$B$9,IC!R44,IF($B$15=DATOS!$B$10,MIXERS!R44,IF($B$15=DATOS!$B$11,MOLINOS!R44,IF($B$15=DATOS!$B$12,'ÓSMOSIS INV'!R44,IF($B$15=DATOS!$B$13,REACTORES!R44,IF($B$15=DATOS!$B$14,RESINAS!R48,IF($B$15=DATOS!$B$15,SECADORES!R44,IF($B$15=DATOS!$B$16,SILOS!R44,IF($B$15=DATOS!$B$17,TANQUES!R44,IF($B$15=DATOS!$B$18,'TK AGITADOS'!R44,IF($B$15=DATOS!$B$19,'TORRES ENF'!R44," ")))))))))))))))))</f>
        <v>0</v>
      </c>
      <c r="Q60" s="46">
        <f>IF($B$15=DATOS!$B$3,CALDERAS!S44,IF($B$15=DATOS!$B$4,CENTRÍFUGAS!S44,IF($B$15=DATOS!$B$5,CHILLERS!S44, IF($B$15=DATOS!$B$6,COMPRESORES!S44,IF($B$15=DATOS!$B$7,EVAPORADORES!S44,IF($B$15=DATOS!$B$8,FILTROS!S44,IF($B$15=DATOS!$B$9,IC!S44,IF($B$15=DATOS!$B$10,MIXERS!S44,IF($B$15=DATOS!$B$11,MOLINOS!S44,IF($B$15=DATOS!$B$12,'ÓSMOSIS INV'!S44,IF($B$15=DATOS!$B$13,REACTORES!S44,IF($B$15=DATOS!$B$14,RESINAS!S48,IF($B$15=DATOS!$B$15,SECADORES!S44,IF($B$15=DATOS!$B$16,SILOS!S44,IF($B$15=DATOS!$B$17,TANQUES!S44,IF($B$15=DATOS!$B$18,'TK AGITADOS'!S44,IF($B$15=DATOS!$B$19,'TORRES ENF'!S44," ")))))))))))))))))</f>
        <v>0</v>
      </c>
      <c r="R60" s="46">
        <f>IF($B$15=DATOS!$B$3,CALDERAS!T44,IF($B$15=DATOS!$B$4,CENTRÍFUGAS!T44,IF($B$15=DATOS!$B$5,CHILLERS!T44, IF($B$15=DATOS!$B$6,COMPRESORES!T44,IF($B$15=DATOS!$B$7,EVAPORADORES!T44,IF($B$15=DATOS!$B$8,FILTROS!T44,IF($B$15=DATOS!$B$9,IC!T44,IF($B$15=DATOS!$B$10,MIXERS!T44,IF($B$15=DATOS!$B$11,MOLINOS!T44,IF($B$15=DATOS!$B$12,'ÓSMOSIS INV'!T44,IF($B$15=DATOS!$B$13,REACTORES!T44,IF($B$15=DATOS!$B$14,RESINAS!T48,IF($B$15=DATOS!$B$15,SECADORES!T44,IF($B$15=DATOS!$B$16,SILOS!T44,IF($B$15=DATOS!$B$17,TANQUES!T44,IF($B$15=DATOS!$B$18,'TK AGITADOS'!T44,IF($B$15=DATOS!$B$19,'TORRES ENF'!T44," ")))))))))))))))))</f>
        <v>0</v>
      </c>
      <c r="S60" s="46">
        <f>IF($B$15=DATOS!$B$3,CALDERAS!U44,IF($B$15=DATOS!$B$4,CENTRÍFUGAS!U44,IF($B$15=DATOS!$B$5,CHILLERS!U44, IF($B$15=DATOS!$B$6,COMPRESORES!U44,IF($B$15=DATOS!$B$7,EVAPORADORES!U44,IF($B$15=DATOS!$B$8,FILTROS!U44,IF($B$15=DATOS!$B$9,IC!U44,IF($B$15=DATOS!$B$10,MIXERS!U44,IF($B$15=DATOS!$B$11,MOLINOS!U44,IF($B$15=DATOS!$B$12,'ÓSMOSIS INV'!U44,IF($B$15=DATOS!$B$13,REACTORES!U44,IF($B$15=DATOS!$B$14,RESINAS!U48,IF($B$15=DATOS!$B$15,SECADORES!U44,IF($B$15=DATOS!$B$16,SILOS!U44,IF($B$15=DATOS!$B$17,TANQUES!U44,IF($B$15=DATOS!$B$18,'TK AGITADOS'!U44,IF($B$15=DATOS!$B$19,'TORRES ENF'!U44," ")))))))))))))))))</f>
        <v>0</v>
      </c>
      <c r="T60" s="46">
        <f>IF($B$15=DATOS!$B$3,CALDERAS!V44,IF($B$15=DATOS!$B$4,CENTRÍFUGAS!V44,IF($B$15=DATOS!$B$5,CHILLERS!V44, IF($B$15=DATOS!$B$6,COMPRESORES!V44,IF($B$15=DATOS!$B$7,EVAPORADORES!V44,IF($B$15=DATOS!$B$8,FILTROS!V44,IF($B$15=DATOS!$B$9,IC!V44,IF($B$15=DATOS!$B$10,MIXERS!V44,IF($B$15=DATOS!$B$11,MOLINOS!V44,IF($B$15=DATOS!$B$12,'ÓSMOSIS INV'!V44,IF($B$15=DATOS!$B$13,REACTORES!V44,IF($B$15=DATOS!$B$14,RESINAS!V48,IF($B$15=DATOS!$B$15,SECADORES!V44,IF($B$15=DATOS!$B$16,SILOS!V44,IF($B$15=DATOS!$B$17,TANQUES!V44,IF($B$15=DATOS!$B$18,'TK AGITADOS'!V44,IF($B$15=DATOS!$B$19,'TORRES ENF'!V44," ")))))))))))))))))</f>
        <v>0</v>
      </c>
      <c r="U60" s="46">
        <f>IF($B$15=DATOS!$B$3,CALDERAS!W44,IF($B$15=DATOS!$B$4,CENTRÍFUGAS!W44,IF($B$15=DATOS!$B$5,CHILLERS!W44, IF($B$15=DATOS!$B$6,COMPRESORES!W44,IF($B$15=DATOS!$B$7,EVAPORADORES!W44,IF($B$15=DATOS!$B$8,FILTROS!W44,IF($B$15=DATOS!$B$9,IC!W44,IF($B$15=DATOS!$B$10,MIXERS!W44,IF($B$15=DATOS!$B$11,MOLINOS!W44,IF($B$15=DATOS!$B$12,'ÓSMOSIS INV'!W44,IF($B$15=DATOS!$B$13,REACTORES!W44,IF($B$15=DATOS!$B$14,RESINAS!W48,IF($B$15=DATOS!$B$15,SECADORES!W44,IF($B$15=DATOS!$B$16,SILOS!W44,IF($B$15=DATOS!$B$17,TANQUES!W44,IF($B$15=DATOS!$B$18,'TK AGITADOS'!W44,IF($B$15=DATOS!$B$19,'TORRES ENF'!W44," ")))))))))))))))))</f>
        <v>0</v>
      </c>
      <c r="V60" s="46">
        <f>IF($B$15=DATOS!$B$3,CALDERAS!X44,IF($B$15=DATOS!$B$4,CENTRÍFUGAS!X44,IF($B$15=DATOS!$B$5,CHILLERS!X44, IF($B$15=DATOS!$B$6,COMPRESORES!X44,IF($B$15=DATOS!$B$7,EVAPORADORES!X44,IF($B$15=DATOS!$B$8,FILTROS!X44,IF($B$15=DATOS!$B$9,IC!X44,IF($B$15=DATOS!$B$10,MIXERS!X44,IF($B$15=DATOS!$B$11,MOLINOS!X44,IF($B$15=DATOS!$B$12,'ÓSMOSIS INV'!X44,IF($B$15=DATOS!$B$13,REACTORES!X44,IF($B$15=DATOS!$B$14,RESINAS!X48,IF($B$15=DATOS!$B$15,SECADORES!X44,IF($B$15=DATOS!$B$16,SILOS!X44,IF($B$15=DATOS!$B$17,TANQUES!X44,IF($B$15=DATOS!$B$18,'TK AGITADOS'!X44,IF($B$15=DATOS!$B$19,'TORRES ENF'!X44," ")))))))))))))))))</f>
        <v>0</v>
      </c>
      <c r="W60" s="46">
        <f>IF($B$15=DATOS!$B$3,CALDERAS!Y44,IF($B$15=DATOS!$B$4,CENTRÍFUGAS!Y44,IF($B$15=DATOS!$B$5,CHILLERS!Y44, IF($B$15=DATOS!$B$6,COMPRESORES!Y44,IF($B$15=DATOS!$B$7,EVAPORADORES!Y44,IF($B$15=DATOS!$B$8,FILTROS!Y44,IF($B$15=DATOS!$B$9,IC!Y44,IF($B$15=DATOS!$B$10,MIXERS!Y44,IF($B$15=DATOS!$B$11,MOLINOS!Y44,IF($B$15=DATOS!$B$12,'ÓSMOSIS INV'!Y44,IF($B$15=DATOS!$B$13,REACTORES!Y44,IF($B$15=DATOS!$B$14,RESINAS!Y48,IF($B$15=DATOS!$B$15,SECADORES!Y44,IF($B$15=DATOS!$B$16,SILOS!Y44,IF($B$15=DATOS!$B$17,TANQUES!Y44,IF($B$15=DATOS!$B$18,'TK AGITADOS'!Y44,IF($B$15=DATOS!$B$19,'TORRES ENF'!Y44," ")))))))))))))))))</f>
        <v>0</v>
      </c>
      <c r="X60" s="46">
        <f>IF($B$15=DATOS!$B$3,CALDERAS!Z44,IF($B$15=DATOS!$B$4,CENTRÍFUGAS!Z44,IF($B$15=DATOS!$B$5,CHILLERS!Z44, IF($B$15=DATOS!$B$6,COMPRESORES!Z44,IF($B$15=DATOS!$B$7,EVAPORADORES!Z44,IF($B$15=DATOS!$B$8,FILTROS!Z44,IF($B$15=DATOS!$B$9,IC!Z44,IF($B$15=DATOS!$B$10,MIXERS!Z44,IF($B$15=DATOS!$B$11,MOLINOS!Z44,IF($B$15=DATOS!$B$12,'ÓSMOSIS INV'!Z44,IF($B$15=DATOS!$B$13,REACTORES!Z44,IF($B$15=DATOS!$B$14,RESINAS!Z48,IF($B$15=DATOS!$B$15,SECADORES!Z44,IF($B$15=DATOS!$B$16,SILOS!Z44,IF($B$15=DATOS!$B$17,TANQUES!Z44,IF($B$15=DATOS!$B$18,'TK AGITADOS'!Z44,IF($B$15=DATOS!$B$19,'TORRES ENF'!Z44," ")))))))))))))))))</f>
        <v>0</v>
      </c>
      <c r="Y60" s="46">
        <f>IF($B$15=DATOS!$B$3,CALDERAS!AA44,IF($B$15=DATOS!$B$4,CENTRÍFUGAS!AA44,IF($B$15=DATOS!$B$5,CHILLERS!AA44, IF($B$15=DATOS!$B$6,COMPRESORES!AA44,IF($B$15=DATOS!$B$7,EVAPORADORES!AA44,IF($B$15=DATOS!$B$8,FILTROS!AA44,IF($B$15=DATOS!$B$9,IC!AA44,IF($B$15=DATOS!$B$10,MIXERS!AA44,IF($B$15=DATOS!$B$11,MOLINOS!AA44,IF($B$15=DATOS!$B$12,'ÓSMOSIS INV'!AA44,IF($B$15=DATOS!$B$13,REACTORES!AA44,IF($B$15=DATOS!$B$14,RESINAS!AA48,IF($B$15=DATOS!$B$15,SECADORES!AA44,IF($B$15=DATOS!$B$16,SILOS!AA44,IF($B$15=DATOS!$B$17,TANQUES!AA44,IF($B$15=DATOS!$B$18,'TK AGITADOS'!AA44,IF($B$15=DATOS!$B$19,'TORRES ENF'!AA44," ")))))))))))))))))</f>
        <v>0</v>
      </c>
      <c r="Z60" s="46">
        <f>IF($B$15=DATOS!$B$3,CALDERAS!AB44,IF($B$15=DATOS!$B$4,CENTRÍFUGAS!AB44,IF($B$15=DATOS!$B$5,CHILLERS!AB44, IF($B$15=DATOS!$B$6,COMPRESORES!AB44,IF($B$15=DATOS!$B$7,EVAPORADORES!AB44,IF($B$15=DATOS!$B$8,FILTROS!AB44,IF($B$15=DATOS!$B$9,IC!AB44,IF($B$15=DATOS!$B$10,MIXERS!AB44,IF($B$15=DATOS!$B$11,MOLINOS!AB44,IF($B$15=DATOS!$B$12,'ÓSMOSIS INV'!AB44,IF($B$15=DATOS!$B$13,REACTORES!AB44,IF($B$15=DATOS!$B$14,RESINAS!AB48,IF($B$15=DATOS!$B$15,SECADORES!AB44,IF($B$15=DATOS!$B$16,SILOS!AB44,IF($B$15=DATOS!$B$17,TANQUES!AB44,IF($B$15=DATOS!$B$18,'TK AGITADOS'!AB44,IF($B$15=DATOS!$B$19,'TORRES ENF'!AB44," ")))))))))))))))))</f>
        <v>0</v>
      </c>
      <c r="AA60" s="46">
        <f>IF($B$15=DATOS!$B$3,CALDERAS!AC44,IF($B$15=DATOS!$B$4,CENTRÍFUGAS!AC44,IF($B$15=DATOS!$B$5,CHILLERS!AC44, IF($B$15=DATOS!$B$6,COMPRESORES!AC44,IF($B$15=DATOS!$B$7,EVAPORADORES!AC44,IF($B$15=DATOS!$B$8,FILTROS!AC44,IF($B$15=DATOS!$B$9,IC!AC44,IF($B$15=DATOS!$B$10,MIXERS!AC44,IF($B$15=DATOS!$B$11,MOLINOS!AC44,IF($B$15=DATOS!$B$12,'ÓSMOSIS INV'!AC44,IF($B$15=DATOS!$B$13,REACTORES!AC44,IF($B$15=DATOS!$B$14,RESINAS!AC48,IF($B$15=DATOS!$B$15,SECADORES!AC44,IF($B$15=DATOS!$B$16,SILOS!AC44,IF($B$15=DATOS!$B$17,TANQUES!AC44,IF($B$15=DATOS!$B$18,'TK AGITADOS'!AC44,IF($B$15=DATOS!$B$19,'TORRES ENF'!AC44," ")))))))))))))))))</f>
        <v>0</v>
      </c>
      <c r="AB60" s="46">
        <f>IF($B$15=DATOS!$B$3,CALDERAS!AD44,IF($B$15=DATOS!$B$4,CENTRÍFUGAS!AD44,IF($B$15=DATOS!$B$5,CHILLERS!AD44, IF($B$15=DATOS!$B$6,COMPRESORES!AD44,IF($B$15=DATOS!$B$7,EVAPORADORES!AD44,IF($B$15=DATOS!$B$8,FILTROS!AD44,IF($B$15=DATOS!$B$9,IC!AD44,IF($B$15=DATOS!$B$10,MIXERS!AD44,IF($B$15=DATOS!$B$11,MOLINOS!AD44,IF($B$15=DATOS!$B$12,'ÓSMOSIS INV'!AD44,IF($B$15=DATOS!$B$13,REACTORES!AD44,IF($B$15=DATOS!$B$14,RESINAS!AD48,IF($B$15=DATOS!$B$15,SECADORES!AD44,IF($B$15=DATOS!$B$16,SILOS!AD44,IF($B$15=DATOS!$B$17,TANQUES!AD44,IF($B$15=DATOS!$B$18,'TK AGITADOS'!AD44,IF($B$15=DATOS!$B$19,'TORRES ENF'!AD44," ")))))))))))))))))</f>
        <v>0</v>
      </c>
      <c r="AC60" s="46">
        <f>IF($B$15=DATOS!$B$3,CALDERAS!AE44,IF($B$15=DATOS!$B$4,CENTRÍFUGAS!AE44,IF($B$15=DATOS!$B$5,CHILLERS!AE44, IF($B$15=DATOS!$B$6,COMPRESORES!AE44,IF($B$15=DATOS!$B$7,EVAPORADORES!AE44,IF($B$15=DATOS!$B$8,FILTROS!AE44,IF($B$15=DATOS!$B$9,IC!AE44,IF($B$15=DATOS!$B$10,MIXERS!AE44,IF($B$15=DATOS!$B$11,MOLINOS!AE44,IF($B$15=DATOS!$B$12,'ÓSMOSIS INV'!AE44,IF($B$15=DATOS!$B$13,REACTORES!AE44,IF($B$15=DATOS!$B$14,RESINAS!AE48,IF($B$15=DATOS!$B$15,SECADORES!AE44,IF($B$15=DATOS!$B$16,SILOS!AE44,IF($B$15=DATOS!$B$17,TANQUES!AE44,IF($B$15=DATOS!$B$18,'TK AGITADOS'!AE44,IF($B$15=DATOS!$B$19,'TORRES ENF'!AE44," ")))))))))))))))))</f>
        <v>0</v>
      </c>
      <c r="AD60" s="46">
        <f>IF($B$15=DATOS!$B$3,CALDERAS!AF44,IF($B$15=DATOS!$B$4,CENTRÍFUGAS!AF44,IF($B$15=DATOS!$B$5,CHILLERS!AF44, IF($B$15=DATOS!$B$6,COMPRESORES!AF44,IF($B$15=DATOS!$B$7,EVAPORADORES!AF44,IF($B$15=DATOS!$B$8,FILTROS!AF44,IF($B$15=DATOS!$B$9,IC!AF44,IF($B$15=DATOS!$B$10,MIXERS!AF44,IF($B$15=DATOS!$B$11,MOLINOS!AF44,IF($B$15=DATOS!$B$12,'ÓSMOSIS INV'!AF44,IF($B$15=DATOS!$B$13,REACTORES!AF44,IF($B$15=DATOS!$B$14,RESINAS!AF48,IF($B$15=DATOS!$B$15,SECADORES!AF44,IF($B$15=DATOS!$B$16,SILOS!AF44,IF($B$15=DATOS!$B$17,TANQUES!AF44,IF($B$15=DATOS!$B$18,'TK AGITADOS'!AF44,IF($B$15=DATOS!$B$19,'TORRES ENF'!AF44," ")))))))))))))))))</f>
        <v>0</v>
      </c>
      <c r="AE60" s="46">
        <f>IF($B$15=DATOS!$B$3,CALDERAS!AG44,IF($B$15=DATOS!$B$4,CENTRÍFUGAS!AG44,IF($B$15=DATOS!$B$5,CHILLERS!AG44, IF($B$15=DATOS!$B$6,COMPRESORES!AG44,IF($B$15=DATOS!$B$7,EVAPORADORES!AG44,IF($B$15=DATOS!$B$8,FILTROS!AG44,IF($B$15=DATOS!$B$9,IC!AG44,IF($B$15=DATOS!$B$10,MIXERS!AG44,IF($B$15=DATOS!$B$11,MOLINOS!AG44,IF($B$15=DATOS!$B$12,'ÓSMOSIS INV'!AG44,IF($B$15=DATOS!$B$13,REACTORES!AG44,IF($B$15=DATOS!$B$14,RESINAS!AG48,IF($B$15=DATOS!$B$15,SECADORES!AG44,IF($B$15=DATOS!$B$16,SILOS!AG44,IF($B$15=DATOS!$B$17,TANQUES!AG44,IF($B$15=DATOS!$B$18,'TK AGITADOS'!AG44,IF($B$15=DATOS!$B$19,'TORRES ENF'!AG44," ")))))))))))))))))</f>
        <v>0</v>
      </c>
      <c r="AF60" s="46">
        <f>IF($B$15=DATOS!$B$3,CALDERAS!AH44,IF($B$15=DATOS!$B$4,CENTRÍFUGAS!AH44,IF($B$15=DATOS!$B$5,CHILLERS!AH44, IF($B$15=DATOS!$B$6,COMPRESORES!AH44,IF($B$15=DATOS!$B$7,EVAPORADORES!AH44,IF($B$15=DATOS!$B$8,FILTROS!AH44,IF($B$15=DATOS!$B$9,IC!AH44,IF($B$15=DATOS!$B$10,MIXERS!AH44,IF($B$15=DATOS!$B$11,MOLINOS!AH44,IF($B$15=DATOS!$B$12,'ÓSMOSIS INV'!AH44,IF($B$15=DATOS!$B$13,REACTORES!AH44,IF($B$15=DATOS!$B$14,RESINAS!AH48,IF($B$15=DATOS!$B$15,SECADORES!AH44,IF($B$15=DATOS!$B$16,SILOS!AH44,IF($B$15=DATOS!$B$17,TANQUES!AH44,IF($B$15=DATOS!$B$18,'TK AGITADOS'!AH44,IF($B$15=DATOS!$B$19,'TORRES ENF'!AH44," ")))))))))))))))))</f>
        <v>0</v>
      </c>
    </row>
    <row r="61" spans="1:32" s="48" customFormat="1" ht="45" customHeight="1" x14ac:dyDescent="0.4">
      <c r="A61" s="46">
        <f>IF($B$15=DATOS!$B$3,CALDERAS!C45,IF($B$15=DATOS!$B$4,CENTRÍFUGAS!C45,IF($B$15=DATOS!$B$5,CHILLERS!C45, IF($B$15=DATOS!$B$6,COMPRESORES!C45,IF($B$15=DATOS!$B$7,EVAPORADORES!C45,IF($B$15=DATOS!$B$8,FILTROS!C45,IF($B$15=DATOS!$B$9,IC!C45,IF($B$15=DATOS!$B$10,MIXERS!C45,IF($B$15=DATOS!$B$11,MOLINOS!C45,IF($B$15=DATOS!$B$12,'ÓSMOSIS INV'!C45,IF($B$15=DATOS!$B$13,REACTORES!C45,IF($B$15=DATOS!$B$14,RESINAS!C49,IF($B$15=DATOS!$B$15,SECADORES!C45,IF($B$15=DATOS!$B$16,SILOS!C45,IF($B$15=DATOS!$B$17,TANQUES!C45,IF($B$15=DATOS!$B$18,'TK AGITADOS'!C45,IF($B$15=DATOS!$B$19,'TORRES ENF'!C45," ")))))))))))))))))</f>
        <v>0</v>
      </c>
      <c r="B61" s="46">
        <f>IF($B$15=DATOS!$B$3,CALDERAS!D45,IF($B$15=DATOS!$B$4,CENTRÍFUGAS!D45,IF($B$15=DATOS!$B$5,CHILLERS!D45, IF($B$15=DATOS!$B$6,COMPRESORES!D45,IF($B$15=DATOS!$B$7,EVAPORADORES!D45,IF($B$15=DATOS!$B$8,FILTROS!D45,IF($B$15=DATOS!$B$9,IC!D45,IF($B$15=DATOS!$B$10,MIXERS!D45,IF($B$15=DATOS!$B$11,MOLINOS!D45,IF($B$15=DATOS!$B$12,'ÓSMOSIS INV'!D45,IF($B$15=DATOS!$B$13,REACTORES!D45,IF($B$15=DATOS!$B$14,RESINAS!D49,IF($B$15=DATOS!$B$15,SECADORES!D45,IF($B$15=DATOS!$B$16,SILOS!D45,IF($B$15=DATOS!$B$17,TANQUES!D45,IF($B$15=DATOS!$B$18,'TK AGITADOS'!D45,IF($B$15=DATOS!$B$19,'TORRES ENF'!D45," ")))))))))))))))))</f>
        <v>0</v>
      </c>
      <c r="C61" s="46">
        <f>IF($B$15=DATOS!$B$3,CALDERAS!E45,IF($B$15=DATOS!$B$4,CENTRÍFUGAS!E45,IF($B$15=DATOS!$B$5,CHILLERS!E45, IF($B$15=DATOS!$B$6,COMPRESORES!E45,IF($B$15=DATOS!$B$7,EVAPORADORES!E45,IF($B$15=DATOS!$B$8,FILTROS!E45,IF($B$15=DATOS!$B$9,IC!E45,IF($B$15=DATOS!$B$10,MIXERS!E45,IF($B$15=DATOS!$B$11,MOLINOS!E45,IF($B$15=DATOS!$B$12,'ÓSMOSIS INV'!E45,IF($B$15=DATOS!$B$13,REACTORES!E45,IF($B$15=DATOS!$B$14,RESINAS!E49,IF($B$15=DATOS!$B$15,SECADORES!E45,IF($B$15=DATOS!$B$16,SILOS!E45,IF($B$15=DATOS!$B$17,TANQUES!E45,IF($B$15=DATOS!$B$18,'TK AGITADOS'!E45,IF($B$15=DATOS!$B$19,'TORRES ENF'!E45," ")))))))))))))))))</f>
        <v>0</v>
      </c>
      <c r="D61" s="46">
        <f>IF($B$15=DATOS!$B$3,CALDERAS!F45,IF($B$15=DATOS!$B$4,CENTRÍFUGAS!F45,IF($B$15=DATOS!$B$5,CHILLERS!F45, IF($B$15=DATOS!$B$6,COMPRESORES!F45,IF($B$15=DATOS!$B$7,EVAPORADORES!F45,IF($B$15=DATOS!$B$8,FILTROS!F45,IF($B$15=DATOS!$B$9,IC!F45,IF($B$15=DATOS!$B$10,MIXERS!F45,IF($B$15=DATOS!$B$11,MOLINOS!F45,IF($B$15=DATOS!$B$12,'ÓSMOSIS INV'!F45,IF($B$15=DATOS!$B$13,REACTORES!F45,IF($B$15=DATOS!$B$14,RESINAS!F49,IF($B$15=DATOS!$B$15,SECADORES!F45,IF($B$15=DATOS!$B$16,SILOS!F45,IF($B$15=DATOS!$B$17,TANQUES!F45,IF($B$15=DATOS!$B$18,'TK AGITADOS'!F45,IF($B$15=DATOS!$B$19,'TORRES ENF'!F45," ")))))))))))))))))</f>
        <v>0</v>
      </c>
      <c r="E61" s="46">
        <f>IF($B$15=DATOS!$B$3,CALDERAS!G45,IF($B$15=DATOS!$B$4,CENTRÍFUGAS!G45,IF($B$15=DATOS!$B$5,CHILLERS!G45, IF($B$15=DATOS!$B$6,COMPRESORES!G45,IF($B$15=DATOS!$B$7,EVAPORADORES!G45,IF($B$15=DATOS!$B$8,FILTROS!G45,IF($B$15=DATOS!$B$9,IC!G45,IF($B$15=DATOS!$B$10,MIXERS!G45,IF($B$15=DATOS!$B$11,MOLINOS!G45,IF($B$15=DATOS!$B$12,'ÓSMOSIS INV'!G45,IF($B$15=DATOS!$B$13,REACTORES!G45,IF($B$15=DATOS!$B$14,RESINAS!G49,IF($B$15=DATOS!$B$15,SECADORES!G45,IF($B$15=DATOS!$B$16,SILOS!G45,IF($B$15=DATOS!$B$17,TANQUES!G45,IF($B$15=DATOS!$B$18,'TK AGITADOS'!G45,IF($B$15=DATOS!$B$19,'TORRES ENF'!G45," ")))))))))))))))))</f>
        <v>0</v>
      </c>
      <c r="F61" s="46">
        <f>IF($B$15=DATOS!$B$3,CALDERAS!H45,IF($B$15=DATOS!$B$4,CENTRÍFUGAS!H45,IF($B$15=DATOS!$B$5,CHILLERS!H45, IF($B$15=DATOS!$B$6,COMPRESORES!H45,IF($B$15=DATOS!$B$7,EVAPORADORES!H45,IF($B$15=DATOS!$B$8,FILTROS!H45,IF($B$15=DATOS!$B$9,IC!H45,IF($B$15=DATOS!$B$10,MIXERS!H45,IF($B$15=DATOS!$B$11,MOLINOS!H45,IF($B$15=DATOS!$B$12,'ÓSMOSIS INV'!H45,IF($B$15=DATOS!$B$13,REACTORES!H45,IF($B$15=DATOS!$B$14,RESINAS!H49,IF($B$15=DATOS!$B$15,SECADORES!H45,IF($B$15=DATOS!$B$16,SILOS!H45,IF($B$15=DATOS!$B$17,TANQUES!H45,IF($B$15=DATOS!$B$18,'TK AGITADOS'!H45,IF($B$15=DATOS!$B$19,'TORRES ENF'!H45," ")))))))))))))))))</f>
        <v>0</v>
      </c>
      <c r="G61" s="46">
        <f>IF($B$15=DATOS!$B$3,CALDERAS!I45,IF($B$15=DATOS!$B$4,CENTRÍFUGAS!I45,IF($B$15=DATOS!$B$5,CHILLERS!I45, IF($B$15=DATOS!$B$6,COMPRESORES!I45,IF($B$15=DATOS!$B$7,EVAPORADORES!I45,IF($B$15=DATOS!$B$8,FILTROS!I45,IF($B$15=DATOS!$B$9,IC!I45,IF($B$15=DATOS!$B$10,MIXERS!I45,IF($B$15=DATOS!$B$11,MOLINOS!I45,IF($B$15=DATOS!$B$12,'ÓSMOSIS INV'!I45,IF($B$15=DATOS!$B$13,REACTORES!I45,IF($B$15=DATOS!$B$14,RESINAS!I49,IF($B$15=DATOS!$B$15,SECADORES!I45,IF($B$15=DATOS!$B$16,SILOS!I45,IF($B$15=DATOS!$B$17,TANQUES!I45,IF($B$15=DATOS!$B$18,'TK AGITADOS'!I45,IF($B$15=DATOS!$B$19,'TORRES ENF'!I45," ")))))))))))))))))</f>
        <v>0</v>
      </c>
      <c r="H61" s="46">
        <f>IF($B$15=DATOS!$B$3,CALDERAS!J45,IF($B$15=DATOS!$B$4,CENTRÍFUGAS!J45,IF($B$15=DATOS!$B$5,CHILLERS!J45, IF($B$15=DATOS!$B$6,COMPRESORES!J45,IF($B$15=DATOS!$B$7,EVAPORADORES!J45,IF($B$15=DATOS!$B$8,FILTROS!J45,IF($B$15=DATOS!$B$9,IC!J45,IF($B$15=DATOS!$B$10,MIXERS!J45,IF($B$15=DATOS!$B$11,MOLINOS!J45,IF($B$15=DATOS!$B$12,'ÓSMOSIS INV'!J45,IF($B$15=DATOS!$B$13,REACTORES!J45,IF($B$15=DATOS!$B$14,RESINAS!J49,IF($B$15=DATOS!$B$15,SECADORES!J45,IF($B$15=DATOS!$B$16,SILOS!J45,IF($B$15=DATOS!$B$17,TANQUES!J45,IF($B$15=DATOS!$B$18,'TK AGITADOS'!J45,IF($B$15=DATOS!$B$19,'TORRES ENF'!J45," ")))))))))))))))))</f>
        <v>0</v>
      </c>
      <c r="I61" s="46">
        <f>IF($B$15=DATOS!$B$3,CALDERAS!K45,IF($B$15=DATOS!$B$4,CENTRÍFUGAS!K45,IF($B$15=DATOS!$B$5,CHILLERS!K45, IF($B$15=DATOS!$B$6,COMPRESORES!K45,IF($B$15=DATOS!$B$7,EVAPORADORES!K45,IF($B$15=DATOS!$B$8,FILTROS!K45,IF($B$15=DATOS!$B$9,IC!K45,IF($B$15=DATOS!$B$10,MIXERS!K45,IF($B$15=DATOS!$B$11,MOLINOS!K45,IF($B$15=DATOS!$B$12,'ÓSMOSIS INV'!K45,IF($B$15=DATOS!$B$13,REACTORES!K45,IF($B$15=DATOS!$B$14,RESINAS!K49,IF($B$15=DATOS!$B$15,SECADORES!K45,IF($B$15=DATOS!$B$16,SILOS!K45,IF($B$15=DATOS!$B$17,TANQUES!K45,IF($B$15=DATOS!$B$18,'TK AGITADOS'!K45,IF($B$15=DATOS!$B$19,'TORRES ENF'!K45," ")))))))))))))))))</f>
        <v>0</v>
      </c>
      <c r="J61" s="46">
        <f>IF($B$15=DATOS!$B$3,CALDERAS!L45,IF($B$15=DATOS!$B$4,CENTRÍFUGAS!L45,IF($B$15=DATOS!$B$5,CHILLERS!L45, IF($B$15=DATOS!$B$6,COMPRESORES!L45,IF($B$15=DATOS!$B$7,EVAPORADORES!L45,IF($B$15=DATOS!$B$8,FILTROS!L45,IF($B$15=DATOS!$B$9,IC!L45,IF($B$15=DATOS!$B$10,MIXERS!L45,IF($B$15=DATOS!$B$11,MOLINOS!L45,IF($B$15=DATOS!$B$12,'ÓSMOSIS INV'!L45,IF($B$15=DATOS!$B$13,REACTORES!L45,IF($B$15=DATOS!$B$14,RESINAS!L49,IF($B$15=DATOS!$B$15,SECADORES!L45,IF($B$15=DATOS!$B$16,SILOS!L45,IF($B$15=DATOS!$B$17,TANQUES!L45,IF($B$15=DATOS!$B$18,'TK AGITADOS'!L45,IF($B$15=DATOS!$B$19,'TORRES ENF'!L45," ")))))))))))))))))</f>
        <v>0</v>
      </c>
      <c r="K61" s="46">
        <f>IF($B$15=DATOS!$B$3,CALDERAS!M45,IF($B$15=DATOS!$B$4,CENTRÍFUGAS!M45,IF($B$15=DATOS!$B$5,CHILLERS!M45, IF($B$15=DATOS!$B$6,COMPRESORES!M45,IF($B$15=DATOS!$B$7,EVAPORADORES!M45,IF($B$15=DATOS!$B$8,FILTROS!M45,IF($B$15=DATOS!$B$9,IC!M45,IF($B$15=DATOS!$B$10,MIXERS!M45,IF($B$15=DATOS!$B$11,MOLINOS!M45,IF($B$15=DATOS!$B$12,'ÓSMOSIS INV'!M45,IF($B$15=DATOS!$B$13,REACTORES!M45,IF($B$15=DATOS!$B$14,RESINAS!M49,IF($B$15=DATOS!$B$15,SECADORES!M45,IF($B$15=DATOS!$B$16,SILOS!M45,IF($B$15=DATOS!$B$17,TANQUES!M45,IF($B$15=DATOS!$B$18,'TK AGITADOS'!M45,IF($B$15=DATOS!$B$19,'TORRES ENF'!M45," ")))))))))))))))))</f>
        <v>0</v>
      </c>
      <c r="L61" s="46">
        <f>IF($B$15=DATOS!$B$3,CALDERAS!N45,IF($B$15=DATOS!$B$4,CENTRÍFUGAS!N45,IF($B$15=DATOS!$B$5,CHILLERS!N45, IF($B$15=DATOS!$B$6,COMPRESORES!N45,IF($B$15=DATOS!$B$7,EVAPORADORES!N45,IF($B$15=DATOS!$B$8,FILTROS!N45,IF($B$15=DATOS!$B$9,IC!N45,IF($B$15=DATOS!$B$10,MIXERS!N45,IF($B$15=DATOS!$B$11,MOLINOS!N45,IF($B$15=DATOS!$B$12,'ÓSMOSIS INV'!N45,IF($B$15=DATOS!$B$13,REACTORES!N45,IF($B$15=DATOS!$B$14,RESINAS!N49,IF($B$15=DATOS!$B$15,SECADORES!N45,IF($B$15=DATOS!$B$16,SILOS!N45,IF($B$15=DATOS!$B$17,TANQUES!N45,IF($B$15=DATOS!$B$18,'TK AGITADOS'!N45,IF($B$15=DATOS!$B$19,'TORRES ENF'!N45," ")))))))))))))))))</f>
        <v>0</v>
      </c>
      <c r="M61" s="46">
        <f>IF($B$15=DATOS!$B$3,CALDERAS!O45,IF($B$15=DATOS!$B$4,CENTRÍFUGAS!O45,IF($B$15=DATOS!$B$5,CHILLERS!O45, IF($B$15=DATOS!$B$6,COMPRESORES!O45,IF($B$15=DATOS!$B$7,EVAPORADORES!O45,IF($B$15=DATOS!$B$8,FILTROS!O45,IF($B$15=DATOS!$B$9,IC!O45,IF($B$15=DATOS!$B$10,MIXERS!O45,IF($B$15=DATOS!$B$11,MOLINOS!O45,IF($B$15=DATOS!$B$12,'ÓSMOSIS INV'!O45,IF($B$15=DATOS!$B$13,REACTORES!O45,IF($B$15=DATOS!$B$14,RESINAS!O49,IF($B$15=DATOS!$B$15,SECADORES!O45,IF($B$15=DATOS!$B$16,SILOS!O45,IF($B$15=DATOS!$B$17,TANQUES!O45,IF($B$15=DATOS!$B$18,'TK AGITADOS'!O45,IF($B$15=DATOS!$B$19,'TORRES ENF'!O45," ")))))))))))))))))</f>
        <v>0</v>
      </c>
      <c r="N61" s="46">
        <f>IF($B$15=DATOS!$B$3,CALDERAS!P45,IF($B$15=DATOS!$B$4,CENTRÍFUGAS!P45,IF($B$15=DATOS!$B$5,CHILLERS!P45, IF($B$15=DATOS!$B$6,COMPRESORES!P45,IF($B$15=DATOS!$B$7,EVAPORADORES!P45,IF($B$15=DATOS!$B$8,FILTROS!P45,IF($B$15=DATOS!$B$9,IC!P45,IF($B$15=DATOS!$B$10,MIXERS!P45,IF($B$15=DATOS!$B$11,MOLINOS!P45,IF($B$15=DATOS!$B$12,'ÓSMOSIS INV'!P45,IF($B$15=DATOS!$B$13,REACTORES!P45,IF($B$15=DATOS!$B$14,RESINAS!P49,IF($B$15=DATOS!$B$15,SECADORES!P45,IF($B$15=DATOS!$B$16,SILOS!P45,IF($B$15=DATOS!$B$17,TANQUES!P45,IF($B$15=DATOS!$B$18,'TK AGITADOS'!P45,IF($B$15=DATOS!$B$19,'TORRES ENF'!P45," ")))))))))))))))))</f>
        <v>0</v>
      </c>
      <c r="O61" s="46">
        <f>IF($B$15=DATOS!$B$3,CALDERAS!Q45,IF($B$15=DATOS!$B$4,CENTRÍFUGAS!Q45,IF($B$15=DATOS!$B$5,CHILLERS!Q45, IF($B$15=DATOS!$B$6,COMPRESORES!Q45,IF($B$15=DATOS!$B$7,EVAPORADORES!Q45,IF($B$15=DATOS!$B$8,FILTROS!Q45,IF($B$15=DATOS!$B$9,IC!Q45,IF($B$15=DATOS!$B$10,MIXERS!Q45,IF($B$15=DATOS!$B$11,MOLINOS!Q45,IF($B$15=DATOS!$B$12,'ÓSMOSIS INV'!Q45,IF($B$15=DATOS!$B$13,REACTORES!Q45,IF($B$15=DATOS!$B$14,RESINAS!Q49,IF($B$15=DATOS!$B$15,SECADORES!Q45,IF($B$15=DATOS!$B$16,SILOS!Q45,IF($B$15=DATOS!$B$17,TANQUES!Q45,IF($B$15=DATOS!$B$18,'TK AGITADOS'!Q45,IF($B$15=DATOS!$B$19,'TORRES ENF'!Q45," ")))))))))))))))))</f>
        <v>0</v>
      </c>
      <c r="P61" s="46">
        <f>IF($B$15=DATOS!$B$3,CALDERAS!R45,IF($B$15=DATOS!$B$4,CENTRÍFUGAS!R45,IF($B$15=DATOS!$B$5,CHILLERS!R45, IF($B$15=DATOS!$B$6,COMPRESORES!R45,IF($B$15=DATOS!$B$7,EVAPORADORES!R45,IF($B$15=DATOS!$B$8,FILTROS!R45,IF($B$15=DATOS!$B$9,IC!R45,IF($B$15=DATOS!$B$10,MIXERS!R45,IF($B$15=DATOS!$B$11,MOLINOS!R45,IF($B$15=DATOS!$B$12,'ÓSMOSIS INV'!R45,IF($B$15=DATOS!$B$13,REACTORES!R45,IF($B$15=DATOS!$B$14,RESINAS!R49,IF($B$15=DATOS!$B$15,SECADORES!R45,IF($B$15=DATOS!$B$16,SILOS!R45,IF($B$15=DATOS!$B$17,TANQUES!R45,IF($B$15=DATOS!$B$18,'TK AGITADOS'!R45,IF($B$15=DATOS!$B$19,'TORRES ENF'!R45," ")))))))))))))))))</f>
        <v>0</v>
      </c>
      <c r="Q61" s="46">
        <f>IF($B$15=DATOS!$B$3,CALDERAS!S45,IF($B$15=DATOS!$B$4,CENTRÍFUGAS!S45,IF($B$15=DATOS!$B$5,CHILLERS!S45, IF($B$15=DATOS!$B$6,COMPRESORES!S45,IF($B$15=DATOS!$B$7,EVAPORADORES!S45,IF($B$15=DATOS!$B$8,FILTROS!S45,IF($B$15=DATOS!$B$9,IC!S45,IF($B$15=DATOS!$B$10,MIXERS!S45,IF($B$15=DATOS!$B$11,MOLINOS!S45,IF($B$15=DATOS!$B$12,'ÓSMOSIS INV'!S45,IF($B$15=DATOS!$B$13,REACTORES!S45,IF($B$15=DATOS!$B$14,RESINAS!S49,IF($B$15=DATOS!$B$15,SECADORES!S45,IF($B$15=DATOS!$B$16,SILOS!S45,IF($B$15=DATOS!$B$17,TANQUES!S45,IF($B$15=DATOS!$B$18,'TK AGITADOS'!S45,IF($B$15=DATOS!$B$19,'TORRES ENF'!S45," ")))))))))))))))))</f>
        <v>0</v>
      </c>
      <c r="R61" s="46">
        <f>IF($B$15=DATOS!$B$3,CALDERAS!T45,IF($B$15=DATOS!$B$4,CENTRÍFUGAS!T45,IF($B$15=DATOS!$B$5,CHILLERS!T45, IF($B$15=DATOS!$B$6,COMPRESORES!T45,IF($B$15=DATOS!$B$7,EVAPORADORES!T45,IF($B$15=DATOS!$B$8,FILTROS!T45,IF($B$15=DATOS!$B$9,IC!T45,IF($B$15=DATOS!$B$10,MIXERS!T45,IF($B$15=DATOS!$B$11,MOLINOS!T45,IF($B$15=DATOS!$B$12,'ÓSMOSIS INV'!T45,IF($B$15=DATOS!$B$13,REACTORES!T45,IF($B$15=DATOS!$B$14,RESINAS!T49,IF($B$15=DATOS!$B$15,SECADORES!T45,IF($B$15=DATOS!$B$16,SILOS!T45,IF($B$15=DATOS!$B$17,TANQUES!T45,IF($B$15=DATOS!$B$18,'TK AGITADOS'!T45,IF($B$15=DATOS!$B$19,'TORRES ENF'!T45," ")))))))))))))))))</f>
        <v>0</v>
      </c>
      <c r="S61" s="46">
        <f>IF($B$15=DATOS!$B$3,CALDERAS!U45,IF($B$15=DATOS!$B$4,CENTRÍFUGAS!U45,IF($B$15=DATOS!$B$5,CHILLERS!U45, IF($B$15=DATOS!$B$6,COMPRESORES!U45,IF($B$15=DATOS!$B$7,EVAPORADORES!U45,IF($B$15=DATOS!$B$8,FILTROS!U45,IF($B$15=DATOS!$B$9,IC!U45,IF($B$15=DATOS!$B$10,MIXERS!U45,IF($B$15=DATOS!$B$11,MOLINOS!U45,IF($B$15=DATOS!$B$12,'ÓSMOSIS INV'!U45,IF($B$15=DATOS!$B$13,REACTORES!U45,IF($B$15=DATOS!$B$14,RESINAS!U49,IF($B$15=DATOS!$B$15,SECADORES!U45,IF($B$15=DATOS!$B$16,SILOS!U45,IF($B$15=DATOS!$B$17,TANQUES!U45,IF($B$15=DATOS!$B$18,'TK AGITADOS'!U45,IF($B$15=DATOS!$B$19,'TORRES ENF'!U45," ")))))))))))))))))</f>
        <v>0</v>
      </c>
      <c r="T61" s="46">
        <f>IF($B$15=DATOS!$B$3,CALDERAS!V45,IF($B$15=DATOS!$B$4,CENTRÍFUGAS!V45,IF($B$15=DATOS!$B$5,CHILLERS!V45, IF($B$15=DATOS!$B$6,COMPRESORES!V45,IF($B$15=DATOS!$B$7,EVAPORADORES!V45,IF($B$15=DATOS!$B$8,FILTROS!V45,IF($B$15=DATOS!$B$9,IC!V45,IF($B$15=DATOS!$B$10,MIXERS!V45,IF($B$15=DATOS!$B$11,MOLINOS!V45,IF($B$15=DATOS!$B$12,'ÓSMOSIS INV'!V45,IF($B$15=DATOS!$B$13,REACTORES!V45,IF($B$15=DATOS!$B$14,RESINAS!V49,IF($B$15=DATOS!$B$15,SECADORES!V45,IF($B$15=DATOS!$B$16,SILOS!V45,IF($B$15=DATOS!$B$17,TANQUES!V45,IF($B$15=DATOS!$B$18,'TK AGITADOS'!V45,IF($B$15=DATOS!$B$19,'TORRES ENF'!V45," ")))))))))))))))))</f>
        <v>0</v>
      </c>
      <c r="U61" s="46">
        <f>IF($B$15=DATOS!$B$3,CALDERAS!W45,IF($B$15=DATOS!$B$4,CENTRÍFUGAS!W45,IF($B$15=DATOS!$B$5,CHILLERS!W45, IF($B$15=DATOS!$B$6,COMPRESORES!W45,IF($B$15=DATOS!$B$7,EVAPORADORES!W45,IF($B$15=DATOS!$B$8,FILTROS!W45,IF($B$15=DATOS!$B$9,IC!W45,IF($B$15=DATOS!$B$10,MIXERS!W45,IF($B$15=DATOS!$B$11,MOLINOS!W45,IF($B$15=DATOS!$B$12,'ÓSMOSIS INV'!W45,IF($B$15=DATOS!$B$13,REACTORES!W45,IF($B$15=DATOS!$B$14,RESINAS!W49,IF($B$15=DATOS!$B$15,SECADORES!W45,IF($B$15=DATOS!$B$16,SILOS!W45,IF($B$15=DATOS!$B$17,TANQUES!W45,IF($B$15=DATOS!$B$18,'TK AGITADOS'!W45,IF($B$15=DATOS!$B$19,'TORRES ENF'!W45," ")))))))))))))))))</f>
        <v>0</v>
      </c>
      <c r="V61" s="46">
        <f>IF($B$15=DATOS!$B$3,CALDERAS!X45,IF($B$15=DATOS!$B$4,CENTRÍFUGAS!X45,IF($B$15=DATOS!$B$5,CHILLERS!X45, IF($B$15=DATOS!$B$6,COMPRESORES!X45,IF($B$15=DATOS!$B$7,EVAPORADORES!X45,IF($B$15=DATOS!$B$8,FILTROS!X45,IF($B$15=DATOS!$B$9,IC!X45,IF($B$15=DATOS!$B$10,MIXERS!X45,IF($B$15=DATOS!$B$11,MOLINOS!X45,IF($B$15=DATOS!$B$12,'ÓSMOSIS INV'!X45,IF($B$15=DATOS!$B$13,REACTORES!X45,IF($B$15=DATOS!$B$14,RESINAS!X49,IF($B$15=DATOS!$B$15,SECADORES!X45,IF($B$15=DATOS!$B$16,SILOS!X45,IF($B$15=DATOS!$B$17,TANQUES!X45,IF($B$15=DATOS!$B$18,'TK AGITADOS'!X45,IF($B$15=DATOS!$B$19,'TORRES ENF'!X45," ")))))))))))))))))</f>
        <v>0</v>
      </c>
      <c r="W61" s="46">
        <f>IF($B$15=DATOS!$B$3,CALDERAS!Y45,IF($B$15=DATOS!$B$4,CENTRÍFUGAS!Y45,IF($B$15=DATOS!$B$5,CHILLERS!Y45, IF($B$15=DATOS!$B$6,COMPRESORES!Y45,IF($B$15=DATOS!$B$7,EVAPORADORES!Y45,IF($B$15=DATOS!$B$8,FILTROS!Y45,IF($B$15=DATOS!$B$9,IC!Y45,IF($B$15=DATOS!$B$10,MIXERS!Y45,IF($B$15=DATOS!$B$11,MOLINOS!Y45,IF($B$15=DATOS!$B$12,'ÓSMOSIS INV'!Y45,IF($B$15=DATOS!$B$13,REACTORES!Y45,IF($B$15=DATOS!$B$14,RESINAS!Y49,IF($B$15=DATOS!$B$15,SECADORES!Y45,IF($B$15=DATOS!$B$16,SILOS!Y45,IF($B$15=DATOS!$B$17,TANQUES!Y45,IF($B$15=DATOS!$B$18,'TK AGITADOS'!Y45,IF($B$15=DATOS!$B$19,'TORRES ENF'!Y45," ")))))))))))))))))</f>
        <v>0</v>
      </c>
      <c r="X61" s="46">
        <f>IF($B$15=DATOS!$B$3,CALDERAS!Z45,IF($B$15=DATOS!$B$4,CENTRÍFUGAS!Z45,IF($B$15=DATOS!$B$5,CHILLERS!Z45, IF($B$15=DATOS!$B$6,COMPRESORES!Z45,IF($B$15=DATOS!$B$7,EVAPORADORES!Z45,IF($B$15=DATOS!$B$8,FILTROS!Z45,IF($B$15=DATOS!$B$9,IC!Z45,IF($B$15=DATOS!$B$10,MIXERS!Z45,IF($B$15=DATOS!$B$11,MOLINOS!Z45,IF($B$15=DATOS!$B$12,'ÓSMOSIS INV'!Z45,IF($B$15=DATOS!$B$13,REACTORES!Z45,IF($B$15=DATOS!$B$14,RESINAS!Z49,IF($B$15=DATOS!$B$15,SECADORES!Z45,IF($B$15=DATOS!$B$16,SILOS!Z45,IF($B$15=DATOS!$B$17,TANQUES!Z45,IF($B$15=DATOS!$B$18,'TK AGITADOS'!Z45,IF($B$15=DATOS!$B$19,'TORRES ENF'!Z45," ")))))))))))))))))</f>
        <v>0</v>
      </c>
      <c r="Y61" s="46">
        <f>IF($B$15=DATOS!$B$3,CALDERAS!AA45,IF($B$15=DATOS!$B$4,CENTRÍFUGAS!AA45,IF($B$15=DATOS!$B$5,CHILLERS!AA45, IF($B$15=DATOS!$B$6,COMPRESORES!AA45,IF($B$15=DATOS!$B$7,EVAPORADORES!AA45,IF($B$15=DATOS!$B$8,FILTROS!AA45,IF($B$15=DATOS!$B$9,IC!AA45,IF($B$15=DATOS!$B$10,MIXERS!AA45,IF($B$15=DATOS!$B$11,MOLINOS!AA45,IF($B$15=DATOS!$B$12,'ÓSMOSIS INV'!AA45,IF($B$15=DATOS!$B$13,REACTORES!AA45,IF($B$15=DATOS!$B$14,RESINAS!AA49,IF($B$15=DATOS!$B$15,SECADORES!AA45,IF($B$15=DATOS!$B$16,SILOS!AA45,IF($B$15=DATOS!$B$17,TANQUES!AA45,IF($B$15=DATOS!$B$18,'TK AGITADOS'!AA45,IF($B$15=DATOS!$B$19,'TORRES ENF'!AA45," ")))))))))))))))))</f>
        <v>0</v>
      </c>
      <c r="Z61" s="46">
        <f>IF($B$15=DATOS!$B$3,CALDERAS!AB45,IF($B$15=DATOS!$B$4,CENTRÍFUGAS!AB45,IF($B$15=DATOS!$B$5,CHILLERS!AB45, IF($B$15=DATOS!$B$6,COMPRESORES!AB45,IF($B$15=DATOS!$B$7,EVAPORADORES!AB45,IF($B$15=DATOS!$B$8,FILTROS!AB45,IF($B$15=DATOS!$B$9,IC!AB45,IF($B$15=DATOS!$B$10,MIXERS!AB45,IF($B$15=DATOS!$B$11,MOLINOS!AB45,IF($B$15=DATOS!$B$12,'ÓSMOSIS INV'!AB45,IF($B$15=DATOS!$B$13,REACTORES!AB45,IF($B$15=DATOS!$B$14,RESINAS!AB49,IF($B$15=DATOS!$B$15,SECADORES!AB45,IF($B$15=DATOS!$B$16,SILOS!AB45,IF($B$15=DATOS!$B$17,TANQUES!AB45,IF($B$15=DATOS!$B$18,'TK AGITADOS'!AB45,IF($B$15=DATOS!$B$19,'TORRES ENF'!AB45," ")))))))))))))))))</f>
        <v>0</v>
      </c>
      <c r="AA61" s="46">
        <f>IF($B$15=DATOS!$B$3,CALDERAS!AC45,IF($B$15=DATOS!$B$4,CENTRÍFUGAS!AC45,IF($B$15=DATOS!$B$5,CHILLERS!AC45, IF($B$15=DATOS!$B$6,COMPRESORES!AC45,IF($B$15=DATOS!$B$7,EVAPORADORES!AC45,IF($B$15=DATOS!$B$8,FILTROS!AC45,IF($B$15=DATOS!$B$9,IC!AC45,IF($B$15=DATOS!$B$10,MIXERS!AC45,IF($B$15=DATOS!$B$11,MOLINOS!AC45,IF($B$15=DATOS!$B$12,'ÓSMOSIS INV'!AC45,IF($B$15=DATOS!$B$13,REACTORES!AC45,IF($B$15=DATOS!$B$14,RESINAS!AC49,IF($B$15=DATOS!$B$15,SECADORES!AC45,IF($B$15=DATOS!$B$16,SILOS!AC45,IF($B$15=DATOS!$B$17,TANQUES!AC45,IF($B$15=DATOS!$B$18,'TK AGITADOS'!AC45,IF($B$15=DATOS!$B$19,'TORRES ENF'!AC45," ")))))))))))))))))</f>
        <v>0</v>
      </c>
      <c r="AB61" s="46">
        <f>IF($B$15=DATOS!$B$3,CALDERAS!AD45,IF($B$15=DATOS!$B$4,CENTRÍFUGAS!AD45,IF($B$15=DATOS!$B$5,CHILLERS!AD45, IF($B$15=DATOS!$B$6,COMPRESORES!AD45,IF($B$15=DATOS!$B$7,EVAPORADORES!AD45,IF($B$15=DATOS!$B$8,FILTROS!AD45,IF($B$15=DATOS!$B$9,IC!AD45,IF($B$15=DATOS!$B$10,MIXERS!AD45,IF($B$15=DATOS!$B$11,MOLINOS!AD45,IF($B$15=DATOS!$B$12,'ÓSMOSIS INV'!AD45,IF($B$15=DATOS!$B$13,REACTORES!AD45,IF($B$15=DATOS!$B$14,RESINAS!AD49,IF($B$15=DATOS!$B$15,SECADORES!AD45,IF($B$15=DATOS!$B$16,SILOS!AD45,IF($B$15=DATOS!$B$17,TANQUES!AD45,IF($B$15=DATOS!$B$18,'TK AGITADOS'!AD45,IF($B$15=DATOS!$B$19,'TORRES ENF'!AD45," ")))))))))))))))))</f>
        <v>0</v>
      </c>
      <c r="AC61" s="46">
        <f>IF($B$15=DATOS!$B$3,CALDERAS!AE45,IF($B$15=DATOS!$B$4,CENTRÍFUGAS!AE45,IF($B$15=DATOS!$B$5,CHILLERS!AE45, IF($B$15=DATOS!$B$6,COMPRESORES!AE45,IF($B$15=DATOS!$B$7,EVAPORADORES!AE45,IF($B$15=DATOS!$B$8,FILTROS!AE45,IF($B$15=DATOS!$B$9,IC!AE45,IF($B$15=DATOS!$B$10,MIXERS!AE45,IF($B$15=DATOS!$B$11,MOLINOS!AE45,IF($B$15=DATOS!$B$12,'ÓSMOSIS INV'!AE45,IF($B$15=DATOS!$B$13,REACTORES!AE45,IF($B$15=DATOS!$B$14,RESINAS!AE49,IF($B$15=DATOS!$B$15,SECADORES!AE45,IF($B$15=DATOS!$B$16,SILOS!AE45,IF($B$15=DATOS!$B$17,TANQUES!AE45,IF($B$15=DATOS!$B$18,'TK AGITADOS'!AE45,IF($B$15=DATOS!$B$19,'TORRES ENF'!AE45," ")))))))))))))))))</f>
        <v>0</v>
      </c>
      <c r="AD61" s="46">
        <f>IF($B$15=DATOS!$B$3,CALDERAS!AF45,IF($B$15=DATOS!$B$4,CENTRÍFUGAS!AF45,IF($B$15=DATOS!$B$5,CHILLERS!AF45, IF($B$15=DATOS!$B$6,COMPRESORES!AF45,IF($B$15=DATOS!$B$7,EVAPORADORES!AF45,IF($B$15=DATOS!$B$8,FILTROS!AF45,IF($B$15=DATOS!$B$9,IC!AF45,IF($B$15=DATOS!$B$10,MIXERS!AF45,IF($B$15=DATOS!$B$11,MOLINOS!AF45,IF($B$15=DATOS!$B$12,'ÓSMOSIS INV'!AF45,IF($B$15=DATOS!$B$13,REACTORES!AF45,IF($B$15=DATOS!$B$14,RESINAS!AF49,IF($B$15=DATOS!$B$15,SECADORES!AF45,IF($B$15=DATOS!$B$16,SILOS!AF45,IF($B$15=DATOS!$B$17,TANQUES!AF45,IF($B$15=DATOS!$B$18,'TK AGITADOS'!AF45,IF($B$15=DATOS!$B$19,'TORRES ENF'!AF45," ")))))))))))))))))</f>
        <v>0</v>
      </c>
      <c r="AE61" s="46">
        <f>IF($B$15=DATOS!$B$3,CALDERAS!AG45,IF($B$15=DATOS!$B$4,CENTRÍFUGAS!AG45,IF($B$15=DATOS!$B$5,CHILLERS!AG45, IF($B$15=DATOS!$B$6,COMPRESORES!AG45,IF($B$15=DATOS!$B$7,EVAPORADORES!AG45,IF($B$15=DATOS!$B$8,FILTROS!AG45,IF($B$15=DATOS!$B$9,IC!AG45,IF($B$15=DATOS!$B$10,MIXERS!AG45,IF($B$15=DATOS!$B$11,MOLINOS!AG45,IF($B$15=DATOS!$B$12,'ÓSMOSIS INV'!AG45,IF($B$15=DATOS!$B$13,REACTORES!AG45,IF($B$15=DATOS!$B$14,RESINAS!AG49,IF($B$15=DATOS!$B$15,SECADORES!AG45,IF($B$15=DATOS!$B$16,SILOS!AG45,IF($B$15=DATOS!$B$17,TANQUES!AG45,IF($B$15=DATOS!$B$18,'TK AGITADOS'!AG45,IF($B$15=DATOS!$B$19,'TORRES ENF'!AG45," ")))))))))))))))))</f>
        <v>0</v>
      </c>
      <c r="AF61" s="46">
        <f>IF($B$15=DATOS!$B$3,CALDERAS!AH45,IF($B$15=DATOS!$B$4,CENTRÍFUGAS!AH45,IF($B$15=DATOS!$B$5,CHILLERS!AH45, IF($B$15=DATOS!$B$6,COMPRESORES!AH45,IF($B$15=DATOS!$B$7,EVAPORADORES!AH45,IF($B$15=DATOS!$B$8,FILTROS!AH45,IF($B$15=DATOS!$B$9,IC!AH45,IF($B$15=DATOS!$B$10,MIXERS!AH45,IF($B$15=DATOS!$B$11,MOLINOS!AH45,IF($B$15=DATOS!$B$12,'ÓSMOSIS INV'!AH45,IF($B$15=DATOS!$B$13,REACTORES!AH45,IF($B$15=DATOS!$B$14,RESINAS!AH49,IF($B$15=DATOS!$B$15,SECADORES!AH45,IF($B$15=DATOS!$B$16,SILOS!AH45,IF($B$15=DATOS!$B$17,TANQUES!AH45,IF($B$15=DATOS!$B$18,'TK AGITADOS'!AH45,IF($B$15=DATOS!$B$19,'TORRES ENF'!AH45," ")))))))))))))))))</f>
        <v>0</v>
      </c>
    </row>
    <row r="62" spans="1:32" s="48" customFormat="1" ht="45" customHeight="1" x14ac:dyDescent="0.4">
      <c r="A62" s="46">
        <f>IF($B$15=DATOS!$B$3,CALDERAS!C46,IF($B$15=DATOS!$B$4,CENTRÍFUGAS!C46,IF($B$15=DATOS!$B$5,CHILLERS!C46, IF($B$15=DATOS!$B$6,COMPRESORES!C46,IF($B$15=DATOS!$B$7,EVAPORADORES!C46,IF($B$15=DATOS!$B$8,FILTROS!C46,IF($B$15=DATOS!$B$9,IC!C46,IF($B$15=DATOS!$B$10,MIXERS!C46,IF($B$15=DATOS!$B$11,MOLINOS!C46,IF($B$15=DATOS!$B$12,'ÓSMOSIS INV'!C46,IF($B$15=DATOS!$B$13,REACTORES!C46,IF($B$15=DATOS!$B$14,RESINAS!C50,IF($B$15=DATOS!$B$15,SECADORES!C46,IF($B$15=DATOS!$B$16,SILOS!C46,IF($B$15=DATOS!$B$17,TANQUES!C46,IF($B$15=DATOS!$B$18,'TK AGITADOS'!C46,IF($B$15=DATOS!$B$19,'TORRES ENF'!C46," ")))))))))))))))))</f>
        <v>0</v>
      </c>
      <c r="B62" s="46">
        <f>IF($B$15=DATOS!$B$3,CALDERAS!D46,IF($B$15=DATOS!$B$4,CENTRÍFUGAS!D46,IF($B$15=DATOS!$B$5,CHILLERS!D46, IF($B$15=DATOS!$B$6,COMPRESORES!D46,IF($B$15=DATOS!$B$7,EVAPORADORES!D46,IF($B$15=DATOS!$B$8,FILTROS!D46,IF($B$15=DATOS!$B$9,IC!D46,IF($B$15=DATOS!$B$10,MIXERS!D46,IF($B$15=DATOS!$B$11,MOLINOS!D46,IF($B$15=DATOS!$B$12,'ÓSMOSIS INV'!D46,IF($B$15=DATOS!$B$13,REACTORES!D46,IF($B$15=DATOS!$B$14,RESINAS!D50,IF($B$15=DATOS!$B$15,SECADORES!D46,IF($B$15=DATOS!$B$16,SILOS!D46,IF($B$15=DATOS!$B$17,TANQUES!D46,IF($B$15=DATOS!$B$18,'TK AGITADOS'!D46,IF($B$15=DATOS!$B$19,'TORRES ENF'!D46," ")))))))))))))))))</f>
        <v>0</v>
      </c>
      <c r="C62" s="46">
        <f>IF($B$15=DATOS!$B$3,CALDERAS!E46,IF($B$15=DATOS!$B$4,CENTRÍFUGAS!E46,IF($B$15=DATOS!$B$5,CHILLERS!E46, IF($B$15=DATOS!$B$6,COMPRESORES!E46,IF($B$15=DATOS!$B$7,EVAPORADORES!E46,IF($B$15=DATOS!$B$8,FILTROS!E46,IF($B$15=DATOS!$B$9,IC!E46,IF($B$15=DATOS!$B$10,MIXERS!E46,IF($B$15=DATOS!$B$11,MOLINOS!E46,IF($B$15=DATOS!$B$12,'ÓSMOSIS INV'!E46,IF($B$15=DATOS!$B$13,REACTORES!E46,IF($B$15=DATOS!$B$14,RESINAS!E50,IF($B$15=DATOS!$B$15,SECADORES!E46,IF($B$15=DATOS!$B$16,SILOS!E46,IF($B$15=DATOS!$B$17,TANQUES!E46,IF($B$15=DATOS!$B$18,'TK AGITADOS'!E46,IF($B$15=DATOS!$B$19,'TORRES ENF'!E46," ")))))))))))))))))</f>
        <v>0</v>
      </c>
      <c r="D62" s="46">
        <f>IF($B$15=DATOS!$B$3,CALDERAS!F46,IF($B$15=DATOS!$B$4,CENTRÍFUGAS!F46,IF($B$15=DATOS!$B$5,CHILLERS!F46, IF($B$15=DATOS!$B$6,COMPRESORES!F46,IF($B$15=DATOS!$B$7,EVAPORADORES!F46,IF($B$15=DATOS!$B$8,FILTROS!F46,IF($B$15=DATOS!$B$9,IC!F46,IF($B$15=DATOS!$B$10,MIXERS!F46,IF($B$15=DATOS!$B$11,MOLINOS!F46,IF($B$15=DATOS!$B$12,'ÓSMOSIS INV'!F46,IF($B$15=DATOS!$B$13,REACTORES!F46,IF($B$15=DATOS!$B$14,RESINAS!F50,IF($B$15=DATOS!$B$15,SECADORES!F46,IF($B$15=DATOS!$B$16,SILOS!F46,IF($B$15=DATOS!$B$17,TANQUES!F46,IF($B$15=DATOS!$B$18,'TK AGITADOS'!F46,IF($B$15=DATOS!$B$19,'TORRES ENF'!F46," ")))))))))))))))))</f>
        <v>0</v>
      </c>
      <c r="E62" s="46">
        <f>IF($B$15=DATOS!$B$3,CALDERAS!G46,IF($B$15=DATOS!$B$4,CENTRÍFUGAS!G46,IF($B$15=DATOS!$B$5,CHILLERS!G46, IF($B$15=DATOS!$B$6,COMPRESORES!G46,IF($B$15=DATOS!$B$7,EVAPORADORES!G46,IF($B$15=DATOS!$B$8,FILTROS!G46,IF($B$15=DATOS!$B$9,IC!G46,IF($B$15=DATOS!$B$10,MIXERS!G46,IF($B$15=DATOS!$B$11,MOLINOS!G46,IF($B$15=DATOS!$B$12,'ÓSMOSIS INV'!G46,IF($B$15=DATOS!$B$13,REACTORES!G46,IF($B$15=DATOS!$B$14,RESINAS!G50,IF($B$15=DATOS!$B$15,SECADORES!G46,IF($B$15=DATOS!$B$16,SILOS!G46,IF($B$15=DATOS!$B$17,TANQUES!G46,IF($B$15=DATOS!$B$18,'TK AGITADOS'!G46,IF($B$15=DATOS!$B$19,'TORRES ENF'!G46," ")))))))))))))))))</f>
        <v>0</v>
      </c>
      <c r="F62" s="46">
        <f>IF($B$15=DATOS!$B$3,CALDERAS!H46,IF($B$15=DATOS!$B$4,CENTRÍFUGAS!H46,IF($B$15=DATOS!$B$5,CHILLERS!H46, IF($B$15=DATOS!$B$6,COMPRESORES!H46,IF($B$15=DATOS!$B$7,EVAPORADORES!H46,IF($B$15=DATOS!$B$8,FILTROS!H46,IF($B$15=DATOS!$B$9,IC!H46,IF($B$15=DATOS!$B$10,MIXERS!H46,IF($B$15=DATOS!$B$11,MOLINOS!H46,IF($B$15=DATOS!$B$12,'ÓSMOSIS INV'!H46,IF($B$15=DATOS!$B$13,REACTORES!H46,IF($B$15=DATOS!$B$14,RESINAS!H50,IF($B$15=DATOS!$B$15,SECADORES!H46,IF($B$15=DATOS!$B$16,SILOS!H46,IF($B$15=DATOS!$B$17,TANQUES!H46,IF($B$15=DATOS!$B$18,'TK AGITADOS'!H46,IF($B$15=DATOS!$B$19,'TORRES ENF'!H46," ")))))))))))))))))</f>
        <v>0</v>
      </c>
      <c r="G62" s="46">
        <f>IF($B$15=DATOS!$B$3,CALDERAS!I46,IF($B$15=DATOS!$B$4,CENTRÍFUGAS!I46,IF($B$15=DATOS!$B$5,CHILLERS!I46, IF($B$15=DATOS!$B$6,COMPRESORES!I46,IF($B$15=DATOS!$B$7,EVAPORADORES!I46,IF($B$15=DATOS!$B$8,FILTROS!I46,IF($B$15=DATOS!$B$9,IC!I46,IF($B$15=DATOS!$B$10,MIXERS!I46,IF($B$15=DATOS!$B$11,MOLINOS!I46,IF($B$15=DATOS!$B$12,'ÓSMOSIS INV'!I46,IF($B$15=DATOS!$B$13,REACTORES!I46,IF($B$15=DATOS!$B$14,RESINAS!I50,IF($B$15=DATOS!$B$15,SECADORES!I46,IF($B$15=DATOS!$B$16,SILOS!I46,IF($B$15=DATOS!$B$17,TANQUES!I46,IF($B$15=DATOS!$B$18,'TK AGITADOS'!I46,IF($B$15=DATOS!$B$19,'TORRES ENF'!I46," ")))))))))))))))))</f>
        <v>0</v>
      </c>
      <c r="H62" s="46">
        <f>IF($B$15=DATOS!$B$3,CALDERAS!J46,IF($B$15=DATOS!$B$4,CENTRÍFUGAS!J46,IF($B$15=DATOS!$B$5,CHILLERS!J46, IF($B$15=DATOS!$B$6,COMPRESORES!J46,IF($B$15=DATOS!$B$7,EVAPORADORES!J46,IF($B$15=DATOS!$B$8,FILTROS!J46,IF($B$15=DATOS!$B$9,IC!J46,IF($B$15=DATOS!$B$10,MIXERS!J46,IF($B$15=DATOS!$B$11,MOLINOS!J46,IF($B$15=DATOS!$B$12,'ÓSMOSIS INV'!J46,IF($B$15=DATOS!$B$13,REACTORES!J46,IF($B$15=DATOS!$B$14,RESINAS!J50,IF($B$15=DATOS!$B$15,SECADORES!J46,IF($B$15=DATOS!$B$16,SILOS!J46,IF($B$15=DATOS!$B$17,TANQUES!J46,IF($B$15=DATOS!$B$18,'TK AGITADOS'!J46,IF($B$15=DATOS!$B$19,'TORRES ENF'!J46," ")))))))))))))))))</f>
        <v>0</v>
      </c>
      <c r="I62" s="46">
        <f>IF($B$15=DATOS!$B$3,CALDERAS!K46,IF($B$15=DATOS!$B$4,CENTRÍFUGAS!K46,IF($B$15=DATOS!$B$5,CHILLERS!K46, IF($B$15=DATOS!$B$6,COMPRESORES!K46,IF($B$15=DATOS!$B$7,EVAPORADORES!K46,IF($B$15=DATOS!$B$8,FILTROS!K46,IF($B$15=DATOS!$B$9,IC!K46,IF($B$15=DATOS!$B$10,MIXERS!K46,IF($B$15=DATOS!$B$11,MOLINOS!K46,IF($B$15=DATOS!$B$12,'ÓSMOSIS INV'!K46,IF($B$15=DATOS!$B$13,REACTORES!K46,IF($B$15=DATOS!$B$14,RESINAS!K50,IF($B$15=DATOS!$B$15,SECADORES!K46,IF($B$15=DATOS!$B$16,SILOS!K46,IF($B$15=DATOS!$B$17,TANQUES!K46,IF($B$15=DATOS!$B$18,'TK AGITADOS'!K46,IF($B$15=DATOS!$B$19,'TORRES ENF'!K46," ")))))))))))))))))</f>
        <v>0</v>
      </c>
      <c r="J62" s="46">
        <f>IF($B$15=DATOS!$B$3,CALDERAS!L46,IF($B$15=DATOS!$B$4,CENTRÍFUGAS!L46,IF($B$15=DATOS!$B$5,CHILLERS!L46, IF($B$15=DATOS!$B$6,COMPRESORES!L46,IF($B$15=DATOS!$B$7,EVAPORADORES!L46,IF($B$15=DATOS!$B$8,FILTROS!L46,IF($B$15=DATOS!$B$9,IC!L46,IF($B$15=DATOS!$B$10,MIXERS!L46,IF($B$15=DATOS!$B$11,MOLINOS!L46,IF($B$15=DATOS!$B$12,'ÓSMOSIS INV'!L46,IF($B$15=DATOS!$B$13,REACTORES!L46,IF($B$15=DATOS!$B$14,RESINAS!L50,IF($B$15=DATOS!$B$15,SECADORES!L46,IF($B$15=DATOS!$B$16,SILOS!L46,IF($B$15=DATOS!$B$17,TANQUES!L46,IF($B$15=DATOS!$B$18,'TK AGITADOS'!L46,IF($B$15=DATOS!$B$19,'TORRES ENF'!L46," ")))))))))))))))))</f>
        <v>0</v>
      </c>
      <c r="K62" s="46">
        <f>IF($B$15=DATOS!$B$3,CALDERAS!M46,IF($B$15=DATOS!$B$4,CENTRÍFUGAS!M46,IF($B$15=DATOS!$B$5,CHILLERS!M46, IF($B$15=DATOS!$B$6,COMPRESORES!M46,IF($B$15=DATOS!$B$7,EVAPORADORES!M46,IF($B$15=DATOS!$B$8,FILTROS!M46,IF($B$15=DATOS!$B$9,IC!M46,IF($B$15=DATOS!$B$10,MIXERS!M46,IF($B$15=DATOS!$B$11,MOLINOS!M46,IF($B$15=DATOS!$B$12,'ÓSMOSIS INV'!M46,IF($B$15=DATOS!$B$13,REACTORES!M46,IF($B$15=DATOS!$B$14,RESINAS!M50,IF($B$15=DATOS!$B$15,SECADORES!M46,IF($B$15=DATOS!$B$16,SILOS!M46,IF($B$15=DATOS!$B$17,TANQUES!M46,IF($B$15=DATOS!$B$18,'TK AGITADOS'!M46,IF($B$15=DATOS!$B$19,'TORRES ENF'!M46," ")))))))))))))))))</f>
        <v>0</v>
      </c>
      <c r="L62" s="46">
        <f>IF($B$15=DATOS!$B$3,CALDERAS!N46,IF($B$15=DATOS!$B$4,CENTRÍFUGAS!N46,IF($B$15=DATOS!$B$5,CHILLERS!N46, IF($B$15=DATOS!$B$6,COMPRESORES!N46,IF($B$15=DATOS!$B$7,EVAPORADORES!N46,IF($B$15=DATOS!$B$8,FILTROS!N46,IF($B$15=DATOS!$B$9,IC!N46,IF($B$15=DATOS!$B$10,MIXERS!N46,IF($B$15=DATOS!$B$11,MOLINOS!N46,IF($B$15=DATOS!$B$12,'ÓSMOSIS INV'!N46,IF($B$15=DATOS!$B$13,REACTORES!N46,IF($B$15=DATOS!$B$14,RESINAS!N50,IF($B$15=DATOS!$B$15,SECADORES!N46,IF($B$15=DATOS!$B$16,SILOS!N46,IF($B$15=DATOS!$B$17,TANQUES!N46,IF($B$15=DATOS!$B$18,'TK AGITADOS'!N46,IF($B$15=DATOS!$B$19,'TORRES ENF'!N46," ")))))))))))))))))</f>
        <v>0</v>
      </c>
      <c r="M62" s="46">
        <f>IF($B$15=DATOS!$B$3,CALDERAS!O46,IF($B$15=DATOS!$B$4,CENTRÍFUGAS!O46,IF($B$15=DATOS!$B$5,CHILLERS!O46, IF($B$15=DATOS!$B$6,COMPRESORES!O46,IF($B$15=DATOS!$B$7,EVAPORADORES!O46,IF($B$15=DATOS!$B$8,FILTROS!O46,IF($B$15=DATOS!$B$9,IC!O46,IF($B$15=DATOS!$B$10,MIXERS!O46,IF($B$15=DATOS!$B$11,MOLINOS!O46,IF($B$15=DATOS!$B$12,'ÓSMOSIS INV'!O46,IF($B$15=DATOS!$B$13,REACTORES!O46,IF($B$15=DATOS!$B$14,RESINAS!O50,IF($B$15=DATOS!$B$15,SECADORES!O46,IF($B$15=DATOS!$B$16,SILOS!O46,IF($B$15=DATOS!$B$17,TANQUES!O46,IF($B$15=DATOS!$B$18,'TK AGITADOS'!O46,IF($B$15=DATOS!$B$19,'TORRES ENF'!O46," ")))))))))))))))))</f>
        <v>0</v>
      </c>
      <c r="N62" s="46">
        <f>IF($B$15=DATOS!$B$3,CALDERAS!P46,IF($B$15=DATOS!$B$4,CENTRÍFUGAS!P46,IF($B$15=DATOS!$B$5,CHILLERS!P46, IF($B$15=DATOS!$B$6,COMPRESORES!P46,IF($B$15=DATOS!$B$7,EVAPORADORES!P46,IF($B$15=DATOS!$B$8,FILTROS!P46,IF($B$15=DATOS!$B$9,IC!P46,IF($B$15=DATOS!$B$10,MIXERS!P46,IF($B$15=DATOS!$B$11,MOLINOS!P46,IF($B$15=DATOS!$B$12,'ÓSMOSIS INV'!P46,IF($B$15=DATOS!$B$13,REACTORES!P46,IF($B$15=DATOS!$B$14,RESINAS!P50,IF($B$15=DATOS!$B$15,SECADORES!P46,IF($B$15=DATOS!$B$16,SILOS!P46,IF($B$15=DATOS!$B$17,TANQUES!P46,IF($B$15=DATOS!$B$18,'TK AGITADOS'!P46,IF($B$15=DATOS!$B$19,'TORRES ENF'!P46," ")))))))))))))))))</f>
        <v>0</v>
      </c>
      <c r="O62" s="46">
        <f>IF($B$15=DATOS!$B$3,CALDERAS!Q46,IF($B$15=DATOS!$B$4,CENTRÍFUGAS!Q46,IF($B$15=DATOS!$B$5,CHILLERS!Q46, IF($B$15=DATOS!$B$6,COMPRESORES!Q46,IF($B$15=DATOS!$B$7,EVAPORADORES!Q46,IF($B$15=DATOS!$B$8,FILTROS!Q46,IF($B$15=DATOS!$B$9,IC!Q46,IF($B$15=DATOS!$B$10,MIXERS!Q46,IF($B$15=DATOS!$B$11,MOLINOS!Q46,IF($B$15=DATOS!$B$12,'ÓSMOSIS INV'!Q46,IF($B$15=DATOS!$B$13,REACTORES!Q46,IF($B$15=DATOS!$B$14,RESINAS!Q50,IF($B$15=DATOS!$B$15,SECADORES!Q46,IF($B$15=DATOS!$B$16,SILOS!Q46,IF($B$15=DATOS!$B$17,TANQUES!Q46,IF($B$15=DATOS!$B$18,'TK AGITADOS'!Q46,IF($B$15=DATOS!$B$19,'TORRES ENF'!Q46," ")))))))))))))))))</f>
        <v>0</v>
      </c>
      <c r="P62" s="46">
        <f>IF($B$15=DATOS!$B$3,CALDERAS!R46,IF($B$15=DATOS!$B$4,CENTRÍFUGAS!R46,IF($B$15=DATOS!$B$5,CHILLERS!R46, IF($B$15=DATOS!$B$6,COMPRESORES!R46,IF($B$15=DATOS!$B$7,EVAPORADORES!R46,IF($B$15=DATOS!$B$8,FILTROS!R46,IF($B$15=DATOS!$B$9,IC!R46,IF($B$15=DATOS!$B$10,MIXERS!R46,IF($B$15=DATOS!$B$11,MOLINOS!R46,IF($B$15=DATOS!$B$12,'ÓSMOSIS INV'!R46,IF($B$15=DATOS!$B$13,REACTORES!R46,IF($B$15=DATOS!$B$14,RESINAS!R50,IF($B$15=DATOS!$B$15,SECADORES!R46,IF($B$15=DATOS!$B$16,SILOS!R46,IF($B$15=DATOS!$B$17,TANQUES!R46,IF($B$15=DATOS!$B$18,'TK AGITADOS'!R46,IF($B$15=DATOS!$B$19,'TORRES ENF'!R46," ")))))))))))))))))</f>
        <v>0</v>
      </c>
      <c r="Q62" s="46">
        <f>IF($B$15=DATOS!$B$3,CALDERAS!S46,IF($B$15=DATOS!$B$4,CENTRÍFUGAS!S46,IF($B$15=DATOS!$B$5,CHILLERS!S46, IF($B$15=DATOS!$B$6,COMPRESORES!S46,IF($B$15=DATOS!$B$7,EVAPORADORES!S46,IF($B$15=DATOS!$B$8,FILTROS!S46,IF($B$15=DATOS!$B$9,IC!S46,IF($B$15=DATOS!$B$10,MIXERS!S46,IF($B$15=DATOS!$B$11,MOLINOS!S46,IF($B$15=DATOS!$B$12,'ÓSMOSIS INV'!S46,IF($B$15=DATOS!$B$13,REACTORES!S46,IF($B$15=DATOS!$B$14,RESINAS!S50,IF($B$15=DATOS!$B$15,SECADORES!S46,IF($B$15=DATOS!$B$16,SILOS!S46,IF($B$15=DATOS!$B$17,TANQUES!S46,IF($B$15=DATOS!$B$18,'TK AGITADOS'!S46,IF($B$15=DATOS!$B$19,'TORRES ENF'!S46," ")))))))))))))))))</f>
        <v>0</v>
      </c>
      <c r="R62" s="46">
        <f>IF($B$15=DATOS!$B$3,CALDERAS!T46,IF($B$15=DATOS!$B$4,CENTRÍFUGAS!T46,IF($B$15=DATOS!$B$5,CHILLERS!T46, IF($B$15=DATOS!$B$6,COMPRESORES!T46,IF($B$15=DATOS!$B$7,EVAPORADORES!T46,IF($B$15=DATOS!$B$8,FILTROS!T46,IF($B$15=DATOS!$B$9,IC!T46,IF($B$15=DATOS!$B$10,MIXERS!T46,IF($B$15=DATOS!$B$11,MOLINOS!T46,IF($B$15=DATOS!$B$12,'ÓSMOSIS INV'!T46,IF($B$15=DATOS!$B$13,REACTORES!T46,IF($B$15=DATOS!$B$14,RESINAS!T50,IF($B$15=DATOS!$B$15,SECADORES!T46,IF($B$15=DATOS!$B$16,SILOS!T46,IF($B$15=DATOS!$B$17,TANQUES!T46,IF($B$15=DATOS!$B$18,'TK AGITADOS'!T46,IF($B$15=DATOS!$B$19,'TORRES ENF'!T46," ")))))))))))))))))</f>
        <v>0</v>
      </c>
      <c r="S62" s="46">
        <f>IF($B$15=DATOS!$B$3,CALDERAS!U46,IF($B$15=DATOS!$B$4,CENTRÍFUGAS!U46,IF($B$15=DATOS!$B$5,CHILLERS!U46, IF($B$15=DATOS!$B$6,COMPRESORES!U46,IF($B$15=DATOS!$B$7,EVAPORADORES!U46,IF($B$15=DATOS!$B$8,FILTROS!U46,IF($B$15=DATOS!$B$9,IC!U46,IF($B$15=DATOS!$B$10,MIXERS!U46,IF($B$15=DATOS!$B$11,MOLINOS!U46,IF($B$15=DATOS!$B$12,'ÓSMOSIS INV'!U46,IF($B$15=DATOS!$B$13,REACTORES!U46,IF($B$15=DATOS!$B$14,RESINAS!U50,IF($B$15=DATOS!$B$15,SECADORES!U46,IF($B$15=DATOS!$B$16,SILOS!U46,IF($B$15=DATOS!$B$17,TANQUES!U46,IF($B$15=DATOS!$B$18,'TK AGITADOS'!U46,IF($B$15=DATOS!$B$19,'TORRES ENF'!U46," ")))))))))))))))))</f>
        <v>0</v>
      </c>
      <c r="T62" s="46">
        <f>IF($B$15=DATOS!$B$3,CALDERAS!V46,IF($B$15=DATOS!$B$4,CENTRÍFUGAS!V46,IF($B$15=DATOS!$B$5,CHILLERS!V46, IF($B$15=DATOS!$B$6,COMPRESORES!V46,IF($B$15=DATOS!$B$7,EVAPORADORES!V46,IF($B$15=DATOS!$B$8,FILTROS!V46,IF($B$15=DATOS!$B$9,IC!V46,IF($B$15=DATOS!$B$10,MIXERS!V46,IF($B$15=DATOS!$B$11,MOLINOS!V46,IF($B$15=DATOS!$B$12,'ÓSMOSIS INV'!V46,IF($B$15=DATOS!$B$13,REACTORES!V46,IF($B$15=DATOS!$B$14,RESINAS!V50,IF($B$15=DATOS!$B$15,SECADORES!V46,IF($B$15=DATOS!$B$16,SILOS!V46,IF($B$15=DATOS!$B$17,TANQUES!V46,IF($B$15=DATOS!$B$18,'TK AGITADOS'!V46,IF($B$15=DATOS!$B$19,'TORRES ENF'!V46," ")))))))))))))))))</f>
        <v>0</v>
      </c>
      <c r="U62" s="46">
        <f>IF($B$15=DATOS!$B$3,CALDERAS!W46,IF($B$15=DATOS!$B$4,CENTRÍFUGAS!W46,IF($B$15=DATOS!$B$5,CHILLERS!W46, IF($B$15=DATOS!$B$6,COMPRESORES!W46,IF($B$15=DATOS!$B$7,EVAPORADORES!W46,IF($B$15=DATOS!$B$8,FILTROS!W46,IF($B$15=DATOS!$B$9,IC!W46,IF($B$15=DATOS!$B$10,MIXERS!W46,IF($B$15=DATOS!$B$11,MOLINOS!W46,IF($B$15=DATOS!$B$12,'ÓSMOSIS INV'!W46,IF($B$15=DATOS!$B$13,REACTORES!W46,IF($B$15=DATOS!$B$14,RESINAS!W50,IF($B$15=DATOS!$B$15,SECADORES!W46,IF($B$15=DATOS!$B$16,SILOS!W46,IF($B$15=DATOS!$B$17,TANQUES!W46,IF($B$15=DATOS!$B$18,'TK AGITADOS'!W46,IF($B$15=DATOS!$B$19,'TORRES ENF'!W46," ")))))))))))))))))</f>
        <v>0</v>
      </c>
      <c r="V62" s="46">
        <f>IF($B$15=DATOS!$B$3,CALDERAS!X46,IF($B$15=DATOS!$B$4,CENTRÍFUGAS!X46,IF($B$15=DATOS!$B$5,CHILLERS!X46, IF($B$15=DATOS!$B$6,COMPRESORES!X46,IF($B$15=DATOS!$B$7,EVAPORADORES!X46,IF($B$15=DATOS!$B$8,FILTROS!X46,IF($B$15=DATOS!$B$9,IC!X46,IF($B$15=DATOS!$B$10,MIXERS!X46,IF($B$15=DATOS!$B$11,MOLINOS!X46,IF($B$15=DATOS!$B$12,'ÓSMOSIS INV'!X46,IF($B$15=DATOS!$B$13,REACTORES!X46,IF($B$15=DATOS!$B$14,RESINAS!X50,IF($B$15=DATOS!$B$15,SECADORES!X46,IF($B$15=DATOS!$B$16,SILOS!X46,IF($B$15=DATOS!$B$17,TANQUES!X46,IF($B$15=DATOS!$B$18,'TK AGITADOS'!X46,IF($B$15=DATOS!$B$19,'TORRES ENF'!X46," ")))))))))))))))))</f>
        <v>0</v>
      </c>
      <c r="W62" s="46">
        <f>IF($B$15=DATOS!$B$3,CALDERAS!Y46,IF($B$15=DATOS!$B$4,CENTRÍFUGAS!Y46,IF($B$15=DATOS!$B$5,CHILLERS!Y46, IF($B$15=DATOS!$B$6,COMPRESORES!Y46,IF($B$15=DATOS!$B$7,EVAPORADORES!Y46,IF($B$15=DATOS!$B$8,FILTROS!Y46,IF($B$15=DATOS!$B$9,IC!Y46,IF($B$15=DATOS!$B$10,MIXERS!Y46,IF($B$15=DATOS!$B$11,MOLINOS!Y46,IF($B$15=DATOS!$B$12,'ÓSMOSIS INV'!Y46,IF($B$15=DATOS!$B$13,REACTORES!Y46,IF($B$15=DATOS!$B$14,RESINAS!Y50,IF($B$15=DATOS!$B$15,SECADORES!Y46,IF($B$15=DATOS!$B$16,SILOS!Y46,IF($B$15=DATOS!$B$17,TANQUES!Y46,IF($B$15=DATOS!$B$18,'TK AGITADOS'!Y46,IF($B$15=DATOS!$B$19,'TORRES ENF'!Y46," ")))))))))))))))))</f>
        <v>0</v>
      </c>
      <c r="X62" s="46">
        <f>IF($B$15=DATOS!$B$3,CALDERAS!Z46,IF($B$15=DATOS!$B$4,CENTRÍFUGAS!Z46,IF($B$15=DATOS!$B$5,CHILLERS!Z46, IF($B$15=DATOS!$B$6,COMPRESORES!Z46,IF($B$15=DATOS!$B$7,EVAPORADORES!Z46,IF($B$15=DATOS!$B$8,FILTROS!Z46,IF($B$15=DATOS!$B$9,IC!Z46,IF($B$15=DATOS!$B$10,MIXERS!Z46,IF($B$15=DATOS!$B$11,MOLINOS!Z46,IF($B$15=DATOS!$B$12,'ÓSMOSIS INV'!Z46,IF($B$15=DATOS!$B$13,REACTORES!Z46,IF($B$15=DATOS!$B$14,RESINAS!Z50,IF($B$15=DATOS!$B$15,SECADORES!Z46,IF($B$15=DATOS!$B$16,SILOS!Z46,IF($B$15=DATOS!$B$17,TANQUES!Z46,IF($B$15=DATOS!$B$18,'TK AGITADOS'!Z46,IF($B$15=DATOS!$B$19,'TORRES ENF'!Z46," ")))))))))))))))))</f>
        <v>0</v>
      </c>
      <c r="Y62" s="46">
        <f>IF($B$15=DATOS!$B$3,CALDERAS!AA46,IF($B$15=DATOS!$B$4,CENTRÍFUGAS!AA46,IF($B$15=DATOS!$B$5,CHILLERS!AA46, IF($B$15=DATOS!$B$6,COMPRESORES!AA46,IF($B$15=DATOS!$B$7,EVAPORADORES!AA46,IF($B$15=DATOS!$B$8,FILTROS!AA46,IF($B$15=DATOS!$B$9,IC!AA46,IF($B$15=DATOS!$B$10,MIXERS!AA46,IF($B$15=DATOS!$B$11,MOLINOS!AA46,IF($B$15=DATOS!$B$12,'ÓSMOSIS INV'!AA46,IF($B$15=DATOS!$B$13,REACTORES!AA46,IF($B$15=DATOS!$B$14,RESINAS!AA50,IF($B$15=DATOS!$B$15,SECADORES!AA46,IF($B$15=DATOS!$B$16,SILOS!AA46,IF($B$15=DATOS!$B$17,TANQUES!AA46,IF($B$15=DATOS!$B$18,'TK AGITADOS'!AA46,IF($B$15=DATOS!$B$19,'TORRES ENF'!AA46," ")))))))))))))))))</f>
        <v>0</v>
      </c>
      <c r="Z62" s="46">
        <f>IF($B$15=DATOS!$B$3,CALDERAS!AB46,IF($B$15=DATOS!$B$4,CENTRÍFUGAS!AB46,IF($B$15=DATOS!$B$5,CHILLERS!AB46, IF($B$15=DATOS!$B$6,COMPRESORES!AB46,IF($B$15=DATOS!$B$7,EVAPORADORES!AB46,IF($B$15=DATOS!$B$8,FILTROS!AB46,IF($B$15=DATOS!$B$9,IC!AB46,IF($B$15=DATOS!$B$10,MIXERS!AB46,IF($B$15=DATOS!$B$11,MOLINOS!AB46,IF($B$15=DATOS!$B$12,'ÓSMOSIS INV'!AB46,IF($B$15=DATOS!$B$13,REACTORES!AB46,IF($B$15=DATOS!$B$14,RESINAS!AB50,IF($B$15=DATOS!$B$15,SECADORES!AB46,IF($B$15=DATOS!$B$16,SILOS!AB46,IF($B$15=DATOS!$B$17,TANQUES!AB46,IF($B$15=DATOS!$B$18,'TK AGITADOS'!AB46,IF($B$15=DATOS!$B$19,'TORRES ENF'!AB46," ")))))))))))))))))</f>
        <v>0</v>
      </c>
      <c r="AA62" s="46">
        <f>IF($B$15=DATOS!$B$3,CALDERAS!AC46,IF($B$15=DATOS!$B$4,CENTRÍFUGAS!AC46,IF($B$15=DATOS!$B$5,CHILLERS!AC46, IF($B$15=DATOS!$B$6,COMPRESORES!AC46,IF($B$15=DATOS!$B$7,EVAPORADORES!AC46,IF($B$15=DATOS!$B$8,FILTROS!AC46,IF($B$15=DATOS!$B$9,IC!AC46,IF($B$15=DATOS!$B$10,MIXERS!AC46,IF($B$15=DATOS!$B$11,MOLINOS!AC46,IF($B$15=DATOS!$B$12,'ÓSMOSIS INV'!AC46,IF($B$15=DATOS!$B$13,REACTORES!AC46,IF($B$15=DATOS!$B$14,RESINAS!AC50,IF($B$15=DATOS!$B$15,SECADORES!AC46,IF($B$15=DATOS!$B$16,SILOS!AC46,IF($B$15=DATOS!$B$17,TANQUES!AC46,IF($B$15=DATOS!$B$18,'TK AGITADOS'!AC46,IF($B$15=DATOS!$B$19,'TORRES ENF'!AC46," ")))))))))))))))))</f>
        <v>0</v>
      </c>
      <c r="AB62" s="46">
        <f>IF($B$15=DATOS!$B$3,CALDERAS!AD46,IF($B$15=DATOS!$B$4,CENTRÍFUGAS!AD46,IF($B$15=DATOS!$B$5,CHILLERS!AD46, IF($B$15=DATOS!$B$6,COMPRESORES!AD46,IF($B$15=DATOS!$B$7,EVAPORADORES!AD46,IF($B$15=DATOS!$B$8,FILTROS!AD46,IF($B$15=DATOS!$B$9,IC!AD46,IF($B$15=DATOS!$B$10,MIXERS!AD46,IF($B$15=DATOS!$B$11,MOLINOS!AD46,IF($B$15=DATOS!$B$12,'ÓSMOSIS INV'!AD46,IF($B$15=DATOS!$B$13,REACTORES!AD46,IF($B$15=DATOS!$B$14,RESINAS!AD50,IF($B$15=DATOS!$B$15,SECADORES!AD46,IF($B$15=DATOS!$B$16,SILOS!AD46,IF($B$15=DATOS!$B$17,TANQUES!AD46,IF($B$15=DATOS!$B$18,'TK AGITADOS'!AD46,IF($B$15=DATOS!$B$19,'TORRES ENF'!AD46," ")))))))))))))))))</f>
        <v>0</v>
      </c>
      <c r="AC62" s="46">
        <f>IF($B$15=DATOS!$B$3,CALDERAS!AE46,IF($B$15=DATOS!$B$4,CENTRÍFUGAS!AE46,IF($B$15=DATOS!$B$5,CHILLERS!AE46, IF($B$15=DATOS!$B$6,COMPRESORES!AE46,IF($B$15=DATOS!$B$7,EVAPORADORES!AE46,IF($B$15=DATOS!$B$8,FILTROS!AE46,IF($B$15=DATOS!$B$9,IC!AE46,IF($B$15=DATOS!$B$10,MIXERS!AE46,IF($B$15=DATOS!$B$11,MOLINOS!AE46,IF($B$15=DATOS!$B$12,'ÓSMOSIS INV'!AE46,IF($B$15=DATOS!$B$13,REACTORES!AE46,IF($B$15=DATOS!$B$14,RESINAS!AE50,IF($B$15=DATOS!$B$15,SECADORES!AE46,IF($B$15=DATOS!$B$16,SILOS!AE46,IF($B$15=DATOS!$B$17,TANQUES!AE46,IF($B$15=DATOS!$B$18,'TK AGITADOS'!AE46,IF($B$15=DATOS!$B$19,'TORRES ENF'!AE46," ")))))))))))))))))</f>
        <v>0</v>
      </c>
      <c r="AD62" s="46">
        <f>IF($B$15=DATOS!$B$3,CALDERAS!AF46,IF($B$15=DATOS!$B$4,CENTRÍFUGAS!AF46,IF($B$15=DATOS!$B$5,CHILLERS!AF46, IF($B$15=DATOS!$B$6,COMPRESORES!AF46,IF($B$15=DATOS!$B$7,EVAPORADORES!AF46,IF($B$15=DATOS!$B$8,FILTROS!AF46,IF($B$15=DATOS!$B$9,IC!AF46,IF($B$15=DATOS!$B$10,MIXERS!AF46,IF($B$15=DATOS!$B$11,MOLINOS!AF46,IF($B$15=DATOS!$B$12,'ÓSMOSIS INV'!AF46,IF($B$15=DATOS!$B$13,REACTORES!AF46,IF($B$15=DATOS!$B$14,RESINAS!AF50,IF($B$15=DATOS!$B$15,SECADORES!AF46,IF($B$15=DATOS!$B$16,SILOS!AF46,IF($B$15=DATOS!$B$17,TANQUES!AF46,IF($B$15=DATOS!$B$18,'TK AGITADOS'!AF46,IF($B$15=DATOS!$B$19,'TORRES ENF'!AF46," ")))))))))))))))))</f>
        <v>0</v>
      </c>
      <c r="AE62" s="46">
        <f>IF($B$15=DATOS!$B$3,CALDERAS!AG46,IF($B$15=DATOS!$B$4,CENTRÍFUGAS!AG46,IF($B$15=DATOS!$B$5,CHILLERS!AG46, IF($B$15=DATOS!$B$6,COMPRESORES!AG46,IF($B$15=DATOS!$B$7,EVAPORADORES!AG46,IF($B$15=DATOS!$B$8,FILTROS!AG46,IF($B$15=DATOS!$B$9,IC!AG46,IF($B$15=DATOS!$B$10,MIXERS!AG46,IF($B$15=DATOS!$B$11,MOLINOS!AG46,IF($B$15=DATOS!$B$12,'ÓSMOSIS INV'!AG46,IF($B$15=DATOS!$B$13,REACTORES!AG46,IF($B$15=DATOS!$B$14,RESINAS!AG50,IF($B$15=DATOS!$B$15,SECADORES!AG46,IF($B$15=DATOS!$B$16,SILOS!AG46,IF($B$15=DATOS!$B$17,TANQUES!AG46,IF($B$15=DATOS!$B$18,'TK AGITADOS'!AG46,IF($B$15=DATOS!$B$19,'TORRES ENF'!AG46," ")))))))))))))))))</f>
        <v>0</v>
      </c>
      <c r="AF62" s="46">
        <f>IF($B$15=DATOS!$B$3,CALDERAS!AH46,IF($B$15=DATOS!$B$4,CENTRÍFUGAS!AH46,IF($B$15=DATOS!$B$5,CHILLERS!AH46, IF($B$15=DATOS!$B$6,COMPRESORES!AH46,IF($B$15=DATOS!$B$7,EVAPORADORES!AH46,IF($B$15=DATOS!$B$8,FILTROS!AH46,IF($B$15=DATOS!$B$9,IC!AH46,IF($B$15=DATOS!$B$10,MIXERS!AH46,IF($B$15=DATOS!$B$11,MOLINOS!AH46,IF($B$15=DATOS!$B$12,'ÓSMOSIS INV'!AH46,IF($B$15=DATOS!$B$13,REACTORES!AH46,IF($B$15=DATOS!$B$14,RESINAS!AH50,IF($B$15=DATOS!$B$15,SECADORES!AH46,IF($B$15=DATOS!$B$16,SILOS!AH46,IF($B$15=DATOS!$B$17,TANQUES!AH46,IF($B$15=DATOS!$B$18,'TK AGITADOS'!AH46,IF($B$15=DATOS!$B$19,'TORRES ENF'!AH46," ")))))))))))))))))</f>
        <v>0</v>
      </c>
    </row>
    <row r="63" spans="1:32" s="48" customFormat="1" ht="45" customHeight="1" x14ac:dyDescent="0.4">
      <c r="A63" s="46">
        <f>IF($B$15=DATOS!$B$3,CALDERAS!C47,IF($B$15=DATOS!$B$4,CENTRÍFUGAS!C47,IF($B$15=DATOS!$B$5,CHILLERS!C47, IF($B$15=DATOS!$B$6,COMPRESORES!C47,IF($B$15=DATOS!$B$7,EVAPORADORES!C47,IF($B$15=DATOS!$B$8,FILTROS!C47,IF($B$15=DATOS!$B$9,IC!C47,IF($B$15=DATOS!$B$10,MIXERS!C47,IF($B$15=DATOS!$B$11,MOLINOS!C47,IF($B$15=DATOS!$B$12,'ÓSMOSIS INV'!C47,IF($B$15=DATOS!$B$13,REACTORES!C47,IF($B$15=DATOS!$B$14,RESINAS!C51,IF($B$15=DATOS!$B$15,SECADORES!C47,IF($B$15=DATOS!$B$16,SILOS!C47,IF($B$15=DATOS!$B$17,TANQUES!C47,IF($B$15=DATOS!$B$18,'TK AGITADOS'!C47,IF($B$15=DATOS!$B$19,'TORRES ENF'!C47," ")))))))))))))))))</f>
        <v>0</v>
      </c>
      <c r="B63" s="46">
        <f>IF($B$15=DATOS!$B$3,CALDERAS!D47,IF($B$15=DATOS!$B$4,CENTRÍFUGAS!D47,IF($B$15=DATOS!$B$5,CHILLERS!D47, IF($B$15=DATOS!$B$6,COMPRESORES!D47,IF($B$15=DATOS!$B$7,EVAPORADORES!D47,IF($B$15=DATOS!$B$8,FILTROS!D47,IF($B$15=DATOS!$B$9,IC!D47,IF($B$15=DATOS!$B$10,MIXERS!D47,IF($B$15=DATOS!$B$11,MOLINOS!D47,IF($B$15=DATOS!$B$12,'ÓSMOSIS INV'!D47,IF($B$15=DATOS!$B$13,REACTORES!D47,IF($B$15=DATOS!$B$14,RESINAS!D51,IF($B$15=DATOS!$B$15,SECADORES!D47,IF($B$15=DATOS!$B$16,SILOS!D47,IF($B$15=DATOS!$B$17,TANQUES!D47,IF($B$15=DATOS!$B$18,'TK AGITADOS'!D47,IF($B$15=DATOS!$B$19,'TORRES ENF'!D47," ")))))))))))))))))</f>
        <v>0</v>
      </c>
      <c r="C63" s="46">
        <f>IF($B$15=DATOS!$B$3,CALDERAS!E47,IF($B$15=DATOS!$B$4,CENTRÍFUGAS!E47,IF($B$15=DATOS!$B$5,CHILLERS!E47, IF($B$15=DATOS!$B$6,COMPRESORES!E47,IF($B$15=DATOS!$B$7,EVAPORADORES!E47,IF($B$15=DATOS!$B$8,FILTROS!E47,IF($B$15=DATOS!$B$9,IC!E47,IF($B$15=DATOS!$B$10,MIXERS!E47,IF($B$15=DATOS!$B$11,MOLINOS!E47,IF($B$15=DATOS!$B$12,'ÓSMOSIS INV'!E47,IF($B$15=DATOS!$B$13,REACTORES!E47,IF($B$15=DATOS!$B$14,RESINAS!E51,IF($B$15=DATOS!$B$15,SECADORES!E47,IF($B$15=DATOS!$B$16,SILOS!E47,IF($B$15=DATOS!$B$17,TANQUES!E47,IF($B$15=DATOS!$B$18,'TK AGITADOS'!E47,IF($B$15=DATOS!$B$19,'TORRES ENF'!E47," ")))))))))))))))))</f>
        <v>0</v>
      </c>
      <c r="D63" s="46">
        <f>IF($B$15=DATOS!$B$3,CALDERAS!F47,IF($B$15=DATOS!$B$4,CENTRÍFUGAS!F47,IF($B$15=DATOS!$B$5,CHILLERS!F47, IF($B$15=DATOS!$B$6,COMPRESORES!F47,IF($B$15=DATOS!$B$7,EVAPORADORES!F47,IF($B$15=DATOS!$B$8,FILTROS!F47,IF($B$15=DATOS!$B$9,IC!F47,IF($B$15=DATOS!$B$10,MIXERS!F47,IF($B$15=DATOS!$B$11,MOLINOS!F47,IF($B$15=DATOS!$B$12,'ÓSMOSIS INV'!F47,IF($B$15=DATOS!$B$13,REACTORES!F47,IF($B$15=DATOS!$B$14,RESINAS!F51,IF($B$15=DATOS!$B$15,SECADORES!F47,IF($B$15=DATOS!$B$16,SILOS!F47,IF($B$15=DATOS!$B$17,TANQUES!F47,IF($B$15=DATOS!$B$18,'TK AGITADOS'!F47,IF($B$15=DATOS!$B$19,'TORRES ENF'!F47," ")))))))))))))))))</f>
        <v>0</v>
      </c>
      <c r="E63" s="46">
        <f>IF($B$15=DATOS!$B$3,CALDERAS!G47,IF($B$15=DATOS!$B$4,CENTRÍFUGAS!G47,IF($B$15=DATOS!$B$5,CHILLERS!G47, IF($B$15=DATOS!$B$6,COMPRESORES!G47,IF($B$15=DATOS!$B$7,EVAPORADORES!G47,IF($B$15=DATOS!$B$8,FILTROS!G47,IF($B$15=DATOS!$B$9,IC!G47,IF($B$15=DATOS!$B$10,MIXERS!G47,IF($B$15=DATOS!$B$11,MOLINOS!G47,IF($B$15=DATOS!$B$12,'ÓSMOSIS INV'!G47,IF($B$15=DATOS!$B$13,REACTORES!G47,IF($B$15=DATOS!$B$14,RESINAS!G51,IF($B$15=DATOS!$B$15,SECADORES!G47,IF($B$15=DATOS!$B$16,SILOS!G47,IF($B$15=DATOS!$B$17,TANQUES!G47,IF($B$15=DATOS!$B$18,'TK AGITADOS'!G47,IF($B$15=DATOS!$B$19,'TORRES ENF'!G47," ")))))))))))))))))</f>
        <v>0</v>
      </c>
      <c r="F63" s="46">
        <f>IF($B$15=DATOS!$B$3,CALDERAS!H47,IF($B$15=DATOS!$B$4,CENTRÍFUGAS!H47,IF($B$15=DATOS!$B$5,CHILLERS!H47, IF($B$15=DATOS!$B$6,COMPRESORES!H47,IF($B$15=DATOS!$B$7,EVAPORADORES!H47,IF($B$15=DATOS!$B$8,FILTROS!H47,IF($B$15=DATOS!$B$9,IC!H47,IF($B$15=DATOS!$B$10,MIXERS!H47,IF($B$15=DATOS!$B$11,MOLINOS!H47,IF($B$15=DATOS!$B$12,'ÓSMOSIS INV'!H47,IF($B$15=DATOS!$B$13,REACTORES!H47,IF($B$15=DATOS!$B$14,RESINAS!H51,IF($B$15=DATOS!$B$15,SECADORES!H47,IF($B$15=DATOS!$B$16,SILOS!H47,IF($B$15=DATOS!$B$17,TANQUES!H47,IF($B$15=DATOS!$B$18,'TK AGITADOS'!H47,IF($B$15=DATOS!$B$19,'TORRES ENF'!H47," ")))))))))))))))))</f>
        <v>0</v>
      </c>
      <c r="G63" s="46">
        <f>IF($B$15=DATOS!$B$3,CALDERAS!I47,IF($B$15=DATOS!$B$4,CENTRÍFUGAS!I47,IF($B$15=DATOS!$B$5,CHILLERS!I47, IF($B$15=DATOS!$B$6,COMPRESORES!I47,IF($B$15=DATOS!$B$7,EVAPORADORES!I47,IF($B$15=DATOS!$B$8,FILTROS!I47,IF($B$15=DATOS!$B$9,IC!I47,IF($B$15=DATOS!$B$10,MIXERS!I47,IF($B$15=DATOS!$B$11,MOLINOS!I47,IF($B$15=DATOS!$B$12,'ÓSMOSIS INV'!I47,IF($B$15=DATOS!$B$13,REACTORES!I47,IF($B$15=DATOS!$B$14,RESINAS!I51,IF($B$15=DATOS!$B$15,SECADORES!I47,IF($B$15=DATOS!$B$16,SILOS!I47,IF($B$15=DATOS!$B$17,TANQUES!I47,IF($B$15=DATOS!$B$18,'TK AGITADOS'!I47,IF($B$15=DATOS!$B$19,'TORRES ENF'!I47," ")))))))))))))))))</f>
        <v>0</v>
      </c>
      <c r="H63" s="46">
        <f>IF($B$15=DATOS!$B$3,CALDERAS!J47,IF($B$15=DATOS!$B$4,CENTRÍFUGAS!J47,IF($B$15=DATOS!$B$5,CHILLERS!J47, IF($B$15=DATOS!$B$6,COMPRESORES!J47,IF($B$15=DATOS!$B$7,EVAPORADORES!J47,IF($B$15=DATOS!$B$8,FILTROS!J47,IF($B$15=DATOS!$B$9,IC!J47,IF($B$15=DATOS!$B$10,MIXERS!J47,IF($B$15=DATOS!$B$11,MOLINOS!J47,IF($B$15=DATOS!$B$12,'ÓSMOSIS INV'!J47,IF($B$15=DATOS!$B$13,REACTORES!J47,IF($B$15=DATOS!$B$14,RESINAS!J51,IF($B$15=DATOS!$B$15,SECADORES!J47,IF($B$15=DATOS!$B$16,SILOS!J47,IF($B$15=DATOS!$B$17,TANQUES!J47,IF($B$15=DATOS!$B$18,'TK AGITADOS'!J47,IF($B$15=DATOS!$B$19,'TORRES ENF'!J47," ")))))))))))))))))</f>
        <v>0</v>
      </c>
      <c r="I63" s="46">
        <f>IF($B$15=DATOS!$B$3,CALDERAS!K47,IF($B$15=DATOS!$B$4,CENTRÍFUGAS!K47,IF($B$15=DATOS!$B$5,CHILLERS!K47, IF($B$15=DATOS!$B$6,COMPRESORES!K47,IF($B$15=DATOS!$B$7,EVAPORADORES!K47,IF($B$15=DATOS!$B$8,FILTROS!K47,IF($B$15=DATOS!$B$9,IC!K47,IF($B$15=DATOS!$B$10,MIXERS!K47,IF($B$15=DATOS!$B$11,MOLINOS!K47,IF($B$15=DATOS!$B$12,'ÓSMOSIS INV'!K47,IF($B$15=DATOS!$B$13,REACTORES!K47,IF($B$15=DATOS!$B$14,RESINAS!K51,IF($B$15=DATOS!$B$15,SECADORES!K47,IF($B$15=DATOS!$B$16,SILOS!K47,IF($B$15=DATOS!$B$17,TANQUES!K47,IF($B$15=DATOS!$B$18,'TK AGITADOS'!K47,IF($B$15=DATOS!$B$19,'TORRES ENF'!K47," ")))))))))))))))))</f>
        <v>0</v>
      </c>
      <c r="J63" s="46">
        <f>IF($B$15=DATOS!$B$3,CALDERAS!L47,IF($B$15=DATOS!$B$4,CENTRÍFUGAS!L47,IF($B$15=DATOS!$B$5,CHILLERS!L47, IF($B$15=DATOS!$B$6,COMPRESORES!L47,IF($B$15=DATOS!$B$7,EVAPORADORES!L47,IF($B$15=DATOS!$B$8,FILTROS!L47,IF($B$15=DATOS!$B$9,IC!L47,IF($B$15=DATOS!$B$10,MIXERS!L47,IF($B$15=DATOS!$B$11,MOLINOS!L47,IF($B$15=DATOS!$B$12,'ÓSMOSIS INV'!L47,IF($B$15=DATOS!$B$13,REACTORES!L47,IF($B$15=DATOS!$B$14,RESINAS!L51,IF($B$15=DATOS!$B$15,SECADORES!L47,IF($B$15=DATOS!$B$16,SILOS!L47,IF($B$15=DATOS!$B$17,TANQUES!L47,IF($B$15=DATOS!$B$18,'TK AGITADOS'!L47,IF($B$15=DATOS!$B$19,'TORRES ENF'!L47," ")))))))))))))))))</f>
        <v>0</v>
      </c>
      <c r="K63" s="46">
        <f>IF($B$15=DATOS!$B$3,CALDERAS!M47,IF($B$15=DATOS!$B$4,CENTRÍFUGAS!M47,IF($B$15=DATOS!$B$5,CHILLERS!M47, IF($B$15=DATOS!$B$6,COMPRESORES!M47,IF($B$15=DATOS!$B$7,EVAPORADORES!M47,IF($B$15=DATOS!$B$8,FILTROS!M47,IF($B$15=DATOS!$B$9,IC!M47,IF($B$15=DATOS!$B$10,MIXERS!M47,IF($B$15=DATOS!$B$11,MOLINOS!M47,IF($B$15=DATOS!$B$12,'ÓSMOSIS INV'!M47,IF($B$15=DATOS!$B$13,REACTORES!M47,IF($B$15=DATOS!$B$14,RESINAS!M51,IF($B$15=DATOS!$B$15,SECADORES!M47,IF($B$15=DATOS!$B$16,SILOS!M47,IF($B$15=DATOS!$B$17,TANQUES!M47,IF($B$15=DATOS!$B$18,'TK AGITADOS'!M47,IF($B$15=DATOS!$B$19,'TORRES ENF'!M47," ")))))))))))))))))</f>
        <v>0</v>
      </c>
      <c r="L63" s="46">
        <f>IF($B$15=DATOS!$B$3,CALDERAS!N47,IF($B$15=DATOS!$B$4,CENTRÍFUGAS!N47,IF($B$15=DATOS!$B$5,CHILLERS!N47, IF($B$15=DATOS!$B$6,COMPRESORES!N47,IF($B$15=DATOS!$B$7,EVAPORADORES!N47,IF($B$15=DATOS!$B$8,FILTROS!N47,IF($B$15=DATOS!$B$9,IC!N47,IF($B$15=DATOS!$B$10,MIXERS!N47,IF($B$15=DATOS!$B$11,MOLINOS!N47,IF($B$15=DATOS!$B$12,'ÓSMOSIS INV'!N47,IF($B$15=DATOS!$B$13,REACTORES!N47,IF($B$15=DATOS!$B$14,RESINAS!N51,IF($B$15=DATOS!$B$15,SECADORES!N47,IF($B$15=DATOS!$B$16,SILOS!N47,IF($B$15=DATOS!$B$17,TANQUES!N47,IF($B$15=DATOS!$B$18,'TK AGITADOS'!N47,IF($B$15=DATOS!$B$19,'TORRES ENF'!N47," ")))))))))))))))))</f>
        <v>0</v>
      </c>
      <c r="M63" s="46">
        <f>IF($B$15=DATOS!$B$3,CALDERAS!O47,IF($B$15=DATOS!$B$4,CENTRÍFUGAS!O47,IF($B$15=DATOS!$B$5,CHILLERS!O47, IF($B$15=DATOS!$B$6,COMPRESORES!O47,IF($B$15=DATOS!$B$7,EVAPORADORES!O47,IF($B$15=DATOS!$B$8,FILTROS!O47,IF($B$15=DATOS!$B$9,IC!O47,IF($B$15=DATOS!$B$10,MIXERS!O47,IF($B$15=DATOS!$B$11,MOLINOS!O47,IF($B$15=DATOS!$B$12,'ÓSMOSIS INV'!O47,IF($B$15=DATOS!$B$13,REACTORES!O47,IF($B$15=DATOS!$B$14,RESINAS!O51,IF($B$15=DATOS!$B$15,SECADORES!O47,IF($B$15=DATOS!$B$16,SILOS!O47,IF($B$15=DATOS!$B$17,TANQUES!O47,IF($B$15=DATOS!$B$18,'TK AGITADOS'!O47,IF($B$15=DATOS!$B$19,'TORRES ENF'!O47," ")))))))))))))))))</f>
        <v>0</v>
      </c>
      <c r="N63" s="46">
        <f>IF($B$15=DATOS!$B$3,CALDERAS!P47,IF($B$15=DATOS!$B$4,CENTRÍFUGAS!P47,IF($B$15=DATOS!$B$5,CHILLERS!P47, IF($B$15=DATOS!$B$6,COMPRESORES!P47,IF($B$15=DATOS!$B$7,EVAPORADORES!P47,IF($B$15=DATOS!$B$8,FILTROS!P47,IF($B$15=DATOS!$B$9,IC!P47,IF($B$15=DATOS!$B$10,MIXERS!P47,IF($B$15=DATOS!$B$11,MOLINOS!P47,IF($B$15=DATOS!$B$12,'ÓSMOSIS INV'!P47,IF($B$15=DATOS!$B$13,REACTORES!P47,IF($B$15=DATOS!$B$14,RESINAS!P51,IF($B$15=DATOS!$B$15,SECADORES!P47,IF($B$15=DATOS!$B$16,SILOS!P47,IF($B$15=DATOS!$B$17,TANQUES!P47,IF($B$15=DATOS!$B$18,'TK AGITADOS'!P47,IF($B$15=DATOS!$B$19,'TORRES ENF'!P47," ")))))))))))))))))</f>
        <v>0</v>
      </c>
      <c r="O63" s="46">
        <f>IF($B$15=DATOS!$B$3,CALDERAS!Q47,IF($B$15=DATOS!$B$4,CENTRÍFUGAS!Q47,IF($B$15=DATOS!$B$5,CHILLERS!Q47, IF($B$15=DATOS!$B$6,COMPRESORES!Q47,IF($B$15=DATOS!$B$7,EVAPORADORES!Q47,IF($B$15=DATOS!$B$8,FILTROS!Q47,IF($B$15=DATOS!$B$9,IC!Q47,IF($B$15=DATOS!$B$10,MIXERS!Q47,IF($B$15=DATOS!$B$11,MOLINOS!Q47,IF($B$15=DATOS!$B$12,'ÓSMOSIS INV'!Q47,IF($B$15=DATOS!$B$13,REACTORES!Q47,IF($B$15=DATOS!$B$14,RESINAS!Q51,IF($B$15=DATOS!$B$15,SECADORES!Q47,IF($B$15=DATOS!$B$16,SILOS!Q47,IF($B$15=DATOS!$B$17,TANQUES!Q47,IF($B$15=DATOS!$B$18,'TK AGITADOS'!Q47,IF($B$15=DATOS!$B$19,'TORRES ENF'!Q47," ")))))))))))))))))</f>
        <v>0</v>
      </c>
      <c r="P63" s="46">
        <f>IF($B$15=DATOS!$B$3,CALDERAS!R47,IF($B$15=DATOS!$B$4,CENTRÍFUGAS!R47,IF($B$15=DATOS!$B$5,CHILLERS!R47, IF($B$15=DATOS!$B$6,COMPRESORES!R47,IF($B$15=DATOS!$B$7,EVAPORADORES!R47,IF($B$15=DATOS!$B$8,FILTROS!R47,IF($B$15=DATOS!$B$9,IC!R47,IF($B$15=DATOS!$B$10,MIXERS!R47,IF($B$15=DATOS!$B$11,MOLINOS!R47,IF($B$15=DATOS!$B$12,'ÓSMOSIS INV'!R47,IF($B$15=DATOS!$B$13,REACTORES!R47,IF($B$15=DATOS!$B$14,RESINAS!R51,IF($B$15=DATOS!$B$15,SECADORES!R47,IF($B$15=DATOS!$B$16,SILOS!R47,IF($B$15=DATOS!$B$17,TANQUES!R47,IF($B$15=DATOS!$B$18,'TK AGITADOS'!R47,IF($B$15=DATOS!$B$19,'TORRES ENF'!R47," ")))))))))))))))))</f>
        <v>0</v>
      </c>
      <c r="Q63" s="46">
        <f>IF($B$15=DATOS!$B$3,CALDERAS!S47,IF($B$15=DATOS!$B$4,CENTRÍFUGAS!S47,IF($B$15=DATOS!$B$5,CHILLERS!S47, IF($B$15=DATOS!$B$6,COMPRESORES!S47,IF($B$15=DATOS!$B$7,EVAPORADORES!S47,IF($B$15=DATOS!$B$8,FILTROS!S47,IF($B$15=DATOS!$B$9,IC!S47,IF($B$15=DATOS!$B$10,MIXERS!S47,IF($B$15=DATOS!$B$11,MOLINOS!S47,IF($B$15=DATOS!$B$12,'ÓSMOSIS INV'!S47,IF($B$15=DATOS!$B$13,REACTORES!S47,IF($B$15=DATOS!$B$14,RESINAS!S51,IF($B$15=DATOS!$B$15,SECADORES!S47,IF($B$15=DATOS!$B$16,SILOS!S47,IF($B$15=DATOS!$B$17,TANQUES!S47,IF($B$15=DATOS!$B$18,'TK AGITADOS'!S47,IF($B$15=DATOS!$B$19,'TORRES ENF'!S47," ")))))))))))))))))</f>
        <v>0</v>
      </c>
      <c r="R63" s="46">
        <f>IF($B$15=DATOS!$B$3,CALDERAS!T47,IF($B$15=DATOS!$B$4,CENTRÍFUGAS!T47,IF($B$15=DATOS!$B$5,CHILLERS!T47, IF($B$15=DATOS!$B$6,COMPRESORES!T47,IF($B$15=DATOS!$B$7,EVAPORADORES!T47,IF($B$15=DATOS!$B$8,FILTROS!T47,IF($B$15=DATOS!$B$9,IC!T47,IF($B$15=DATOS!$B$10,MIXERS!T47,IF($B$15=DATOS!$B$11,MOLINOS!T47,IF($B$15=DATOS!$B$12,'ÓSMOSIS INV'!T47,IF($B$15=DATOS!$B$13,REACTORES!T47,IF($B$15=DATOS!$B$14,RESINAS!T51,IF($B$15=DATOS!$B$15,SECADORES!T47,IF($B$15=DATOS!$B$16,SILOS!T47,IF($B$15=DATOS!$B$17,TANQUES!T47,IF($B$15=DATOS!$B$18,'TK AGITADOS'!T47,IF($B$15=DATOS!$B$19,'TORRES ENF'!T47," ")))))))))))))))))</f>
        <v>0</v>
      </c>
      <c r="S63" s="46">
        <f>IF($B$15=DATOS!$B$3,CALDERAS!U47,IF($B$15=DATOS!$B$4,CENTRÍFUGAS!U47,IF($B$15=DATOS!$B$5,CHILLERS!U47, IF($B$15=DATOS!$B$6,COMPRESORES!U47,IF($B$15=DATOS!$B$7,EVAPORADORES!U47,IF($B$15=DATOS!$B$8,FILTROS!U47,IF($B$15=DATOS!$B$9,IC!U47,IF($B$15=DATOS!$B$10,MIXERS!U47,IF($B$15=DATOS!$B$11,MOLINOS!U47,IF($B$15=DATOS!$B$12,'ÓSMOSIS INV'!U47,IF($B$15=DATOS!$B$13,REACTORES!U47,IF($B$15=DATOS!$B$14,RESINAS!U51,IF($B$15=DATOS!$B$15,SECADORES!U47,IF($B$15=DATOS!$B$16,SILOS!U47,IF($B$15=DATOS!$B$17,TANQUES!U47,IF($B$15=DATOS!$B$18,'TK AGITADOS'!U47,IF($B$15=DATOS!$B$19,'TORRES ENF'!U47," ")))))))))))))))))</f>
        <v>0</v>
      </c>
      <c r="T63" s="46">
        <f>IF($B$15=DATOS!$B$3,CALDERAS!V47,IF($B$15=DATOS!$B$4,CENTRÍFUGAS!V47,IF($B$15=DATOS!$B$5,CHILLERS!V47, IF($B$15=DATOS!$B$6,COMPRESORES!V47,IF($B$15=DATOS!$B$7,EVAPORADORES!V47,IF($B$15=DATOS!$B$8,FILTROS!V47,IF($B$15=DATOS!$B$9,IC!V47,IF($B$15=DATOS!$B$10,MIXERS!V47,IF($B$15=DATOS!$B$11,MOLINOS!V47,IF($B$15=DATOS!$B$12,'ÓSMOSIS INV'!V47,IF($B$15=DATOS!$B$13,REACTORES!V47,IF($B$15=DATOS!$B$14,RESINAS!V51,IF($B$15=DATOS!$B$15,SECADORES!V47,IF($B$15=DATOS!$B$16,SILOS!V47,IF($B$15=DATOS!$B$17,TANQUES!V47,IF($B$15=DATOS!$B$18,'TK AGITADOS'!V47,IF($B$15=DATOS!$B$19,'TORRES ENF'!V47," ")))))))))))))))))</f>
        <v>0</v>
      </c>
      <c r="U63" s="46">
        <f>IF($B$15=DATOS!$B$3,CALDERAS!W47,IF($B$15=DATOS!$B$4,CENTRÍFUGAS!W47,IF($B$15=DATOS!$B$5,CHILLERS!W47, IF($B$15=DATOS!$B$6,COMPRESORES!W47,IF($B$15=DATOS!$B$7,EVAPORADORES!W47,IF($B$15=DATOS!$B$8,FILTROS!W47,IF($B$15=DATOS!$B$9,IC!W47,IF($B$15=DATOS!$B$10,MIXERS!W47,IF($B$15=DATOS!$B$11,MOLINOS!W47,IF($B$15=DATOS!$B$12,'ÓSMOSIS INV'!W47,IF($B$15=DATOS!$B$13,REACTORES!W47,IF($B$15=DATOS!$B$14,RESINAS!W51,IF($B$15=DATOS!$B$15,SECADORES!W47,IF($B$15=DATOS!$B$16,SILOS!W47,IF($B$15=DATOS!$B$17,TANQUES!W47,IF($B$15=DATOS!$B$18,'TK AGITADOS'!W47,IF($B$15=DATOS!$B$19,'TORRES ENF'!W47," ")))))))))))))))))</f>
        <v>0</v>
      </c>
      <c r="V63" s="46">
        <f>IF($B$15=DATOS!$B$3,CALDERAS!X47,IF($B$15=DATOS!$B$4,CENTRÍFUGAS!X47,IF($B$15=DATOS!$B$5,CHILLERS!X47, IF($B$15=DATOS!$B$6,COMPRESORES!X47,IF($B$15=DATOS!$B$7,EVAPORADORES!X47,IF($B$15=DATOS!$B$8,FILTROS!X47,IF($B$15=DATOS!$B$9,IC!X47,IF($B$15=DATOS!$B$10,MIXERS!X47,IF($B$15=DATOS!$B$11,MOLINOS!X47,IF($B$15=DATOS!$B$12,'ÓSMOSIS INV'!X47,IF($B$15=DATOS!$B$13,REACTORES!X47,IF($B$15=DATOS!$B$14,RESINAS!X51,IF($B$15=DATOS!$B$15,SECADORES!X47,IF($B$15=DATOS!$B$16,SILOS!X47,IF($B$15=DATOS!$B$17,TANQUES!X47,IF($B$15=DATOS!$B$18,'TK AGITADOS'!X47,IF($B$15=DATOS!$B$19,'TORRES ENF'!X47," ")))))))))))))))))</f>
        <v>0</v>
      </c>
      <c r="W63" s="46">
        <f>IF($B$15=DATOS!$B$3,CALDERAS!Y47,IF($B$15=DATOS!$B$4,CENTRÍFUGAS!Y47,IF($B$15=DATOS!$B$5,CHILLERS!Y47, IF($B$15=DATOS!$B$6,COMPRESORES!Y47,IF($B$15=DATOS!$B$7,EVAPORADORES!Y47,IF($B$15=DATOS!$B$8,FILTROS!Y47,IF($B$15=DATOS!$B$9,IC!Y47,IF($B$15=DATOS!$B$10,MIXERS!Y47,IF($B$15=DATOS!$B$11,MOLINOS!Y47,IF($B$15=DATOS!$B$12,'ÓSMOSIS INV'!Y47,IF($B$15=DATOS!$B$13,REACTORES!Y47,IF($B$15=DATOS!$B$14,RESINAS!Y51,IF($B$15=DATOS!$B$15,SECADORES!Y47,IF($B$15=DATOS!$B$16,SILOS!Y47,IF($B$15=DATOS!$B$17,TANQUES!Y47,IF($B$15=DATOS!$B$18,'TK AGITADOS'!Y47,IF($B$15=DATOS!$B$19,'TORRES ENF'!Y47," ")))))))))))))))))</f>
        <v>0</v>
      </c>
      <c r="X63" s="46">
        <f>IF($B$15=DATOS!$B$3,CALDERAS!Z47,IF($B$15=DATOS!$B$4,CENTRÍFUGAS!Z47,IF($B$15=DATOS!$B$5,CHILLERS!Z47, IF($B$15=DATOS!$B$6,COMPRESORES!Z47,IF($B$15=DATOS!$B$7,EVAPORADORES!Z47,IF($B$15=DATOS!$B$8,FILTROS!Z47,IF($B$15=DATOS!$B$9,IC!Z47,IF($B$15=DATOS!$B$10,MIXERS!Z47,IF($B$15=DATOS!$B$11,MOLINOS!Z47,IF($B$15=DATOS!$B$12,'ÓSMOSIS INV'!Z47,IF($B$15=DATOS!$B$13,REACTORES!Z47,IF($B$15=DATOS!$B$14,RESINAS!Z51,IF($B$15=DATOS!$B$15,SECADORES!Z47,IF($B$15=DATOS!$B$16,SILOS!Z47,IF($B$15=DATOS!$B$17,TANQUES!Z47,IF($B$15=DATOS!$B$18,'TK AGITADOS'!Z47,IF($B$15=DATOS!$B$19,'TORRES ENF'!Z47," ")))))))))))))))))</f>
        <v>0</v>
      </c>
      <c r="Y63" s="46">
        <f>IF($B$15=DATOS!$B$3,CALDERAS!AA47,IF($B$15=DATOS!$B$4,CENTRÍFUGAS!AA47,IF($B$15=DATOS!$B$5,CHILLERS!AA47, IF($B$15=DATOS!$B$6,COMPRESORES!AA47,IF($B$15=DATOS!$B$7,EVAPORADORES!AA47,IF($B$15=DATOS!$B$8,FILTROS!AA47,IF($B$15=DATOS!$B$9,IC!AA47,IF($B$15=DATOS!$B$10,MIXERS!AA47,IF($B$15=DATOS!$B$11,MOLINOS!AA47,IF($B$15=DATOS!$B$12,'ÓSMOSIS INV'!AA47,IF($B$15=DATOS!$B$13,REACTORES!AA47,IF($B$15=DATOS!$B$14,RESINAS!AA51,IF($B$15=DATOS!$B$15,SECADORES!AA47,IF($B$15=DATOS!$B$16,SILOS!AA47,IF($B$15=DATOS!$B$17,TANQUES!AA47,IF($B$15=DATOS!$B$18,'TK AGITADOS'!AA47,IF($B$15=DATOS!$B$19,'TORRES ENF'!AA47," ")))))))))))))))))</f>
        <v>0</v>
      </c>
      <c r="Z63" s="46">
        <f>IF($B$15=DATOS!$B$3,CALDERAS!AB47,IF($B$15=DATOS!$B$4,CENTRÍFUGAS!AB47,IF($B$15=DATOS!$B$5,CHILLERS!AB47, IF($B$15=DATOS!$B$6,COMPRESORES!AB47,IF($B$15=DATOS!$B$7,EVAPORADORES!AB47,IF($B$15=DATOS!$B$8,FILTROS!AB47,IF($B$15=DATOS!$B$9,IC!AB47,IF($B$15=DATOS!$B$10,MIXERS!AB47,IF($B$15=DATOS!$B$11,MOLINOS!AB47,IF($B$15=DATOS!$B$12,'ÓSMOSIS INV'!AB47,IF($B$15=DATOS!$B$13,REACTORES!AB47,IF($B$15=DATOS!$B$14,RESINAS!AB51,IF($B$15=DATOS!$B$15,SECADORES!AB47,IF($B$15=DATOS!$B$16,SILOS!AB47,IF($B$15=DATOS!$B$17,TANQUES!AB47,IF($B$15=DATOS!$B$18,'TK AGITADOS'!AB47,IF($B$15=DATOS!$B$19,'TORRES ENF'!AB47," ")))))))))))))))))</f>
        <v>0</v>
      </c>
      <c r="AA63" s="46">
        <f>IF($B$15=DATOS!$B$3,CALDERAS!AC47,IF($B$15=DATOS!$B$4,CENTRÍFUGAS!AC47,IF($B$15=DATOS!$B$5,CHILLERS!AC47, IF($B$15=DATOS!$B$6,COMPRESORES!AC47,IF($B$15=DATOS!$B$7,EVAPORADORES!AC47,IF($B$15=DATOS!$B$8,FILTROS!AC47,IF($B$15=DATOS!$B$9,IC!AC47,IF($B$15=DATOS!$B$10,MIXERS!AC47,IF($B$15=DATOS!$B$11,MOLINOS!AC47,IF($B$15=DATOS!$B$12,'ÓSMOSIS INV'!AC47,IF($B$15=DATOS!$B$13,REACTORES!AC47,IF($B$15=DATOS!$B$14,RESINAS!AC51,IF($B$15=DATOS!$B$15,SECADORES!AC47,IF($B$15=DATOS!$B$16,SILOS!AC47,IF($B$15=DATOS!$B$17,TANQUES!AC47,IF($B$15=DATOS!$B$18,'TK AGITADOS'!AC47,IF($B$15=DATOS!$B$19,'TORRES ENF'!AC47," ")))))))))))))))))</f>
        <v>0</v>
      </c>
      <c r="AB63" s="46">
        <f>IF($B$15=DATOS!$B$3,CALDERAS!AD47,IF($B$15=DATOS!$B$4,CENTRÍFUGAS!AD47,IF($B$15=DATOS!$B$5,CHILLERS!AD47, IF($B$15=DATOS!$B$6,COMPRESORES!AD47,IF($B$15=DATOS!$B$7,EVAPORADORES!AD47,IF($B$15=DATOS!$B$8,FILTROS!AD47,IF($B$15=DATOS!$B$9,IC!AD47,IF($B$15=DATOS!$B$10,MIXERS!AD47,IF($B$15=DATOS!$B$11,MOLINOS!AD47,IF($B$15=DATOS!$B$12,'ÓSMOSIS INV'!AD47,IF($B$15=DATOS!$B$13,REACTORES!AD47,IF($B$15=DATOS!$B$14,RESINAS!AD51,IF($B$15=DATOS!$B$15,SECADORES!AD47,IF($B$15=DATOS!$B$16,SILOS!AD47,IF($B$15=DATOS!$B$17,TANQUES!AD47,IF($B$15=DATOS!$B$18,'TK AGITADOS'!AD47,IF($B$15=DATOS!$B$19,'TORRES ENF'!AD47," ")))))))))))))))))</f>
        <v>0</v>
      </c>
      <c r="AC63" s="46">
        <f>IF($B$15=DATOS!$B$3,CALDERAS!AE47,IF($B$15=DATOS!$B$4,CENTRÍFUGAS!AE47,IF($B$15=DATOS!$B$5,CHILLERS!AE47, IF($B$15=DATOS!$B$6,COMPRESORES!AE47,IF($B$15=DATOS!$B$7,EVAPORADORES!AE47,IF($B$15=DATOS!$B$8,FILTROS!AE47,IF($B$15=DATOS!$B$9,IC!AE47,IF($B$15=DATOS!$B$10,MIXERS!AE47,IF($B$15=DATOS!$B$11,MOLINOS!AE47,IF($B$15=DATOS!$B$12,'ÓSMOSIS INV'!AE47,IF($B$15=DATOS!$B$13,REACTORES!AE47,IF($B$15=DATOS!$B$14,RESINAS!AE51,IF($B$15=DATOS!$B$15,SECADORES!AE47,IF($B$15=DATOS!$B$16,SILOS!AE47,IF($B$15=DATOS!$B$17,TANQUES!AE47,IF($B$15=DATOS!$B$18,'TK AGITADOS'!AE47,IF($B$15=DATOS!$B$19,'TORRES ENF'!AE47," ")))))))))))))))))</f>
        <v>0</v>
      </c>
      <c r="AD63" s="46">
        <f>IF($B$15=DATOS!$B$3,CALDERAS!AF47,IF($B$15=DATOS!$B$4,CENTRÍFUGAS!AF47,IF($B$15=DATOS!$B$5,CHILLERS!AF47, IF($B$15=DATOS!$B$6,COMPRESORES!AF47,IF($B$15=DATOS!$B$7,EVAPORADORES!AF47,IF($B$15=DATOS!$B$8,FILTROS!AF47,IF($B$15=DATOS!$B$9,IC!AF47,IF($B$15=DATOS!$B$10,MIXERS!AF47,IF($B$15=DATOS!$B$11,MOLINOS!AF47,IF($B$15=DATOS!$B$12,'ÓSMOSIS INV'!AF47,IF($B$15=DATOS!$B$13,REACTORES!AF47,IF($B$15=DATOS!$B$14,RESINAS!AF51,IF($B$15=DATOS!$B$15,SECADORES!AF47,IF($B$15=DATOS!$B$16,SILOS!AF47,IF($B$15=DATOS!$B$17,TANQUES!AF47,IF($B$15=DATOS!$B$18,'TK AGITADOS'!AF47,IF($B$15=DATOS!$B$19,'TORRES ENF'!AF47," ")))))))))))))))))</f>
        <v>0</v>
      </c>
      <c r="AE63" s="46">
        <f>IF($B$15=DATOS!$B$3,CALDERAS!AG47,IF($B$15=DATOS!$B$4,CENTRÍFUGAS!AG47,IF($B$15=DATOS!$B$5,CHILLERS!AG47, IF($B$15=DATOS!$B$6,COMPRESORES!AG47,IF($B$15=DATOS!$B$7,EVAPORADORES!AG47,IF($B$15=DATOS!$B$8,FILTROS!AG47,IF($B$15=DATOS!$B$9,IC!AG47,IF($B$15=DATOS!$B$10,MIXERS!AG47,IF($B$15=DATOS!$B$11,MOLINOS!AG47,IF($B$15=DATOS!$B$12,'ÓSMOSIS INV'!AG47,IF($B$15=DATOS!$B$13,REACTORES!AG47,IF($B$15=DATOS!$B$14,RESINAS!AG51,IF($B$15=DATOS!$B$15,SECADORES!AG47,IF($B$15=DATOS!$B$16,SILOS!AG47,IF($B$15=DATOS!$B$17,TANQUES!AG47,IF($B$15=DATOS!$B$18,'TK AGITADOS'!AG47,IF($B$15=DATOS!$B$19,'TORRES ENF'!AG47," ")))))))))))))))))</f>
        <v>0</v>
      </c>
      <c r="AF63" s="46">
        <f>IF($B$15=DATOS!$B$3,CALDERAS!AH47,IF($B$15=DATOS!$B$4,CENTRÍFUGAS!AH47,IF($B$15=DATOS!$B$5,CHILLERS!AH47, IF($B$15=DATOS!$B$6,COMPRESORES!AH47,IF($B$15=DATOS!$B$7,EVAPORADORES!AH47,IF($B$15=DATOS!$B$8,FILTROS!AH47,IF($B$15=DATOS!$B$9,IC!AH47,IF($B$15=DATOS!$B$10,MIXERS!AH47,IF($B$15=DATOS!$B$11,MOLINOS!AH47,IF($B$15=DATOS!$B$12,'ÓSMOSIS INV'!AH47,IF($B$15=DATOS!$B$13,REACTORES!AH47,IF($B$15=DATOS!$B$14,RESINAS!AH51,IF($B$15=DATOS!$B$15,SECADORES!AH47,IF($B$15=DATOS!$B$16,SILOS!AH47,IF($B$15=DATOS!$B$17,TANQUES!AH47,IF($B$15=DATOS!$B$18,'TK AGITADOS'!AH47,IF($B$15=DATOS!$B$19,'TORRES ENF'!AH47," ")))))))))))))))))</f>
        <v>0</v>
      </c>
    </row>
    <row r="64" spans="1:32" s="48" customFormat="1" ht="45" customHeight="1" x14ac:dyDescent="0.4">
      <c r="A64" s="46">
        <f>IF($B$15=DATOS!$B$3,CALDERAS!C48,IF($B$15=DATOS!$B$4,CENTRÍFUGAS!C48,IF($B$15=DATOS!$B$5,CHILLERS!C48, IF($B$15=DATOS!$B$6,COMPRESORES!C48,IF($B$15=DATOS!$B$7,EVAPORADORES!C48,IF($B$15=DATOS!$B$8,FILTROS!C48,IF($B$15=DATOS!$B$9,IC!C48,IF($B$15=DATOS!$B$10,MIXERS!C48,IF($B$15=DATOS!$B$11,MOLINOS!C48,IF($B$15=DATOS!$B$12,'ÓSMOSIS INV'!C48,IF($B$15=DATOS!$B$13,REACTORES!C48,IF($B$15=DATOS!$B$14,RESINAS!C52,IF($B$15=DATOS!$B$15,SECADORES!C48,IF($B$15=DATOS!$B$16,SILOS!C48,IF($B$15=DATOS!$B$17,TANQUES!C48,IF($B$15=DATOS!$B$18,'TK AGITADOS'!C48,IF($B$15=DATOS!$B$19,'TORRES ENF'!C48," ")))))))))))))))))</f>
        <v>0</v>
      </c>
      <c r="B64" s="46">
        <f>IF($B$15=DATOS!$B$3,CALDERAS!D48,IF($B$15=DATOS!$B$4,CENTRÍFUGAS!D48,IF($B$15=DATOS!$B$5,CHILLERS!D48, IF($B$15=DATOS!$B$6,COMPRESORES!D48,IF($B$15=DATOS!$B$7,EVAPORADORES!D48,IF($B$15=DATOS!$B$8,FILTROS!D48,IF($B$15=DATOS!$B$9,IC!D48,IF($B$15=DATOS!$B$10,MIXERS!D48,IF($B$15=DATOS!$B$11,MOLINOS!D48,IF($B$15=DATOS!$B$12,'ÓSMOSIS INV'!D48,IF($B$15=DATOS!$B$13,REACTORES!D48,IF($B$15=DATOS!$B$14,RESINAS!D52,IF($B$15=DATOS!$B$15,SECADORES!D48,IF($B$15=DATOS!$B$16,SILOS!D48,IF($B$15=DATOS!$B$17,TANQUES!D48,IF($B$15=DATOS!$B$18,'TK AGITADOS'!D48,IF($B$15=DATOS!$B$19,'TORRES ENF'!D48," ")))))))))))))))))</f>
        <v>0</v>
      </c>
      <c r="C64" s="46">
        <f>IF($B$15=DATOS!$B$3,CALDERAS!E48,IF($B$15=DATOS!$B$4,CENTRÍFUGAS!E48,IF($B$15=DATOS!$B$5,CHILLERS!E48, IF($B$15=DATOS!$B$6,COMPRESORES!E48,IF($B$15=DATOS!$B$7,EVAPORADORES!E48,IF($B$15=DATOS!$B$8,FILTROS!E48,IF($B$15=DATOS!$B$9,IC!E48,IF($B$15=DATOS!$B$10,MIXERS!E48,IF($B$15=DATOS!$B$11,MOLINOS!E48,IF($B$15=DATOS!$B$12,'ÓSMOSIS INV'!E48,IF($B$15=DATOS!$B$13,REACTORES!E48,IF($B$15=DATOS!$B$14,RESINAS!E52,IF($B$15=DATOS!$B$15,SECADORES!E48,IF($B$15=DATOS!$B$16,SILOS!E48,IF($B$15=DATOS!$B$17,TANQUES!E48,IF($B$15=DATOS!$B$18,'TK AGITADOS'!E48,IF($B$15=DATOS!$B$19,'TORRES ENF'!E48," ")))))))))))))))))</f>
        <v>0</v>
      </c>
      <c r="D64" s="46">
        <f>IF($B$15=DATOS!$B$3,CALDERAS!F48,IF($B$15=DATOS!$B$4,CENTRÍFUGAS!F48,IF($B$15=DATOS!$B$5,CHILLERS!F48, IF($B$15=DATOS!$B$6,COMPRESORES!F48,IF($B$15=DATOS!$B$7,EVAPORADORES!F48,IF($B$15=DATOS!$B$8,FILTROS!F48,IF($B$15=DATOS!$B$9,IC!F48,IF($B$15=DATOS!$B$10,MIXERS!F48,IF($B$15=DATOS!$B$11,MOLINOS!F48,IF($B$15=DATOS!$B$12,'ÓSMOSIS INV'!F48,IF($B$15=DATOS!$B$13,REACTORES!F48,IF($B$15=DATOS!$B$14,RESINAS!F52,IF($B$15=DATOS!$B$15,SECADORES!F48,IF($B$15=DATOS!$B$16,SILOS!F48,IF($B$15=DATOS!$B$17,TANQUES!F48,IF($B$15=DATOS!$B$18,'TK AGITADOS'!F48,IF($B$15=DATOS!$B$19,'TORRES ENF'!F48," ")))))))))))))))))</f>
        <v>0</v>
      </c>
      <c r="E64" s="46">
        <f>IF($B$15=DATOS!$B$3,CALDERAS!G48,IF($B$15=DATOS!$B$4,CENTRÍFUGAS!G48,IF($B$15=DATOS!$B$5,CHILLERS!G48, IF($B$15=DATOS!$B$6,COMPRESORES!G48,IF($B$15=DATOS!$B$7,EVAPORADORES!G48,IF($B$15=DATOS!$B$8,FILTROS!G48,IF($B$15=DATOS!$B$9,IC!G48,IF($B$15=DATOS!$B$10,MIXERS!G48,IF($B$15=DATOS!$B$11,MOLINOS!G48,IF($B$15=DATOS!$B$12,'ÓSMOSIS INV'!G48,IF($B$15=DATOS!$B$13,REACTORES!G48,IF($B$15=DATOS!$B$14,RESINAS!G52,IF($B$15=DATOS!$B$15,SECADORES!G48,IF($B$15=DATOS!$B$16,SILOS!G48,IF($B$15=DATOS!$B$17,TANQUES!G48,IF($B$15=DATOS!$B$18,'TK AGITADOS'!G48,IF($B$15=DATOS!$B$19,'TORRES ENF'!G48," ")))))))))))))))))</f>
        <v>0</v>
      </c>
      <c r="F64" s="46">
        <f>IF($B$15=DATOS!$B$3,CALDERAS!H48,IF($B$15=DATOS!$B$4,CENTRÍFUGAS!H48,IF($B$15=DATOS!$B$5,CHILLERS!H48, IF($B$15=DATOS!$B$6,COMPRESORES!H48,IF($B$15=DATOS!$B$7,EVAPORADORES!H48,IF($B$15=DATOS!$B$8,FILTROS!H48,IF($B$15=DATOS!$B$9,IC!H48,IF($B$15=DATOS!$B$10,MIXERS!H48,IF($B$15=DATOS!$B$11,MOLINOS!H48,IF($B$15=DATOS!$B$12,'ÓSMOSIS INV'!H48,IF($B$15=DATOS!$B$13,REACTORES!H48,IF($B$15=DATOS!$B$14,RESINAS!H52,IF($B$15=DATOS!$B$15,SECADORES!H48,IF($B$15=DATOS!$B$16,SILOS!H48,IF($B$15=DATOS!$B$17,TANQUES!H48,IF($B$15=DATOS!$B$18,'TK AGITADOS'!H48,IF($B$15=DATOS!$B$19,'TORRES ENF'!H48," ")))))))))))))))))</f>
        <v>0</v>
      </c>
      <c r="G64" s="46">
        <f>IF($B$15=DATOS!$B$3,CALDERAS!I48,IF($B$15=DATOS!$B$4,CENTRÍFUGAS!I48,IF($B$15=DATOS!$B$5,CHILLERS!I48, IF($B$15=DATOS!$B$6,COMPRESORES!I48,IF($B$15=DATOS!$B$7,EVAPORADORES!I48,IF($B$15=DATOS!$B$8,FILTROS!I48,IF($B$15=DATOS!$B$9,IC!I48,IF($B$15=DATOS!$B$10,MIXERS!I48,IF($B$15=DATOS!$B$11,MOLINOS!I48,IF($B$15=DATOS!$B$12,'ÓSMOSIS INV'!I48,IF($B$15=DATOS!$B$13,REACTORES!I48,IF($B$15=DATOS!$B$14,RESINAS!I52,IF($B$15=DATOS!$B$15,SECADORES!I48,IF($B$15=DATOS!$B$16,SILOS!I48,IF($B$15=DATOS!$B$17,TANQUES!I48,IF($B$15=DATOS!$B$18,'TK AGITADOS'!I48,IF($B$15=DATOS!$B$19,'TORRES ENF'!I48," ")))))))))))))))))</f>
        <v>0</v>
      </c>
      <c r="H64" s="46">
        <f>IF($B$15=DATOS!$B$3,CALDERAS!J48,IF($B$15=DATOS!$B$4,CENTRÍFUGAS!J48,IF($B$15=DATOS!$B$5,CHILLERS!J48, IF($B$15=DATOS!$B$6,COMPRESORES!J48,IF($B$15=DATOS!$B$7,EVAPORADORES!J48,IF($B$15=DATOS!$B$8,FILTROS!J48,IF($B$15=DATOS!$B$9,IC!J48,IF($B$15=DATOS!$B$10,MIXERS!J48,IF($B$15=DATOS!$B$11,MOLINOS!J48,IF($B$15=DATOS!$B$12,'ÓSMOSIS INV'!J48,IF($B$15=DATOS!$B$13,REACTORES!J48,IF($B$15=DATOS!$B$14,RESINAS!J52,IF($B$15=DATOS!$B$15,SECADORES!J48,IF($B$15=DATOS!$B$16,SILOS!J48,IF($B$15=DATOS!$B$17,TANQUES!J48,IF($B$15=DATOS!$B$18,'TK AGITADOS'!J48,IF($B$15=DATOS!$B$19,'TORRES ENF'!J48," ")))))))))))))))))</f>
        <v>0</v>
      </c>
      <c r="I64" s="46">
        <f>IF($B$15=DATOS!$B$3,CALDERAS!K48,IF($B$15=DATOS!$B$4,CENTRÍFUGAS!K48,IF($B$15=DATOS!$B$5,CHILLERS!K48, IF($B$15=DATOS!$B$6,COMPRESORES!K48,IF($B$15=DATOS!$B$7,EVAPORADORES!K48,IF($B$15=DATOS!$B$8,FILTROS!K48,IF($B$15=DATOS!$B$9,IC!K48,IF($B$15=DATOS!$B$10,MIXERS!K48,IF($B$15=DATOS!$B$11,MOLINOS!K48,IF($B$15=DATOS!$B$12,'ÓSMOSIS INV'!K48,IF($B$15=DATOS!$B$13,REACTORES!K48,IF($B$15=DATOS!$B$14,RESINAS!K52,IF($B$15=DATOS!$B$15,SECADORES!K48,IF($B$15=DATOS!$B$16,SILOS!K48,IF($B$15=DATOS!$B$17,TANQUES!K48,IF($B$15=DATOS!$B$18,'TK AGITADOS'!K48,IF($B$15=DATOS!$B$19,'TORRES ENF'!K48," ")))))))))))))))))</f>
        <v>0</v>
      </c>
      <c r="J64" s="46">
        <f>IF($B$15=DATOS!$B$3,CALDERAS!L48,IF($B$15=DATOS!$B$4,CENTRÍFUGAS!L48,IF($B$15=DATOS!$B$5,CHILLERS!L48, IF($B$15=DATOS!$B$6,COMPRESORES!L48,IF($B$15=DATOS!$B$7,EVAPORADORES!L48,IF($B$15=DATOS!$B$8,FILTROS!L48,IF($B$15=DATOS!$B$9,IC!L48,IF($B$15=DATOS!$B$10,MIXERS!L48,IF($B$15=DATOS!$B$11,MOLINOS!L48,IF($B$15=DATOS!$B$12,'ÓSMOSIS INV'!L48,IF($B$15=DATOS!$B$13,REACTORES!L48,IF($B$15=DATOS!$B$14,RESINAS!L52,IF($B$15=DATOS!$B$15,SECADORES!L48,IF($B$15=DATOS!$B$16,SILOS!L48,IF($B$15=DATOS!$B$17,TANQUES!L48,IF($B$15=DATOS!$B$18,'TK AGITADOS'!L48,IF($B$15=DATOS!$B$19,'TORRES ENF'!L48," ")))))))))))))))))</f>
        <v>0</v>
      </c>
      <c r="K64" s="46">
        <f>IF($B$15=DATOS!$B$3,CALDERAS!M48,IF($B$15=DATOS!$B$4,CENTRÍFUGAS!M48,IF($B$15=DATOS!$B$5,CHILLERS!M48, IF($B$15=DATOS!$B$6,COMPRESORES!M48,IF($B$15=DATOS!$B$7,EVAPORADORES!M48,IF($B$15=DATOS!$B$8,FILTROS!M48,IF($B$15=DATOS!$B$9,IC!M48,IF($B$15=DATOS!$B$10,MIXERS!M48,IF($B$15=DATOS!$B$11,MOLINOS!M48,IF($B$15=DATOS!$B$12,'ÓSMOSIS INV'!M48,IF($B$15=DATOS!$B$13,REACTORES!M48,IF($B$15=DATOS!$B$14,RESINAS!M52,IF($B$15=DATOS!$B$15,SECADORES!M48,IF($B$15=DATOS!$B$16,SILOS!M48,IF($B$15=DATOS!$B$17,TANQUES!M48,IF($B$15=DATOS!$B$18,'TK AGITADOS'!M48,IF($B$15=DATOS!$B$19,'TORRES ENF'!M48," ")))))))))))))))))</f>
        <v>0</v>
      </c>
      <c r="L64" s="46">
        <f>IF($B$15=DATOS!$B$3,CALDERAS!N48,IF($B$15=DATOS!$B$4,CENTRÍFUGAS!N48,IF($B$15=DATOS!$B$5,CHILLERS!N48, IF($B$15=DATOS!$B$6,COMPRESORES!N48,IF($B$15=DATOS!$B$7,EVAPORADORES!N48,IF($B$15=DATOS!$B$8,FILTROS!N48,IF($B$15=DATOS!$B$9,IC!N48,IF($B$15=DATOS!$B$10,MIXERS!N48,IF($B$15=DATOS!$B$11,MOLINOS!N48,IF($B$15=DATOS!$B$12,'ÓSMOSIS INV'!N48,IF($B$15=DATOS!$B$13,REACTORES!N48,IF($B$15=DATOS!$B$14,RESINAS!N52,IF($B$15=DATOS!$B$15,SECADORES!N48,IF($B$15=DATOS!$B$16,SILOS!N48,IF($B$15=DATOS!$B$17,TANQUES!N48,IF($B$15=DATOS!$B$18,'TK AGITADOS'!N48,IF($B$15=DATOS!$B$19,'TORRES ENF'!N48," ")))))))))))))))))</f>
        <v>0</v>
      </c>
      <c r="M64" s="46">
        <f>IF($B$15=DATOS!$B$3,CALDERAS!O48,IF($B$15=DATOS!$B$4,CENTRÍFUGAS!O48,IF($B$15=DATOS!$B$5,CHILLERS!O48, IF($B$15=DATOS!$B$6,COMPRESORES!O48,IF($B$15=DATOS!$B$7,EVAPORADORES!O48,IF($B$15=DATOS!$B$8,FILTROS!O48,IF($B$15=DATOS!$B$9,IC!O48,IF($B$15=DATOS!$B$10,MIXERS!O48,IF($B$15=DATOS!$B$11,MOLINOS!O48,IF($B$15=DATOS!$B$12,'ÓSMOSIS INV'!O48,IF($B$15=DATOS!$B$13,REACTORES!O48,IF($B$15=DATOS!$B$14,RESINAS!O52,IF($B$15=DATOS!$B$15,SECADORES!O48,IF($B$15=DATOS!$B$16,SILOS!O48,IF($B$15=DATOS!$B$17,TANQUES!O48,IF($B$15=DATOS!$B$18,'TK AGITADOS'!O48,IF($B$15=DATOS!$B$19,'TORRES ENF'!O48," ")))))))))))))))))</f>
        <v>0</v>
      </c>
      <c r="N64" s="46">
        <f>IF($B$15=DATOS!$B$3,CALDERAS!P48,IF($B$15=DATOS!$B$4,CENTRÍFUGAS!P48,IF($B$15=DATOS!$B$5,CHILLERS!P48, IF($B$15=DATOS!$B$6,COMPRESORES!P48,IF($B$15=DATOS!$B$7,EVAPORADORES!P48,IF($B$15=DATOS!$B$8,FILTROS!P48,IF($B$15=DATOS!$B$9,IC!P48,IF($B$15=DATOS!$B$10,MIXERS!P48,IF($B$15=DATOS!$B$11,MOLINOS!P48,IF($B$15=DATOS!$B$12,'ÓSMOSIS INV'!P48,IF($B$15=DATOS!$B$13,REACTORES!P48,IF($B$15=DATOS!$B$14,RESINAS!P52,IF($B$15=DATOS!$B$15,SECADORES!P48,IF($B$15=DATOS!$B$16,SILOS!P48,IF($B$15=DATOS!$B$17,TANQUES!P48,IF($B$15=DATOS!$B$18,'TK AGITADOS'!P48,IF($B$15=DATOS!$B$19,'TORRES ENF'!P48," ")))))))))))))))))</f>
        <v>0</v>
      </c>
      <c r="O64" s="46">
        <f>IF($B$15=DATOS!$B$3,CALDERAS!Q48,IF($B$15=DATOS!$B$4,CENTRÍFUGAS!Q48,IF($B$15=DATOS!$B$5,CHILLERS!Q48, IF($B$15=DATOS!$B$6,COMPRESORES!Q48,IF($B$15=DATOS!$B$7,EVAPORADORES!Q48,IF($B$15=DATOS!$B$8,FILTROS!Q48,IF($B$15=DATOS!$B$9,IC!Q48,IF($B$15=DATOS!$B$10,MIXERS!Q48,IF($B$15=DATOS!$B$11,MOLINOS!Q48,IF($B$15=DATOS!$B$12,'ÓSMOSIS INV'!Q48,IF($B$15=DATOS!$B$13,REACTORES!Q48,IF($B$15=DATOS!$B$14,RESINAS!Q52,IF($B$15=DATOS!$B$15,SECADORES!Q48,IF($B$15=DATOS!$B$16,SILOS!Q48,IF($B$15=DATOS!$B$17,TANQUES!Q48,IF($B$15=DATOS!$B$18,'TK AGITADOS'!Q48,IF($B$15=DATOS!$B$19,'TORRES ENF'!Q48," ")))))))))))))))))</f>
        <v>0</v>
      </c>
      <c r="P64" s="46">
        <f>IF($B$15=DATOS!$B$3,CALDERAS!R48,IF($B$15=DATOS!$B$4,CENTRÍFUGAS!R48,IF($B$15=DATOS!$B$5,CHILLERS!R48, IF($B$15=DATOS!$B$6,COMPRESORES!R48,IF($B$15=DATOS!$B$7,EVAPORADORES!R48,IF($B$15=DATOS!$B$8,FILTROS!R48,IF($B$15=DATOS!$B$9,IC!R48,IF($B$15=DATOS!$B$10,MIXERS!R48,IF($B$15=DATOS!$B$11,MOLINOS!R48,IF($B$15=DATOS!$B$12,'ÓSMOSIS INV'!R48,IF($B$15=DATOS!$B$13,REACTORES!R48,IF($B$15=DATOS!$B$14,RESINAS!R52,IF($B$15=DATOS!$B$15,SECADORES!R48,IF($B$15=DATOS!$B$16,SILOS!R48,IF($B$15=DATOS!$B$17,TANQUES!R48,IF($B$15=DATOS!$B$18,'TK AGITADOS'!R48,IF($B$15=DATOS!$B$19,'TORRES ENF'!R48," ")))))))))))))))))</f>
        <v>0</v>
      </c>
      <c r="Q64" s="46">
        <f>IF($B$15=DATOS!$B$3,CALDERAS!S48,IF($B$15=DATOS!$B$4,CENTRÍFUGAS!S48,IF($B$15=DATOS!$B$5,CHILLERS!S48, IF($B$15=DATOS!$B$6,COMPRESORES!S48,IF($B$15=DATOS!$B$7,EVAPORADORES!S48,IF($B$15=DATOS!$B$8,FILTROS!S48,IF($B$15=DATOS!$B$9,IC!S48,IF($B$15=DATOS!$B$10,MIXERS!S48,IF($B$15=DATOS!$B$11,MOLINOS!S48,IF($B$15=DATOS!$B$12,'ÓSMOSIS INV'!S48,IF($B$15=DATOS!$B$13,REACTORES!S48,IF($B$15=DATOS!$B$14,RESINAS!S52,IF($B$15=DATOS!$B$15,SECADORES!S48,IF($B$15=DATOS!$B$16,SILOS!S48,IF($B$15=DATOS!$B$17,TANQUES!S48,IF($B$15=DATOS!$B$18,'TK AGITADOS'!S48,IF($B$15=DATOS!$B$19,'TORRES ENF'!S48," ")))))))))))))))))</f>
        <v>0</v>
      </c>
      <c r="R64" s="46">
        <f>IF($B$15=DATOS!$B$3,CALDERAS!T48,IF($B$15=DATOS!$B$4,CENTRÍFUGAS!T48,IF($B$15=DATOS!$B$5,CHILLERS!T48, IF($B$15=DATOS!$B$6,COMPRESORES!T48,IF($B$15=DATOS!$B$7,EVAPORADORES!T48,IF($B$15=DATOS!$B$8,FILTROS!T48,IF($B$15=DATOS!$B$9,IC!T48,IF($B$15=DATOS!$B$10,MIXERS!T48,IF($B$15=DATOS!$B$11,MOLINOS!T48,IF($B$15=DATOS!$B$12,'ÓSMOSIS INV'!T48,IF($B$15=DATOS!$B$13,REACTORES!T48,IF($B$15=DATOS!$B$14,RESINAS!T52,IF($B$15=DATOS!$B$15,SECADORES!T48,IF($B$15=DATOS!$B$16,SILOS!T48,IF($B$15=DATOS!$B$17,TANQUES!T48,IF($B$15=DATOS!$B$18,'TK AGITADOS'!T48,IF($B$15=DATOS!$B$19,'TORRES ENF'!T48," ")))))))))))))))))</f>
        <v>0</v>
      </c>
      <c r="S64" s="46">
        <f>IF($B$15=DATOS!$B$3,CALDERAS!U48,IF($B$15=DATOS!$B$4,CENTRÍFUGAS!U48,IF($B$15=DATOS!$B$5,CHILLERS!U48, IF($B$15=DATOS!$B$6,COMPRESORES!U48,IF($B$15=DATOS!$B$7,EVAPORADORES!U48,IF($B$15=DATOS!$B$8,FILTROS!U48,IF($B$15=DATOS!$B$9,IC!U48,IF($B$15=DATOS!$B$10,MIXERS!U48,IF($B$15=DATOS!$B$11,MOLINOS!U48,IF($B$15=DATOS!$B$12,'ÓSMOSIS INV'!U48,IF($B$15=DATOS!$B$13,REACTORES!U48,IF($B$15=DATOS!$B$14,RESINAS!U52,IF($B$15=DATOS!$B$15,SECADORES!U48,IF($B$15=DATOS!$B$16,SILOS!U48,IF($B$15=DATOS!$B$17,TANQUES!U48,IF($B$15=DATOS!$B$18,'TK AGITADOS'!U48,IF($B$15=DATOS!$B$19,'TORRES ENF'!U48," ")))))))))))))))))</f>
        <v>0</v>
      </c>
      <c r="T64" s="46">
        <f>IF($B$15=DATOS!$B$3,CALDERAS!V48,IF($B$15=DATOS!$B$4,CENTRÍFUGAS!V48,IF($B$15=DATOS!$B$5,CHILLERS!V48, IF($B$15=DATOS!$B$6,COMPRESORES!V48,IF($B$15=DATOS!$B$7,EVAPORADORES!V48,IF($B$15=DATOS!$B$8,FILTROS!V48,IF($B$15=DATOS!$B$9,IC!V48,IF($B$15=DATOS!$B$10,MIXERS!V48,IF($B$15=DATOS!$B$11,MOLINOS!V48,IF($B$15=DATOS!$B$12,'ÓSMOSIS INV'!V48,IF($B$15=DATOS!$B$13,REACTORES!V48,IF($B$15=DATOS!$B$14,RESINAS!V52,IF($B$15=DATOS!$B$15,SECADORES!V48,IF($B$15=DATOS!$B$16,SILOS!V48,IF($B$15=DATOS!$B$17,TANQUES!V48,IF($B$15=DATOS!$B$18,'TK AGITADOS'!V48,IF($B$15=DATOS!$B$19,'TORRES ENF'!V48," ")))))))))))))))))</f>
        <v>0</v>
      </c>
      <c r="U64" s="46">
        <f>IF($B$15=DATOS!$B$3,CALDERAS!W48,IF($B$15=DATOS!$B$4,CENTRÍFUGAS!W48,IF($B$15=DATOS!$B$5,CHILLERS!W48, IF($B$15=DATOS!$B$6,COMPRESORES!W48,IF($B$15=DATOS!$B$7,EVAPORADORES!W48,IF($B$15=DATOS!$B$8,FILTROS!W48,IF($B$15=DATOS!$B$9,IC!W48,IF($B$15=DATOS!$B$10,MIXERS!W48,IF($B$15=DATOS!$B$11,MOLINOS!W48,IF($B$15=DATOS!$B$12,'ÓSMOSIS INV'!W48,IF($B$15=DATOS!$B$13,REACTORES!W48,IF($B$15=DATOS!$B$14,RESINAS!W52,IF($B$15=DATOS!$B$15,SECADORES!W48,IF($B$15=DATOS!$B$16,SILOS!W48,IF($B$15=DATOS!$B$17,TANQUES!W48,IF($B$15=DATOS!$B$18,'TK AGITADOS'!W48,IF($B$15=DATOS!$B$19,'TORRES ENF'!W48," ")))))))))))))))))</f>
        <v>0</v>
      </c>
      <c r="V64" s="46">
        <f>IF($B$15=DATOS!$B$3,CALDERAS!X48,IF($B$15=DATOS!$B$4,CENTRÍFUGAS!X48,IF($B$15=DATOS!$B$5,CHILLERS!X48, IF($B$15=DATOS!$B$6,COMPRESORES!X48,IF($B$15=DATOS!$B$7,EVAPORADORES!X48,IF($B$15=DATOS!$B$8,FILTROS!X48,IF($B$15=DATOS!$B$9,IC!X48,IF($B$15=DATOS!$B$10,MIXERS!X48,IF($B$15=DATOS!$B$11,MOLINOS!X48,IF($B$15=DATOS!$B$12,'ÓSMOSIS INV'!X48,IF($B$15=DATOS!$B$13,REACTORES!X48,IF($B$15=DATOS!$B$14,RESINAS!X52,IF($B$15=DATOS!$B$15,SECADORES!X48,IF($B$15=DATOS!$B$16,SILOS!X48,IF($B$15=DATOS!$B$17,TANQUES!X48,IF($B$15=DATOS!$B$18,'TK AGITADOS'!X48,IF($B$15=DATOS!$B$19,'TORRES ENF'!X48," ")))))))))))))))))</f>
        <v>0</v>
      </c>
      <c r="W64" s="46">
        <f>IF($B$15=DATOS!$B$3,CALDERAS!Y48,IF($B$15=DATOS!$B$4,CENTRÍFUGAS!Y48,IF($B$15=DATOS!$B$5,CHILLERS!Y48, IF($B$15=DATOS!$B$6,COMPRESORES!Y48,IF($B$15=DATOS!$B$7,EVAPORADORES!Y48,IF($B$15=DATOS!$B$8,FILTROS!Y48,IF($B$15=DATOS!$B$9,IC!Y48,IF($B$15=DATOS!$B$10,MIXERS!Y48,IF($B$15=DATOS!$B$11,MOLINOS!Y48,IF($B$15=DATOS!$B$12,'ÓSMOSIS INV'!Y48,IF($B$15=DATOS!$B$13,REACTORES!Y48,IF($B$15=DATOS!$B$14,RESINAS!Y52,IF($B$15=DATOS!$B$15,SECADORES!Y48,IF($B$15=DATOS!$B$16,SILOS!Y48,IF($B$15=DATOS!$B$17,TANQUES!Y48,IF($B$15=DATOS!$B$18,'TK AGITADOS'!Y48,IF($B$15=DATOS!$B$19,'TORRES ENF'!Y48," ")))))))))))))))))</f>
        <v>0</v>
      </c>
      <c r="X64" s="46">
        <f>IF($B$15=DATOS!$B$3,CALDERAS!Z48,IF($B$15=DATOS!$B$4,CENTRÍFUGAS!Z48,IF($B$15=DATOS!$B$5,CHILLERS!Z48, IF($B$15=DATOS!$B$6,COMPRESORES!Z48,IF($B$15=DATOS!$B$7,EVAPORADORES!Z48,IF($B$15=DATOS!$B$8,FILTROS!Z48,IF($B$15=DATOS!$B$9,IC!Z48,IF($B$15=DATOS!$B$10,MIXERS!Z48,IF($B$15=DATOS!$B$11,MOLINOS!Z48,IF($B$15=DATOS!$B$12,'ÓSMOSIS INV'!Z48,IF($B$15=DATOS!$B$13,REACTORES!Z48,IF($B$15=DATOS!$B$14,RESINAS!Z52,IF($B$15=DATOS!$B$15,SECADORES!Z48,IF($B$15=DATOS!$B$16,SILOS!Z48,IF($B$15=DATOS!$B$17,TANQUES!Z48,IF($B$15=DATOS!$B$18,'TK AGITADOS'!Z48,IF($B$15=DATOS!$B$19,'TORRES ENF'!Z48," ")))))))))))))))))</f>
        <v>0</v>
      </c>
      <c r="Y64" s="46">
        <f>IF($B$15=DATOS!$B$3,CALDERAS!AA48,IF($B$15=DATOS!$B$4,CENTRÍFUGAS!AA48,IF($B$15=DATOS!$B$5,CHILLERS!AA48, IF($B$15=DATOS!$B$6,COMPRESORES!AA48,IF($B$15=DATOS!$B$7,EVAPORADORES!AA48,IF($B$15=DATOS!$B$8,FILTROS!AA48,IF($B$15=DATOS!$B$9,IC!AA48,IF($B$15=DATOS!$B$10,MIXERS!AA48,IF($B$15=DATOS!$B$11,MOLINOS!AA48,IF($B$15=DATOS!$B$12,'ÓSMOSIS INV'!AA48,IF($B$15=DATOS!$B$13,REACTORES!AA48,IF($B$15=DATOS!$B$14,RESINAS!AA52,IF($B$15=DATOS!$B$15,SECADORES!AA48,IF($B$15=DATOS!$B$16,SILOS!AA48,IF($B$15=DATOS!$B$17,TANQUES!AA48,IF($B$15=DATOS!$B$18,'TK AGITADOS'!AA48,IF($B$15=DATOS!$B$19,'TORRES ENF'!AA48," ")))))))))))))))))</f>
        <v>0</v>
      </c>
      <c r="Z64" s="46">
        <f>IF($B$15=DATOS!$B$3,CALDERAS!AB48,IF($B$15=DATOS!$B$4,CENTRÍFUGAS!AB48,IF($B$15=DATOS!$B$5,CHILLERS!AB48, IF($B$15=DATOS!$B$6,COMPRESORES!AB48,IF($B$15=DATOS!$B$7,EVAPORADORES!AB48,IF($B$15=DATOS!$B$8,FILTROS!AB48,IF($B$15=DATOS!$B$9,IC!AB48,IF($B$15=DATOS!$B$10,MIXERS!AB48,IF($B$15=DATOS!$B$11,MOLINOS!AB48,IF($B$15=DATOS!$B$12,'ÓSMOSIS INV'!AB48,IF($B$15=DATOS!$B$13,REACTORES!AB48,IF($B$15=DATOS!$B$14,RESINAS!AB52,IF($B$15=DATOS!$B$15,SECADORES!AB48,IF($B$15=DATOS!$B$16,SILOS!AB48,IF($B$15=DATOS!$B$17,TANQUES!AB48,IF($B$15=DATOS!$B$18,'TK AGITADOS'!AB48,IF($B$15=DATOS!$B$19,'TORRES ENF'!AB48," ")))))))))))))))))</f>
        <v>0</v>
      </c>
      <c r="AA64" s="46">
        <f>IF($B$15=DATOS!$B$3,CALDERAS!AC48,IF($B$15=DATOS!$B$4,CENTRÍFUGAS!AC48,IF($B$15=DATOS!$B$5,CHILLERS!AC48, IF($B$15=DATOS!$B$6,COMPRESORES!AC48,IF($B$15=DATOS!$B$7,EVAPORADORES!AC48,IF($B$15=DATOS!$B$8,FILTROS!AC48,IF($B$15=DATOS!$B$9,IC!AC48,IF($B$15=DATOS!$B$10,MIXERS!AC48,IF($B$15=DATOS!$B$11,MOLINOS!AC48,IF($B$15=DATOS!$B$12,'ÓSMOSIS INV'!AC48,IF($B$15=DATOS!$B$13,REACTORES!AC48,IF($B$15=DATOS!$B$14,RESINAS!AC52,IF($B$15=DATOS!$B$15,SECADORES!AC48,IF($B$15=DATOS!$B$16,SILOS!AC48,IF($B$15=DATOS!$B$17,TANQUES!AC48,IF($B$15=DATOS!$B$18,'TK AGITADOS'!AC48,IF($B$15=DATOS!$B$19,'TORRES ENF'!AC48," ")))))))))))))))))</f>
        <v>0</v>
      </c>
      <c r="AB64" s="46">
        <f>IF($B$15=DATOS!$B$3,CALDERAS!AD48,IF($B$15=DATOS!$B$4,CENTRÍFUGAS!AD48,IF($B$15=DATOS!$B$5,CHILLERS!AD48, IF($B$15=DATOS!$B$6,COMPRESORES!AD48,IF($B$15=DATOS!$B$7,EVAPORADORES!AD48,IF($B$15=DATOS!$B$8,FILTROS!AD48,IF($B$15=DATOS!$B$9,IC!AD48,IF($B$15=DATOS!$B$10,MIXERS!AD48,IF($B$15=DATOS!$B$11,MOLINOS!AD48,IF($B$15=DATOS!$B$12,'ÓSMOSIS INV'!AD48,IF($B$15=DATOS!$B$13,REACTORES!AD48,IF($B$15=DATOS!$B$14,RESINAS!AD52,IF($B$15=DATOS!$B$15,SECADORES!AD48,IF($B$15=DATOS!$B$16,SILOS!AD48,IF($B$15=DATOS!$B$17,TANQUES!AD48,IF($B$15=DATOS!$B$18,'TK AGITADOS'!AD48,IF($B$15=DATOS!$B$19,'TORRES ENF'!AD48," ")))))))))))))))))</f>
        <v>0</v>
      </c>
      <c r="AC64" s="46">
        <f>IF($B$15=DATOS!$B$3,CALDERAS!AE48,IF($B$15=DATOS!$B$4,CENTRÍFUGAS!AE48,IF($B$15=DATOS!$B$5,CHILLERS!AE48, IF($B$15=DATOS!$B$6,COMPRESORES!AE48,IF($B$15=DATOS!$B$7,EVAPORADORES!AE48,IF($B$15=DATOS!$B$8,FILTROS!AE48,IF($B$15=DATOS!$B$9,IC!AE48,IF($B$15=DATOS!$B$10,MIXERS!AE48,IF($B$15=DATOS!$B$11,MOLINOS!AE48,IF($B$15=DATOS!$B$12,'ÓSMOSIS INV'!AE48,IF($B$15=DATOS!$B$13,REACTORES!AE48,IF($B$15=DATOS!$B$14,RESINAS!AE52,IF($B$15=DATOS!$B$15,SECADORES!AE48,IF($B$15=DATOS!$B$16,SILOS!AE48,IF($B$15=DATOS!$B$17,TANQUES!AE48,IF($B$15=DATOS!$B$18,'TK AGITADOS'!AE48,IF($B$15=DATOS!$B$19,'TORRES ENF'!AE48," ")))))))))))))))))</f>
        <v>0</v>
      </c>
      <c r="AD64" s="46">
        <f>IF($B$15=DATOS!$B$3,CALDERAS!AF48,IF($B$15=DATOS!$B$4,CENTRÍFUGAS!AF48,IF($B$15=DATOS!$B$5,CHILLERS!AF48, IF($B$15=DATOS!$B$6,COMPRESORES!AF48,IF($B$15=DATOS!$B$7,EVAPORADORES!AF48,IF($B$15=DATOS!$B$8,FILTROS!AF48,IF($B$15=DATOS!$B$9,IC!AF48,IF($B$15=DATOS!$B$10,MIXERS!AF48,IF($B$15=DATOS!$B$11,MOLINOS!AF48,IF($B$15=DATOS!$B$12,'ÓSMOSIS INV'!AF48,IF($B$15=DATOS!$B$13,REACTORES!AF48,IF($B$15=DATOS!$B$14,RESINAS!AF52,IF($B$15=DATOS!$B$15,SECADORES!AF48,IF($B$15=DATOS!$B$16,SILOS!AF48,IF($B$15=DATOS!$B$17,TANQUES!AF48,IF($B$15=DATOS!$B$18,'TK AGITADOS'!AF48,IF($B$15=DATOS!$B$19,'TORRES ENF'!AF48," ")))))))))))))))))</f>
        <v>0</v>
      </c>
      <c r="AE64" s="46">
        <f>IF($B$15=DATOS!$B$3,CALDERAS!AG48,IF($B$15=DATOS!$B$4,CENTRÍFUGAS!AG48,IF($B$15=DATOS!$B$5,CHILLERS!AG48, IF($B$15=DATOS!$B$6,COMPRESORES!AG48,IF($B$15=DATOS!$B$7,EVAPORADORES!AG48,IF($B$15=DATOS!$B$8,FILTROS!AG48,IF($B$15=DATOS!$B$9,IC!AG48,IF($B$15=DATOS!$B$10,MIXERS!AG48,IF($B$15=DATOS!$B$11,MOLINOS!AG48,IF($B$15=DATOS!$B$12,'ÓSMOSIS INV'!AG48,IF($B$15=DATOS!$B$13,REACTORES!AG48,IF($B$15=DATOS!$B$14,RESINAS!AG52,IF($B$15=DATOS!$B$15,SECADORES!AG48,IF($B$15=DATOS!$B$16,SILOS!AG48,IF($B$15=DATOS!$B$17,TANQUES!AG48,IF($B$15=DATOS!$B$18,'TK AGITADOS'!AG48,IF($B$15=DATOS!$B$19,'TORRES ENF'!AG48," ")))))))))))))))))</f>
        <v>0</v>
      </c>
      <c r="AF64" s="46">
        <f>IF($B$15=DATOS!$B$3,CALDERAS!AH48,IF($B$15=DATOS!$B$4,CENTRÍFUGAS!AH48,IF($B$15=DATOS!$B$5,CHILLERS!AH48, IF($B$15=DATOS!$B$6,COMPRESORES!AH48,IF($B$15=DATOS!$B$7,EVAPORADORES!AH48,IF($B$15=DATOS!$B$8,FILTROS!AH48,IF($B$15=DATOS!$B$9,IC!AH48,IF($B$15=DATOS!$B$10,MIXERS!AH48,IF($B$15=DATOS!$B$11,MOLINOS!AH48,IF($B$15=DATOS!$B$12,'ÓSMOSIS INV'!AH48,IF($B$15=DATOS!$B$13,REACTORES!AH48,IF($B$15=DATOS!$B$14,RESINAS!AH52,IF($B$15=DATOS!$B$15,SECADORES!AH48,IF($B$15=DATOS!$B$16,SILOS!AH48,IF($B$15=DATOS!$B$17,TANQUES!AH48,IF($B$15=DATOS!$B$18,'TK AGITADOS'!AH48,IF($B$15=DATOS!$B$19,'TORRES ENF'!AH48," ")))))))))))))))))</f>
        <v>0</v>
      </c>
    </row>
    <row r="65" spans="1:32" s="48" customFormat="1" ht="45" customHeight="1" x14ac:dyDescent="0.4">
      <c r="A65" s="46">
        <f>IF($B$15=DATOS!$B$3,CALDERAS!C49,IF($B$15=DATOS!$B$4,CENTRÍFUGAS!C49,IF($B$15=DATOS!$B$5,CHILLERS!C49, IF($B$15=DATOS!$B$6,COMPRESORES!C49,IF($B$15=DATOS!$B$7,EVAPORADORES!C49,IF($B$15=DATOS!$B$8,FILTROS!C49,IF($B$15=DATOS!$B$9,IC!C49,IF($B$15=DATOS!$B$10,MIXERS!C49,IF($B$15=DATOS!$B$11,MOLINOS!C49,IF($B$15=DATOS!$B$12,'ÓSMOSIS INV'!C49,IF($B$15=DATOS!$B$13,REACTORES!C49,IF($B$15=DATOS!$B$14,RESINAS!C53,IF($B$15=DATOS!$B$15,SECADORES!C49,IF($B$15=DATOS!$B$16,SILOS!C49,IF($B$15=DATOS!$B$17,TANQUES!C49,IF($B$15=DATOS!$B$18,'TK AGITADOS'!C49,IF($B$15=DATOS!$B$19,'TORRES ENF'!C49," ")))))))))))))))))</f>
        <v>0</v>
      </c>
      <c r="B65" s="46">
        <f>IF($B$15=DATOS!$B$3,CALDERAS!D49,IF($B$15=DATOS!$B$4,CENTRÍFUGAS!D49,IF($B$15=DATOS!$B$5,CHILLERS!D49, IF($B$15=DATOS!$B$6,COMPRESORES!D49,IF($B$15=DATOS!$B$7,EVAPORADORES!D49,IF($B$15=DATOS!$B$8,FILTROS!D49,IF($B$15=DATOS!$B$9,IC!D49,IF($B$15=DATOS!$B$10,MIXERS!D49,IF($B$15=DATOS!$B$11,MOLINOS!D49,IF($B$15=DATOS!$B$12,'ÓSMOSIS INV'!D49,IF($B$15=DATOS!$B$13,REACTORES!D49,IF($B$15=DATOS!$B$14,RESINAS!D53,IF($B$15=DATOS!$B$15,SECADORES!D49,IF($B$15=DATOS!$B$16,SILOS!D49,IF($B$15=DATOS!$B$17,TANQUES!D49,IF($B$15=DATOS!$B$18,'TK AGITADOS'!D49,IF($B$15=DATOS!$B$19,'TORRES ENF'!D49," ")))))))))))))))))</f>
        <v>0</v>
      </c>
      <c r="C65" s="46">
        <f>IF($B$15=DATOS!$B$3,CALDERAS!E49,IF($B$15=DATOS!$B$4,CENTRÍFUGAS!E49,IF($B$15=DATOS!$B$5,CHILLERS!E49, IF($B$15=DATOS!$B$6,COMPRESORES!E49,IF($B$15=DATOS!$B$7,EVAPORADORES!E49,IF($B$15=DATOS!$B$8,FILTROS!E49,IF($B$15=DATOS!$B$9,IC!E49,IF($B$15=DATOS!$B$10,MIXERS!E49,IF($B$15=DATOS!$B$11,MOLINOS!E49,IF($B$15=DATOS!$B$12,'ÓSMOSIS INV'!E49,IF($B$15=DATOS!$B$13,REACTORES!E49,IF($B$15=DATOS!$B$14,RESINAS!E53,IF($B$15=DATOS!$B$15,SECADORES!E49,IF($B$15=DATOS!$B$16,SILOS!E49,IF($B$15=DATOS!$B$17,TANQUES!E49,IF($B$15=DATOS!$B$18,'TK AGITADOS'!E49,IF($B$15=DATOS!$B$19,'TORRES ENF'!E49," ")))))))))))))))))</f>
        <v>0</v>
      </c>
      <c r="D65" s="46">
        <f>IF($B$15=DATOS!$B$3,CALDERAS!F49,IF($B$15=DATOS!$B$4,CENTRÍFUGAS!F49,IF($B$15=DATOS!$B$5,CHILLERS!F49, IF($B$15=DATOS!$B$6,COMPRESORES!F49,IF($B$15=DATOS!$B$7,EVAPORADORES!F49,IF($B$15=DATOS!$B$8,FILTROS!F49,IF($B$15=DATOS!$B$9,IC!F49,IF($B$15=DATOS!$B$10,MIXERS!F49,IF($B$15=DATOS!$B$11,MOLINOS!F49,IF($B$15=DATOS!$B$12,'ÓSMOSIS INV'!F49,IF($B$15=DATOS!$B$13,REACTORES!F49,IF($B$15=DATOS!$B$14,RESINAS!F53,IF($B$15=DATOS!$B$15,SECADORES!F49,IF($B$15=DATOS!$B$16,SILOS!F49,IF($B$15=DATOS!$B$17,TANQUES!F49,IF($B$15=DATOS!$B$18,'TK AGITADOS'!F49,IF($B$15=DATOS!$B$19,'TORRES ENF'!F49," ")))))))))))))))))</f>
        <v>0</v>
      </c>
      <c r="E65" s="46">
        <f>IF($B$15=DATOS!$B$3,CALDERAS!G49,IF($B$15=DATOS!$B$4,CENTRÍFUGAS!G49,IF($B$15=DATOS!$B$5,CHILLERS!G49, IF($B$15=DATOS!$B$6,COMPRESORES!G49,IF($B$15=DATOS!$B$7,EVAPORADORES!G49,IF($B$15=DATOS!$B$8,FILTROS!G49,IF($B$15=DATOS!$B$9,IC!G49,IF($B$15=DATOS!$B$10,MIXERS!G49,IF($B$15=DATOS!$B$11,MOLINOS!G49,IF($B$15=DATOS!$B$12,'ÓSMOSIS INV'!G49,IF($B$15=DATOS!$B$13,REACTORES!G49,IF($B$15=DATOS!$B$14,RESINAS!G53,IF($B$15=DATOS!$B$15,SECADORES!G49,IF($B$15=DATOS!$B$16,SILOS!G49,IF($B$15=DATOS!$B$17,TANQUES!G49,IF($B$15=DATOS!$B$18,'TK AGITADOS'!G49,IF($B$15=DATOS!$B$19,'TORRES ENF'!G49," ")))))))))))))))))</f>
        <v>0</v>
      </c>
      <c r="F65" s="46">
        <f>IF($B$15=DATOS!$B$3,CALDERAS!H49,IF($B$15=DATOS!$B$4,CENTRÍFUGAS!H49,IF($B$15=DATOS!$B$5,CHILLERS!H49, IF($B$15=DATOS!$B$6,COMPRESORES!H49,IF($B$15=DATOS!$B$7,EVAPORADORES!H49,IF($B$15=DATOS!$B$8,FILTROS!H49,IF($B$15=DATOS!$B$9,IC!H49,IF($B$15=DATOS!$B$10,MIXERS!H49,IF($B$15=DATOS!$B$11,MOLINOS!H49,IF($B$15=DATOS!$B$12,'ÓSMOSIS INV'!H49,IF($B$15=DATOS!$B$13,REACTORES!H49,IF($B$15=DATOS!$B$14,RESINAS!H53,IF($B$15=DATOS!$B$15,SECADORES!H49,IF($B$15=DATOS!$B$16,SILOS!H49,IF($B$15=DATOS!$B$17,TANQUES!H49,IF($B$15=DATOS!$B$18,'TK AGITADOS'!H49,IF($B$15=DATOS!$B$19,'TORRES ENF'!H49," ")))))))))))))))))</f>
        <v>0</v>
      </c>
      <c r="G65" s="46">
        <f>IF($B$15=DATOS!$B$3,CALDERAS!I49,IF($B$15=DATOS!$B$4,CENTRÍFUGAS!I49,IF($B$15=DATOS!$B$5,CHILLERS!I49, IF($B$15=DATOS!$B$6,COMPRESORES!I49,IF($B$15=DATOS!$B$7,EVAPORADORES!I49,IF($B$15=DATOS!$B$8,FILTROS!I49,IF($B$15=DATOS!$B$9,IC!I49,IF($B$15=DATOS!$B$10,MIXERS!I49,IF($B$15=DATOS!$B$11,MOLINOS!I49,IF($B$15=DATOS!$B$12,'ÓSMOSIS INV'!I49,IF($B$15=DATOS!$B$13,REACTORES!I49,IF($B$15=DATOS!$B$14,RESINAS!I53,IF($B$15=DATOS!$B$15,SECADORES!I49,IF($B$15=DATOS!$B$16,SILOS!I49,IF($B$15=DATOS!$B$17,TANQUES!I49,IF($B$15=DATOS!$B$18,'TK AGITADOS'!I49,IF($B$15=DATOS!$B$19,'TORRES ENF'!I49," ")))))))))))))))))</f>
        <v>0</v>
      </c>
      <c r="H65" s="46">
        <f>IF($B$15=DATOS!$B$3,CALDERAS!J49,IF($B$15=DATOS!$B$4,CENTRÍFUGAS!J49,IF($B$15=DATOS!$B$5,CHILLERS!J49, IF($B$15=DATOS!$B$6,COMPRESORES!J49,IF($B$15=DATOS!$B$7,EVAPORADORES!J49,IF($B$15=DATOS!$B$8,FILTROS!J49,IF($B$15=DATOS!$B$9,IC!J49,IF($B$15=DATOS!$B$10,MIXERS!J49,IF($B$15=DATOS!$B$11,MOLINOS!J49,IF($B$15=DATOS!$B$12,'ÓSMOSIS INV'!J49,IF($B$15=DATOS!$B$13,REACTORES!J49,IF($B$15=DATOS!$B$14,RESINAS!J53,IF($B$15=DATOS!$B$15,SECADORES!J49,IF($B$15=DATOS!$B$16,SILOS!J49,IF($B$15=DATOS!$B$17,TANQUES!J49,IF($B$15=DATOS!$B$18,'TK AGITADOS'!J49,IF($B$15=DATOS!$B$19,'TORRES ENF'!J49," ")))))))))))))))))</f>
        <v>0</v>
      </c>
      <c r="I65" s="46">
        <f>IF($B$15=DATOS!$B$3,CALDERAS!K49,IF($B$15=DATOS!$B$4,CENTRÍFUGAS!K49,IF($B$15=DATOS!$B$5,CHILLERS!K49, IF($B$15=DATOS!$B$6,COMPRESORES!K49,IF($B$15=DATOS!$B$7,EVAPORADORES!K49,IF($B$15=DATOS!$B$8,FILTROS!K49,IF($B$15=DATOS!$B$9,IC!K49,IF($B$15=DATOS!$B$10,MIXERS!K49,IF($B$15=DATOS!$B$11,MOLINOS!K49,IF($B$15=DATOS!$B$12,'ÓSMOSIS INV'!K49,IF($B$15=DATOS!$B$13,REACTORES!K49,IF($B$15=DATOS!$B$14,RESINAS!K53,IF($B$15=DATOS!$B$15,SECADORES!K49,IF($B$15=DATOS!$B$16,SILOS!K49,IF($B$15=DATOS!$B$17,TANQUES!K49,IF($B$15=DATOS!$B$18,'TK AGITADOS'!K49,IF($B$15=DATOS!$B$19,'TORRES ENF'!K49," ")))))))))))))))))</f>
        <v>0</v>
      </c>
      <c r="J65" s="46">
        <f>IF($B$15=DATOS!$B$3,CALDERAS!L49,IF($B$15=DATOS!$B$4,CENTRÍFUGAS!L49,IF($B$15=DATOS!$B$5,CHILLERS!L49, IF($B$15=DATOS!$B$6,COMPRESORES!L49,IF($B$15=DATOS!$B$7,EVAPORADORES!L49,IF($B$15=DATOS!$B$8,FILTROS!L49,IF($B$15=DATOS!$B$9,IC!L49,IF($B$15=DATOS!$B$10,MIXERS!L49,IF($B$15=DATOS!$B$11,MOLINOS!L49,IF($B$15=DATOS!$B$12,'ÓSMOSIS INV'!L49,IF($B$15=DATOS!$B$13,REACTORES!L49,IF($B$15=DATOS!$B$14,RESINAS!L53,IF($B$15=DATOS!$B$15,SECADORES!L49,IF($B$15=DATOS!$B$16,SILOS!L49,IF($B$15=DATOS!$B$17,TANQUES!L49,IF($B$15=DATOS!$B$18,'TK AGITADOS'!L49,IF($B$15=DATOS!$B$19,'TORRES ENF'!L49," ")))))))))))))))))</f>
        <v>0</v>
      </c>
      <c r="K65" s="46">
        <f>IF($B$15=DATOS!$B$3,CALDERAS!M49,IF($B$15=DATOS!$B$4,CENTRÍFUGAS!M49,IF($B$15=DATOS!$B$5,CHILLERS!M49, IF($B$15=DATOS!$B$6,COMPRESORES!M49,IF($B$15=DATOS!$B$7,EVAPORADORES!M49,IF($B$15=DATOS!$B$8,FILTROS!M49,IF($B$15=DATOS!$B$9,IC!M49,IF($B$15=DATOS!$B$10,MIXERS!M49,IF($B$15=DATOS!$B$11,MOLINOS!M49,IF($B$15=DATOS!$B$12,'ÓSMOSIS INV'!M49,IF($B$15=DATOS!$B$13,REACTORES!M49,IF($B$15=DATOS!$B$14,RESINAS!M53,IF($B$15=DATOS!$B$15,SECADORES!M49,IF($B$15=DATOS!$B$16,SILOS!M49,IF($B$15=DATOS!$B$17,TANQUES!M49,IF($B$15=DATOS!$B$18,'TK AGITADOS'!M49,IF($B$15=DATOS!$B$19,'TORRES ENF'!M49," ")))))))))))))))))</f>
        <v>0</v>
      </c>
      <c r="L65" s="46">
        <f>IF($B$15=DATOS!$B$3,CALDERAS!N49,IF($B$15=DATOS!$B$4,CENTRÍFUGAS!N49,IF($B$15=DATOS!$B$5,CHILLERS!N49, IF($B$15=DATOS!$B$6,COMPRESORES!N49,IF($B$15=DATOS!$B$7,EVAPORADORES!N49,IF($B$15=DATOS!$B$8,FILTROS!N49,IF($B$15=DATOS!$B$9,IC!N49,IF($B$15=DATOS!$B$10,MIXERS!N49,IF($B$15=DATOS!$B$11,MOLINOS!N49,IF($B$15=DATOS!$B$12,'ÓSMOSIS INV'!N49,IF($B$15=DATOS!$B$13,REACTORES!N49,IF($B$15=DATOS!$B$14,RESINAS!N53,IF($B$15=DATOS!$B$15,SECADORES!N49,IF($B$15=DATOS!$B$16,SILOS!N49,IF($B$15=DATOS!$B$17,TANQUES!N49,IF($B$15=DATOS!$B$18,'TK AGITADOS'!N49,IF($B$15=DATOS!$B$19,'TORRES ENF'!N49," ")))))))))))))))))</f>
        <v>0</v>
      </c>
      <c r="M65" s="46">
        <f>IF($B$15=DATOS!$B$3,CALDERAS!O49,IF($B$15=DATOS!$B$4,CENTRÍFUGAS!O49,IF($B$15=DATOS!$B$5,CHILLERS!O49, IF($B$15=DATOS!$B$6,COMPRESORES!O49,IF($B$15=DATOS!$B$7,EVAPORADORES!O49,IF($B$15=DATOS!$B$8,FILTROS!O49,IF($B$15=DATOS!$B$9,IC!O49,IF($B$15=DATOS!$B$10,MIXERS!O49,IF($B$15=DATOS!$B$11,MOLINOS!O49,IF($B$15=DATOS!$B$12,'ÓSMOSIS INV'!O49,IF($B$15=DATOS!$B$13,REACTORES!O49,IF($B$15=DATOS!$B$14,RESINAS!O53,IF($B$15=DATOS!$B$15,SECADORES!O49,IF($B$15=DATOS!$B$16,SILOS!O49,IF($B$15=DATOS!$B$17,TANQUES!O49,IF($B$15=DATOS!$B$18,'TK AGITADOS'!O49,IF($B$15=DATOS!$B$19,'TORRES ENF'!O49," ")))))))))))))))))</f>
        <v>0</v>
      </c>
      <c r="N65" s="46">
        <f>IF($B$15=DATOS!$B$3,CALDERAS!P49,IF($B$15=DATOS!$B$4,CENTRÍFUGAS!P49,IF($B$15=DATOS!$B$5,CHILLERS!P49, IF($B$15=DATOS!$B$6,COMPRESORES!P49,IF($B$15=DATOS!$B$7,EVAPORADORES!P49,IF($B$15=DATOS!$B$8,FILTROS!P49,IF($B$15=DATOS!$B$9,IC!P49,IF($B$15=DATOS!$B$10,MIXERS!P49,IF($B$15=DATOS!$B$11,MOLINOS!P49,IF($B$15=DATOS!$B$12,'ÓSMOSIS INV'!P49,IF($B$15=DATOS!$B$13,REACTORES!P49,IF($B$15=DATOS!$B$14,RESINAS!P53,IF($B$15=DATOS!$B$15,SECADORES!P49,IF($B$15=DATOS!$B$16,SILOS!P49,IF($B$15=DATOS!$B$17,TANQUES!P49,IF($B$15=DATOS!$B$18,'TK AGITADOS'!P49,IF($B$15=DATOS!$B$19,'TORRES ENF'!P49," ")))))))))))))))))</f>
        <v>0</v>
      </c>
      <c r="O65" s="46">
        <f>IF($B$15=DATOS!$B$3,CALDERAS!Q49,IF($B$15=DATOS!$B$4,CENTRÍFUGAS!Q49,IF($B$15=DATOS!$B$5,CHILLERS!Q49, IF($B$15=DATOS!$B$6,COMPRESORES!Q49,IF($B$15=DATOS!$B$7,EVAPORADORES!Q49,IF($B$15=DATOS!$B$8,FILTROS!Q49,IF($B$15=DATOS!$B$9,IC!Q49,IF($B$15=DATOS!$B$10,MIXERS!Q49,IF($B$15=DATOS!$B$11,MOLINOS!Q49,IF($B$15=DATOS!$B$12,'ÓSMOSIS INV'!Q49,IF($B$15=DATOS!$B$13,REACTORES!Q49,IF($B$15=DATOS!$B$14,RESINAS!Q53,IF($B$15=DATOS!$B$15,SECADORES!Q49,IF($B$15=DATOS!$B$16,SILOS!Q49,IF($B$15=DATOS!$B$17,TANQUES!Q49,IF($B$15=DATOS!$B$18,'TK AGITADOS'!Q49,IF($B$15=DATOS!$B$19,'TORRES ENF'!Q49," ")))))))))))))))))</f>
        <v>0</v>
      </c>
      <c r="P65" s="46">
        <f>IF($B$15=DATOS!$B$3,CALDERAS!R49,IF($B$15=DATOS!$B$4,CENTRÍFUGAS!R49,IF($B$15=DATOS!$B$5,CHILLERS!R49, IF($B$15=DATOS!$B$6,COMPRESORES!R49,IF($B$15=DATOS!$B$7,EVAPORADORES!R49,IF($B$15=DATOS!$B$8,FILTROS!R49,IF($B$15=DATOS!$B$9,IC!R49,IF($B$15=DATOS!$B$10,MIXERS!R49,IF($B$15=DATOS!$B$11,MOLINOS!R49,IF($B$15=DATOS!$B$12,'ÓSMOSIS INV'!R49,IF($B$15=DATOS!$B$13,REACTORES!R49,IF($B$15=DATOS!$B$14,RESINAS!R53,IF($B$15=DATOS!$B$15,SECADORES!R49,IF($B$15=DATOS!$B$16,SILOS!R49,IF($B$15=DATOS!$B$17,TANQUES!R49,IF($B$15=DATOS!$B$18,'TK AGITADOS'!R49,IF($B$15=DATOS!$B$19,'TORRES ENF'!R49," ")))))))))))))))))</f>
        <v>0</v>
      </c>
      <c r="Q65" s="46">
        <f>IF($B$15=DATOS!$B$3,CALDERAS!S49,IF($B$15=DATOS!$B$4,CENTRÍFUGAS!S49,IF($B$15=DATOS!$B$5,CHILLERS!S49, IF($B$15=DATOS!$B$6,COMPRESORES!S49,IF($B$15=DATOS!$B$7,EVAPORADORES!S49,IF($B$15=DATOS!$B$8,FILTROS!S49,IF($B$15=DATOS!$B$9,IC!S49,IF($B$15=DATOS!$B$10,MIXERS!S49,IF($B$15=DATOS!$B$11,MOLINOS!S49,IF($B$15=DATOS!$B$12,'ÓSMOSIS INV'!S49,IF($B$15=DATOS!$B$13,REACTORES!S49,IF($B$15=DATOS!$B$14,RESINAS!S53,IF($B$15=DATOS!$B$15,SECADORES!S49,IF($B$15=DATOS!$B$16,SILOS!S49,IF($B$15=DATOS!$B$17,TANQUES!S49,IF($B$15=DATOS!$B$18,'TK AGITADOS'!S49,IF($B$15=DATOS!$B$19,'TORRES ENF'!S49," ")))))))))))))))))</f>
        <v>0</v>
      </c>
      <c r="R65" s="46">
        <f>IF($B$15=DATOS!$B$3,CALDERAS!T49,IF($B$15=DATOS!$B$4,CENTRÍFUGAS!T49,IF($B$15=DATOS!$B$5,CHILLERS!T49, IF($B$15=DATOS!$B$6,COMPRESORES!T49,IF($B$15=DATOS!$B$7,EVAPORADORES!T49,IF($B$15=DATOS!$B$8,FILTROS!T49,IF($B$15=DATOS!$B$9,IC!T49,IF($B$15=DATOS!$B$10,MIXERS!T49,IF($B$15=DATOS!$B$11,MOLINOS!T49,IF($B$15=DATOS!$B$12,'ÓSMOSIS INV'!T49,IF($B$15=DATOS!$B$13,REACTORES!T49,IF($B$15=DATOS!$B$14,RESINAS!T53,IF($B$15=DATOS!$B$15,SECADORES!T49,IF($B$15=DATOS!$B$16,SILOS!T49,IF($B$15=DATOS!$B$17,TANQUES!T49,IF($B$15=DATOS!$B$18,'TK AGITADOS'!T49,IF($B$15=DATOS!$B$19,'TORRES ENF'!T49," ")))))))))))))))))</f>
        <v>0</v>
      </c>
      <c r="S65" s="46">
        <f>IF($B$15=DATOS!$B$3,CALDERAS!U49,IF($B$15=DATOS!$B$4,CENTRÍFUGAS!U49,IF($B$15=DATOS!$B$5,CHILLERS!U49, IF($B$15=DATOS!$B$6,COMPRESORES!U49,IF($B$15=DATOS!$B$7,EVAPORADORES!U49,IF($B$15=DATOS!$B$8,FILTROS!U49,IF($B$15=DATOS!$B$9,IC!U49,IF($B$15=DATOS!$B$10,MIXERS!U49,IF($B$15=DATOS!$B$11,MOLINOS!U49,IF($B$15=DATOS!$B$12,'ÓSMOSIS INV'!U49,IF($B$15=DATOS!$B$13,REACTORES!U49,IF($B$15=DATOS!$B$14,RESINAS!U53,IF($B$15=DATOS!$B$15,SECADORES!U49,IF($B$15=DATOS!$B$16,SILOS!U49,IF($B$15=DATOS!$B$17,TANQUES!U49,IF($B$15=DATOS!$B$18,'TK AGITADOS'!U49,IF($B$15=DATOS!$B$19,'TORRES ENF'!U49," ")))))))))))))))))</f>
        <v>0</v>
      </c>
      <c r="T65" s="46">
        <f>IF($B$15=DATOS!$B$3,CALDERAS!V49,IF($B$15=DATOS!$B$4,CENTRÍFUGAS!V49,IF($B$15=DATOS!$B$5,CHILLERS!V49, IF($B$15=DATOS!$B$6,COMPRESORES!V49,IF($B$15=DATOS!$B$7,EVAPORADORES!V49,IF($B$15=DATOS!$B$8,FILTROS!V49,IF($B$15=DATOS!$B$9,IC!V49,IF($B$15=DATOS!$B$10,MIXERS!V49,IF($B$15=DATOS!$B$11,MOLINOS!V49,IF($B$15=DATOS!$B$12,'ÓSMOSIS INV'!V49,IF($B$15=DATOS!$B$13,REACTORES!V49,IF($B$15=DATOS!$B$14,RESINAS!V53,IF($B$15=DATOS!$B$15,SECADORES!V49,IF($B$15=DATOS!$B$16,SILOS!V49,IF($B$15=DATOS!$B$17,TANQUES!V49,IF($B$15=DATOS!$B$18,'TK AGITADOS'!V49,IF($B$15=DATOS!$B$19,'TORRES ENF'!V49," ")))))))))))))))))</f>
        <v>0</v>
      </c>
      <c r="U65" s="46">
        <f>IF($B$15=DATOS!$B$3,CALDERAS!W49,IF($B$15=DATOS!$B$4,CENTRÍFUGAS!W49,IF($B$15=DATOS!$B$5,CHILLERS!W49, IF($B$15=DATOS!$B$6,COMPRESORES!W49,IF($B$15=DATOS!$B$7,EVAPORADORES!W49,IF($B$15=DATOS!$B$8,FILTROS!W49,IF($B$15=DATOS!$B$9,IC!W49,IF($B$15=DATOS!$B$10,MIXERS!W49,IF($B$15=DATOS!$B$11,MOLINOS!W49,IF($B$15=DATOS!$B$12,'ÓSMOSIS INV'!W49,IF($B$15=DATOS!$B$13,REACTORES!W49,IF($B$15=DATOS!$B$14,RESINAS!W53,IF($B$15=DATOS!$B$15,SECADORES!W49,IF($B$15=DATOS!$B$16,SILOS!W49,IF($B$15=DATOS!$B$17,TANQUES!W49,IF($B$15=DATOS!$B$18,'TK AGITADOS'!W49,IF($B$15=DATOS!$B$19,'TORRES ENF'!W49," ")))))))))))))))))</f>
        <v>0</v>
      </c>
      <c r="V65" s="46">
        <f>IF($B$15=DATOS!$B$3,CALDERAS!X49,IF($B$15=DATOS!$B$4,CENTRÍFUGAS!X49,IF($B$15=DATOS!$B$5,CHILLERS!X49, IF($B$15=DATOS!$B$6,COMPRESORES!X49,IF($B$15=DATOS!$B$7,EVAPORADORES!X49,IF($B$15=DATOS!$B$8,FILTROS!X49,IF($B$15=DATOS!$B$9,IC!X49,IF($B$15=DATOS!$B$10,MIXERS!X49,IF($B$15=DATOS!$B$11,MOLINOS!X49,IF($B$15=DATOS!$B$12,'ÓSMOSIS INV'!X49,IF($B$15=DATOS!$B$13,REACTORES!X49,IF($B$15=DATOS!$B$14,RESINAS!X53,IF($B$15=DATOS!$B$15,SECADORES!X49,IF($B$15=DATOS!$B$16,SILOS!X49,IF($B$15=DATOS!$B$17,TANQUES!X49,IF($B$15=DATOS!$B$18,'TK AGITADOS'!X49,IF($B$15=DATOS!$B$19,'TORRES ENF'!X49," ")))))))))))))))))</f>
        <v>0</v>
      </c>
      <c r="W65" s="46">
        <f>IF($B$15=DATOS!$B$3,CALDERAS!Y49,IF($B$15=DATOS!$B$4,CENTRÍFUGAS!Y49,IF($B$15=DATOS!$B$5,CHILLERS!Y49, IF($B$15=DATOS!$B$6,COMPRESORES!Y49,IF($B$15=DATOS!$B$7,EVAPORADORES!Y49,IF($B$15=DATOS!$B$8,FILTROS!Y49,IF($B$15=DATOS!$B$9,IC!Y49,IF($B$15=DATOS!$B$10,MIXERS!Y49,IF($B$15=DATOS!$B$11,MOLINOS!Y49,IF($B$15=DATOS!$B$12,'ÓSMOSIS INV'!Y49,IF($B$15=DATOS!$B$13,REACTORES!Y49,IF($B$15=DATOS!$B$14,RESINAS!Y53,IF($B$15=DATOS!$B$15,SECADORES!Y49,IF($B$15=DATOS!$B$16,SILOS!Y49,IF($B$15=DATOS!$B$17,TANQUES!Y49,IF($B$15=DATOS!$B$18,'TK AGITADOS'!Y49,IF($B$15=DATOS!$B$19,'TORRES ENF'!Y49," ")))))))))))))))))</f>
        <v>0</v>
      </c>
      <c r="X65" s="46">
        <f>IF($B$15=DATOS!$B$3,CALDERAS!Z49,IF($B$15=DATOS!$B$4,CENTRÍFUGAS!Z49,IF($B$15=DATOS!$B$5,CHILLERS!Z49, IF($B$15=DATOS!$B$6,COMPRESORES!Z49,IF($B$15=DATOS!$B$7,EVAPORADORES!Z49,IF($B$15=DATOS!$B$8,FILTROS!Z49,IF($B$15=DATOS!$B$9,IC!Z49,IF($B$15=DATOS!$B$10,MIXERS!Z49,IF($B$15=DATOS!$B$11,MOLINOS!Z49,IF($B$15=DATOS!$B$12,'ÓSMOSIS INV'!Z49,IF($B$15=DATOS!$B$13,REACTORES!Z49,IF($B$15=DATOS!$B$14,RESINAS!Z53,IF($B$15=DATOS!$B$15,SECADORES!Z49,IF($B$15=DATOS!$B$16,SILOS!Z49,IF($B$15=DATOS!$B$17,TANQUES!Z49,IF($B$15=DATOS!$B$18,'TK AGITADOS'!Z49,IF($B$15=DATOS!$B$19,'TORRES ENF'!Z49," ")))))))))))))))))</f>
        <v>0</v>
      </c>
      <c r="Y65" s="46">
        <f>IF($B$15=DATOS!$B$3,CALDERAS!AA49,IF($B$15=DATOS!$B$4,CENTRÍFUGAS!AA49,IF($B$15=DATOS!$B$5,CHILLERS!AA49, IF($B$15=DATOS!$B$6,COMPRESORES!AA49,IF($B$15=DATOS!$B$7,EVAPORADORES!AA49,IF($B$15=DATOS!$B$8,FILTROS!AA49,IF($B$15=DATOS!$B$9,IC!AA49,IF($B$15=DATOS!$B$10,MIXERS!AA49,IF($B$15=DATOS!$B$11,MOLINOS!AA49,IF($B$15=DATOS!$B$12,'ÓSMOSIS INV'!AA49,IF($B$15=DATOS!$B$13,REACTORES!AA49,IF($B$15=DATOS!$B$14,RESINAS!AA53,IF($B$15=DATOS!$B$15,SECADORES!AA49,IF($B$15=DATOS!$B$16,SILOS!AA49,IF($B$15=DATOS!$B$17,TANQUES!AA49,IF($B$15=DATOS!$B$18,'TK AGITADOS'!AA49,IF($B$15=DATOS!$B$19,'TORRES ENF'!AA49," ")))))))))))))))))</f>
        <v>0</v>
      </c>
      <c r="Z65" s="46">
        <f>IF($B$15=DATOS!$B$3,CALDERAS!AB49,IF($B$15=DATOS!$B$4,CENTRÍFUGAS!AB49,IF($B$15=DATOS!$B$5,CHILLERS!AB49, IF($B$15=DATOS!$B$6,COMPRESORES!AB49,IF($B$15=DATOS!$B$7,EVAPORADORES!AB49,IF($B$15=DATOS!$B$8,FILTROS!AB49,IF($B$15=DATOS!$B$9,IC!AB49,IF($B$15=DATOS!$B$10,MIXERS!AB49,IF($B$15=DATOS!$B$11,MOLINOS!AB49,IF($B$15=DATOS!$B$12,'ÓSMOSIS INV'!AB49,IF($B$15=DATOS!$B$13,REACTORES!AB49,IF($B$15=DATOS!$B$14,RESINAS!AB53,IF($B$15=DATOS!$B$15,SECADORES!AB49,IF($B$15=DATOS!$B$16,SILOS!AB49,IF($B$15=DATOS!$B$17,TANQUES!AB49,IF($B$15=DATOS!$B$18,'TK AGITADOS'!AB49,IF($B$15=DATOS!$B$19,'TORRES ENF'!AB49," ")))))))))))))))))</f>
        <v>0</v>
      </c>
      <c r="AA65" s="46">
        <f>IF($B$15=DATOS!$B$3,CALDERAS!AC49,IF($B$15=DATOS!$B$4,CENTRÍFUGAS!AC49,IF($B$15=DATOS!$B$5,CHILLERS!AC49, IF($B$15=DATOS!$B$6,COMPRESORES!AC49,IF($B$15=DATOS!$B$7,EVAPORADORES!AC49,IF($B$15=DATOS!$B$8,FILTROS!AC49,IF($B$15=DATOS!$B$9,IC!AC49,IF($B$15=DATOS!$B$10,MIXERS!AC49,IF($B$15=DATOS!$B$11,MOLINOS!AC49,IF($B$15=DATOS!$B$12,'ÓSMOSIS INV'!AC49,IF($B$15=DATOS!$B$13,REACTORES!AC49,IF($B$15=DATOS!$B$14,RESINAS!AC53,IF($B$15=DATOS!$B$15,SECADORES!AC49,IF($B$15=DATOS!$B$16,SILOS!AC49,IF($B$15=DATOS!$B$17,TANQUES!AC49,IF($B$15=DATOS!$B$18,'TK AGITADOS'!AC49,IF($B$15=DATOS!$B$19,'TORRES ENF'!AC49," ")))))))))))))))))</f>
        <v>0</v>
      </c>
      <c r="AB65" s="46">
        <f>IF($B$15=DATOS!$B$3,CALDERAS!AD49,IF($B$15=DATOS!$B$4,CENTRÍFUGAS!AD49,IF($B$15=DATOS!$B$5,CHILLERS!AD49, IF($B$15=DATOS!$B$6,COMPRESORES!AD49,IF($B$15=DATOS!$B$7,EVAPORADORES!AD49,IF($B$15=DATOS!$B$8,FILTROS!AD49,IF($B$15=DATOS!$B$9,IC!AD49,IF($B$15=DATOS!$B$10,MIXERS!AD49,IF($B$15=DATOS!$B$11,MOLINOS!AD49,IF($B$15=DATOS!$B$12,'ÓSMOSIS INV'!AD49,IF($B$15=DATOS!$B$13,REACTORES!AD49,IF($B$15=DATOS!$B$14,RESINAS!AD53,IF($B$15=DATOS!$B$15,SECADORES!AD49,IF($B$15=DATOS!$B$16,SILOS!AD49,IF($B$15=DATOS!$B$17,TANQUES!AD49,IF($B$15=DATOS!$B$18,'TK AGITADOS'!AD49,IF($B$15=DATOS!$B$19,'TORRES ENF'!AD49," ")))))))))))))))))</f>
        <v>0</v>
      </c>
      <c r="AC65" s="46">
        <f>IF($B$15=DATOS!$B$3,CALDERAS!AE49,IF($B$15=DATOS!$B$4,CENTRÍFUGAS!AE49,IF($B$15=DATOS!$B$5,CHILLERS!AE49, IF($B$15=DATOS!$B$6,COMPRESORES!AE49,IF($B$15=DATOS!$B$7,EVAPORADORES!AE49,IF($B$15=DATOS!$B$8,FILTROS!AE49,IF($B$15=DATOS!$B$9,IC!AE49,IF($B$15=DATOS!$B$10,MIXERS!AE49,IF($B$15=DATOS!$B$11,MOLINOS!AE49,IF($B$15=DATOS!$B$12,'ÓSMOSIS INV'!AE49,IF($B$15=DATOS!$B$13,REACTORES!AE49,IF($B$15=DATOS!$B$14,RESINAS!AE53,IF($B$15=DATOS!$B$15,SECADORES!AE49,IF($B$15=DATOS!$B$16,SILOS!AE49,IF($B$15=DATOS!$B$17,TANQUES!AE49,IF($B$15=DATOS!$B$18,'TK AGITADOS'!AE49,IF($B$15=DATOS!$B$19,'TORRES ENF'!AE49," ")))))))))))))))))</f>
        <v>0</v>
      </c>
      <c r="AD65" s="46">
        <f>IF($B$15=DATOS!$B$3,CALDERAS!AF49,IF($B$15=DATOS!$B$4,CENTRÍFUGAS!AF49,IF($B$15=DATOS!$B$5,CHILLERS!AF49, IF($B$15=DATOS!$B$6,COMPRESORES!AF49,IF($B$15=DATOS!$B$7,EVAPORADORES!AF49,IF($B$15=DATOS!$B$8,FILTROS!AF49,IF($B$15=DATOS!$B$9,IC!AF49,IF($B$15=DATOS!$B$10,MIXERS!AF49,IF($B$15=DATOS!$B$11,MOLINOS!AF49,IF($B$15=DATOS!$B$12,'ÓSMOSIS INV'!AF49,IF($B$15=DATOS!$B$13,REACTORES!AF49,IF($B$15=DATOS!$B$14,RESINAS!AF53,IF($B$15=DATOS!$B$15,SECADORES!AF49,IF($B$15=DATOS!$B$16,SILOS!AF49,IF($B$15=DATOS!$B$17,TANQUES!AF49,IF($B$15=DATOS!$B$18,'TK AGITADOS'!AF49,IF($B$15=DATOS!$B$19,'TORRES ENF'!AF49," ")))))))))))))))))</f>
        <v>0</v>
      </c>
      <c r="AE65" s="46">
        <f>IF($B$15=DATOS!$B$3,CALDERAS!AG49,IF($B$15=DATOS!$B$4,CENTRÍFUGAS!AG49,IF($B$15=DATOS!$B$5,CHILLERS!AG49, IF($B$15=DATOS!$B$6,COMPRESORES!AG49,IF($B$15=DATOS!$B$7,EVAPORADORES!AG49,IF($B$15=DATOS!$B$8,FILTROS!AG49,IF($B$15=DATOS!$B$9,IC!AG49,IF($B$15=DATOS!$B$10,MIXERS!AG49,IF($B$15=DATOS!$B$11,MOLINOS!AG49,IF($B$15=DATOS!$B$12,'ÓSMOSIS INV'!AG49,IF($B$15=DATOS!$B$13,REACTORES!AG49,IF($B$15=DATOS!$B$14,RESINAS!AG53,IF($B$15=DATOS!$B$15,SECADORES!AG49,IF($B$15=DATOS!$B$16,SILOS!AG49,IF($B$15=DATOS!$B$17,TANQUES!AG49,IF($B$15=DATOS!$B$18,'TK AGITADOS'!AG49,IF($B$15=DATOS!$B$19,'TORRES ENF'!AG49," ")))))))))))))))))</f>
        <v>0</v>
      </c>
      <c r="AF65" s="46">
        <f>IF($B$15=DATOS!$B$3,CALDERAS!AH49,IF($B$15=DATOS!$B$4,CENTRÍFUGAS!AH49,IF($B$15=DATOS!$B$5,CHILLERS!AH49, IF($B$15=DATOS!$B$6,COMPRESORES!AH49,IF($B$15=DATOS!$B$7,EVAPORADORES!AH49,IF($B$15=DATOS!$B$8,FILTROS!AH49,IF($B$15=DATOS!$B$9,IC!AH49,IF($B$15=DATOS!$B$10,MIXERS!AH49,IF($B$15=DATOS!$B$11,MOLINOS!AH49,IF($B$15=DATOS!$B$12,'ÓSMOSIS INV'!AH49,IF($B$15=DATOS!$B$13,REACTORES!AH49,IF($B$15=DATOS!$B$14,RESINAS!AH53,IF($B$15=DATOS!$B$15,SECADORES!AH49,IF($B$15=DATOS!$B$16,SILOS!AH49,IF($B$15=DATOS!$B$17,TANQUES!AH49,IF($B$15=DATOS!$B$18,'TK AGITADOS'!AH49,IF($B$15=DATOS!$B$19,'TORRES ENF'!AH49," ")))))))))))))))))</f>
        <v>0</v>
      </c>
    </row>
    <row r="66" spans="1:32" s="48" customFormat="1" ht="45" customHeight="1" x14ac:dyDescent="0.4">
      <c r="A66" s="46">
        <f>IF($B$15=DATOS!$B$3,CALDERAS!C50,IF($B$15=DATOS!$B$4,CENTRÍFUGAS!C50,IF($B$15=DATOS!$B$5,CHILLERS!C50, IF($B$15=DATOS!$B$6,COMPRESORES!C50,IF($B$15=DATOS!$B$7,EVAPORADORES!C50,IF($B$15=DATOS!$B$8,FILTROS!C50,IF($B$15=DATOS!$B$9,IC!C50,IF($B$15=DATOS!$B$10,MIXERS!C50,IF($B$15=DATOS!$B$11,MOLINOS!C50,IF($B$15=DATOS!$B$12,'ÓSMOSIS INV'!C50,IF($B$15=DATOS!$B$13,REACTORES!C50,IF($B$15=DATOS!$B$14,RESINAS!C54,IF($B$15=DATOS!$B$15,SECADORES!C50,IF($B$15=DATOS!$B$16,SILOS!C50,IF($B$15=DATOS!$B$17,TANQUES!C50,IF($B$15=DATOS!$B$18,'TK AGITADOS'!C50,IF($B$15=DATOS!$B$19,'TORRES ENF'!C50," ")))))))))))))))))</f>
        <v>0</v>
      </c>
      <c r="B66" s="46">
        <f>IF($B$15=DATOS!$B$3,CALDERAS!D50,IF($B$15=DATOS!$B$4,CENTRÍFUGAS!D50,IF($B$15=DATOS!$B$5,CHILLERS!D50, IF($B$15=DATOS!$B$6,COMPRESORES!D50,IF($B$15=DATOS!$B$7,EVAPORADORES!D50,IF($B$15=DATOS!$B$8,FILTROS!D50,IF($B$15=DATOS!$B$9,IC!D50,IF($B$15=DATOS!$B$10,MIXERS!D50,IF($B$15=DATOS!$B$11,MOLINOS!D50,IF($B$15=DATOS!$B$12,'ÓSMOSIS INV'!D50,IF($B$15=DATOS!$B$13,REACTORES!D50,IF($B$15=DATOS!$B$14,RESINAS!D54,IF($B$15=DATOS!$B$15,SECADORES!D50,IF($B$15=DATOS!$B$16,SILOS!D50,IF($B$15=DATOS!$B$17,TANQUES!D50,IF($B$15=DATOS!$B$18,'TK AGITADOS'!D50,IF($B$15=DATOS!$B$19,'TORRES ENF'!D50," ")))))))))))))))))</f>
        <v>0</v>
      </c>
      <c r="C66" s="46">
        <f>IF($B$15=DATOS!$B$3,CALDERAS!E50,IF($B$15=DATOS!$B$4,CENTRÍFUGAS!E50,IF($B$15=DATOS!$B$5,CHILLERS!E50, IF($B$15=DATOS!$B$6,COMPRESORES!E50,IF($B$15=DATOS!$B$7,EVAPORADORES!E50,IF($B$15=DATOS!$B$8,FILTROS!E50,IF($B$15=DATOS!$B$9,IC!E50,IF($B$15=DATOS!$B$10,MIXERS!E50,IF($B$15=DATOS!$B$11,MOLINOS!E50,IF($B$15=DATOS!$B$12,'ÓSMOSIS INV'!E50,IF($B$15=DATOS!$B$13,REACTORES!E50,IF($B$15=DATOS!$B$14,RESINAS!E54,IF($B$15=DATOS!$B$15,SECADORES!E50,IF($B$15=DATOS!$B$16,SILOS!E50,IF($B$15=DATOS!$B$17,TANQUES!E50,IF($B$15=DATOS!$B$18,'TK AGITADOS'!E50,IF($B$15=DATOS!$B$19,'TORRES ENF'!E50," ")))))))))))))))))</f>
        <v>0</v>
      </c>
      <c r="D66" s="46">
        <f>IF($B$15=DATOS!$B$3,CALDERAS!F50,IF($B$15=DATOS!$B$4,CENTRÍFUGAS!F50,IF($B$15=DATOS!$B$5,CHILLERS!F50, IF($B$15=DATOS!$B$6,COMPRESORES!F50,IF($B$15=DATOS!$B$7,EVAPORADORES!F50,IF($B$15=DATOS!$B$8,FILTROS!F50,IF($B$15=DATOS!$B$9,IC!F50,IF($B$15=DATOS!$B$10,MIXERS!F50,IF($B$15=DATOS!$B$11,MOLINOS!F50,IF($B$15=DATOS!$B$12,'ÓSMOSIS INV'!F50,IF($B$15=DATOS!$B$13,REACTORES!F50,IF($B$15=DATOS!$B$14,RESINAS!F54,IF($B$15=DATOS!$B$15,SECADORES!F50,IF($B$15=DATOS!$B$16,SILOS!F50,IF($B$15=DATOS!$B$17,TANQUES!F50,IF($B$15=DATOS!$B$18,'TK AGITADOS'!F50,IF($B$15=DATOS!$B$19,'TORRES ENF'!F50," ")))))))))))))))))</f>
        <v>0</v>
      </c>
      <c r="E66" s="46">
        <f>IF($B$15=DATOS!$B$3,CALDERAS!G50,IF($B$15=DATOS!$B$4,CENTRÍFUGAS!G50,IF($B$15=DATOS!$B$5,CHILLERS!G50, IF($B$15=DATOS!$B$6,COMPRESORES!G50,IF($B$15=DATOS!$B$7,EVAPORADORES!G50,IF($B$15=DATOS!$B$8,FILTROS!G50,IF($B$15=DATOS!$B$9,IC!G50,IF($B$15=DATOS!$B$10,MIXERS!G50,IF($B$15=DATOS!$B$11,MOLINOS!G50,IF($B$15=DATOS!$B$12,'ÓSMOSIS INV'!G50,IF($B$15=DATOS!$B$13,REACTORES!G50,IF($B$15=DATOS!$B$14,RESINAS!G54,IF($B$15=DATOS!$B$15,SECADORES!G50,IF($B$15=DATOS!$B$16,SILOS!G50,IF($B$15=DATOS!$B$17,TANQUES!G50,IF($B$15=DATOS!$B$18,'TK AGITADOS'!G50,IF($B$15=DATOS!$B$19,'TORRES ENF'!G50," ")))))))))))))))))</f>
        <v>0</v>
      </c>
      <c r="F66" s="46">
        <f>IF($B$15=DATOS!$B$3,CALDERAS!H50,IF($B$15=DATOS!$B$4,CENTRÍFUGAS!H50,IF($B$15=DATOS!$B$5,CHILLERS!H50, IF($B$15=DATOS!$B$6,COMPRESORES!H50,IF($B$15=DATOS!$B$7,EVAPORADORES!H50,IF($B$15=DATOS!$B$8,FILTROS!H50,IF($B$15=DATOS!$B$9,IC!H50,IF($B$15=DATOS!$B$10,MIXERS!H50,IF($B$15=DATOS!$B$11,MOLINOS!H50,IF($B$15=DATOS!$B$12,'ÓSMOSIS INV'!H50,IF($B$15=DATOS!$B$13,REACTORES!H50,IF($B$15=DATOS!$B$14,RESINAS!H54,IF($B$15=DATOS!$B$15,SECADORES!H50,IF($B$15=DATOS!$B$16,SILOS!H50,IF($B$15=DATOS!$B$17,TANQUES!H50,IF($B$15=DATOS!$B$18,'TK AGITADOS'!H50,IF($B$15=DATOS!$B$19,'TORRES ENF'!H50," ")))))))))))))))))</f>
        <v>0</v>
      </c>
      <c r="G66" s="46">
        <f>IF($B$15=DATOS!$B$3,CALDERAS!I50,IF($B$15=DATOS!$B$4,CENTRÍFUGAS!I50,IF($B$15=DATOS!$B$5,CHILLERS!I50, IF($B$15=DATOS!$B$6,COMPRESORES!I50,IF($B$15=DATOS!$B$7,EVAPORADORES!I50,IF($B$15=DATOS!$B$8,FILTROS!I50,IF($B$15=DATOS!$B$9,IC!I50,IF($B$15=DATOS!$B$10,MIXERS!I50,IF($B$15=DATOS!$B$11,MOLINOS!I50,IF($B$15=DATOS!$B$12,'ÓSMOSIS INV'!I50,IF($B$15=DATOS!$B$13,REACTORES!I50,IF($B$15=DATOS!$B$14,RESINAS!I54,IF($B$15=DATOS!$B$15,SECADORES!I50,IF($B$15=DATOS!$B$16,SILOS!I50,IF($B$15=DATOS!$B$17,TANQUES!I50,IF($B$15=DATOS!$B$18,'TK AGITADOS'!I50,IF($B$15=DATOS!$B$19,'TORRES ENF'!I50," ")))))))))))))))))</f>
        <v>0</v>
      </c>
      <c r="H66" s="46">
        <f>IF($B$15=DATOS!$B$3,CALDERAS!J50,IF($B$15=DATOS!$B$4,CENTRÍFUGAS!J50,IF($B$15=DATOS!$B$5,CHILLERS!J50, IF($B$15=DATOS!$B$6,COMPRESORES!J50,IF($B$15=DATOS!$B$7,EVAPORADORES!J50,IF($B$15=DATOS!$B$8,FILTROS!J50,IF($B$15=DATOS!$B$9,IC!J50,IF($B$15=DATOS!$B$10,MIXERS!J50,IF($B$15=DATOS!$B$11,MOLINOS!J50,IF($B$15=DATOS!$B$12,'ÓSMOSIS INV'!J50,IF($B$15=DATOS!$B$13,REACTORES!J50,IF($B$15=DATOS!$B$14,RESINAS!J54,IF($B$15=DATOS!$B$15,SECADORES!J50,IF($B$15=DATOS!$B$16,SILOS!J50,IF($B$15=DATOS!$B$17,TANQUES!J50,IF($B$15=DATOS!$B$18,'TK AGITADOS'!J50,IF($B$15=DATOS!$B$19,'TORRES ENF'!J50," ")))))))))))))))))</f>
        <v>0</v>
      </c>
      <c r="I66" s="46">
        <f>IF($B$15=DATOS!$B$3,CALDERAS!K50,IF($B$15=DATOS!$B$4,CENTRÍFUGAS!K50,IF($B$15=DATOS!$B$5,CHILLERS!K50, IF($B$15=DATOS!$B$6,COMPRESORES!K50,IF($B$15=DATOS!$B$7,EVAPORADORES!K50,IF($B$15=DATOS!$B$8,FILTROS!K50,IF($B$15=DATOS!$B$9,IC!K50,IF($B$15=DATOS!$B$10,MIXERS!K50,IF($B$15=DATOS!$B$11,MOLINOS!K50,IF($B$15=DATOS!$B$12,'ÓSMOSIS INV'!K50,IF($B$15=DATOS!$B$13,REACTORES!K50,IF($B$15=DATOS!$B$14,RESINAS!K54,IF($B$15=DATOS!$B$15,SECADORES!K50,IF($B$15=DATOS!$B$16,SILOS!K50,IF($B$15=DATOS!$B$17,TANQUES!K50,IF($B$15=DATOS!$B$18,'TK AGITADOS'!K50,IF($B$15=DATOS!$B$19,'TORRES ENF'!K50," ")))))))))))))))))</f>
        <v>0</v>
      </c>
      <c r="J66" s="46">
        <f>IF($B$15=DATOS!$B$3,CALDERAS!L50,IF($B$15=DATOS!$B$4,CENTRÍFUGAS!L50,IF($B$15=DATOS!$B$5,CHILLERS!L50, IF($B$15=DATOS!$B$6,COMPRESORES!L50,IF($B$15=DATOS!$B$7,EVAPORADORES!L50,IF($B$15=DATOS!$B$8,FILTROS!L50,IF($B$15=DATOS!$B$9,IC!L50,IF($B$15=DATOS!$B$10,MIXERS!L50,IF($B$15=DATOS!$B$11,MOLINOS!L50,IF($B$15=DATOS!$B$12,'ÓSMOSIS INV'!L50,IF($B$15=DATOS!$B$13,REACTORES!L50,IF($B$15=DATOS!$B$14,RESINAS!L54,IF($B$15=DATOS!$B$15,SECADORES!L50,IF($B$15=DATOS!$B$16,SILOS!L50,IF($B$15=DATOS!$B$17,TANQUES!L50,IF($B$15=DATOS!$B$18,'TK AGITADOS'!L50,IF($B$15=DATOS!$B$19,'TORRES ENF'!L50," ")))))))))))))))))</f>
        <v>0</v>
      </c>
      <c r="K66" s="46">
        <f>IF($B$15=DATOS!$B$3,CALDERAS!M50,IF($B$15=DATOS!$B$4,CENTRÍFUGAS!M50,IF($B$15=DATOS!$B$5,CHILLERS!M50, IF($B$15=DATOS!$B$6,COMPRESORES!M50,IF($B$15=DATOS!$B$7,EVAPORADORES!M50,IF($B$15=DATOS!$B$8,FILTROS!M50,IF($B$15=DATOS!$B$9,IC!M50,IF($B$15=DATOS!$B$10,MIXERS!M50,IF($B$15=DATOS!$B$11,MOLINOS!M50,IF($B$15=DATOS!$B$12,'ÓSMOSIS INV'!M50,IF($B$15=DATOS!$B$13,REACTORES!M50,IF($B$15=DATOS!$B$14,RESINAS!M54,IF($B$15=DATOS!$B$15,SECADORES!M50,IF($B$15=DATOS!$B$16,SILOS!M50,IF($B$15=DATOS!$B$17,TANQUES!M50,IF($B$15=DATOS!$B$18,'TK AGITADOS'!M50,IF($B$15=DATOS!$B$19,'TORRES ENF'!M50," ")))))))))))))))))</f>
        <v>0</v>
      </c>
      <c r="L66" s="46">
        <f>IF($B$15=DATOS!$B$3,CALDERAS!N50,IF($B$15=DATOS!$B$4,CENTRÍFUGAS!N50,IF($B$15=DATOS!$B$5,CHILLERS!N50, IF($B$15=DATOS!$B$6,COMPRESORES!N50,IF($B$15=DATOS!$B$7,EVAPORADORES!N50,IF($B$15=DATOS!$B$8,FILTROS!N50,IF($B$15=DATOS!$B$9,IC!N50,IF($B$15=DATOS!$B$10,MIXERS!N50,IF($B$15=DATOS!$B$11,MOLINOS!N50,IF($B$15=DATOS!$B$12,'ÓSMOSIS INV'!N50,IF($B$15=DATOS!$B$13,REACTORES!N50,IF($B$15=DATOS!$B$14,RESINAS!N54,IF($B$15=DATOS!$B$15,SECADORES!N50,IF($B$15=DATOS!$B$16,SILOS!N50,IF($B$15=DATOS!$B$17,TANQUES!N50,IF($B$15=DATOS!$B$18,'TK AGITADOS'!N50,IF($B$15=DATOS!$B$19,'TORRES ENF'!N50," ")))))))))))))))))</f>
        <v>0</v>
      </c>
      <c r="M66" s="46">
        <f>IF($B$15=DATOS!$B$3,CALDERAS!O50,IF($B$15=DATOS!$B$4,CENTRÍFUGAS!O50,IF($B$15=DATOS!$B$5,CHILLERS!O50, IF($B$15=DATOS!$B$6,COMPRESORES!O50,IF($B$15=DATOS!$B$7,EVAPORADORES!O50,IF($B$15=DATOS!$B$8,FILTROS!O50,IF($B$15=DATOS!$B$9,IC!O50,IF($B$15=DATOS!$B$10,MIXERS!O50,IF($B$15=DATOS!$B$11,MOLINOS!O50,IF($B$15=DATOS!$B$12,'ÓSMOSIS INV'!O50,IF($B$15=DATOS!$B$13,REACTORES!O50,IF($B$15=DATOS!$B$14,RESINAS!O54,IF($B$15=DATOS!$B$15,SECADORES!O50,IF($B$15=DATOS!$B$16,SILOS!O50,IF($B$15=DATOS!$B$17,TANQUES!O50,IF($B$15=DATOS!$B$18,'TK AGITADOS'!O50,IF($B$15=DATOS!$B$19,'TORRES ENF'!O50," ")))))))))))))))))</f>
        <v>0</v>
      </c>
      <c r="N66" s="46">
        <f>IF($B$15=DATOS!$B$3,CALDERAS!P50,IF($B$15=DATOS!$B$4,CENTRÍFUGAS!P50,IF($B$15=DATOS!$B$5,CHILLERS!P50, IF($B$15=DATOS!$B$6,COMPRESORES!P50,IF($B$15=DATOS!$B$7,EVAPORADORES!P50,IF($B$15=DATOS!$B$8,FILTROS!P50,IF($B$15=DATOS!$B$9,IC!P50,IF($B$15=DATOS!$B$10,MIXERS!P50,IF($B$15=DATOS!$B$11,MOLINOS!P50,IF($B$15=DATOS!$B$12,'ÓSMOSIS INV'!P50,IF($B$15=DATOS!$B$13,REACTORES!P50,IF($B$15=DATOS!$B$14,RESINAS!P54,IF($B$15=DATOS!$B$15,SECADORES!P50,IF($B$15=DATOS!$B$16,SILOS!P50,IF($B$15=DATOS!$B$17,TANQUES!P50,IF($B$15=DATOS!$B$18,'TK AGITADOS'!P50,IF($B$15=DATOS!$B$19,'TORRES ENF'!P50," ")))))))))))))))))</f>
        <v>0</v>
      </c>
      <c r="O66" s="46">
        <f>IF($B$15=DATOS!$B$3,CALDERAS!Q50,IF($B$15=DATOS!$B$4,CENTRÍFUGAS!Q50,IF($B$15=DATOS!$B$5,CHILLERS!Q50, IF($B$15=DATOS!$B$6,COMPRESORES!Q50,IF($B$15=DATOS!$B$7,EVAPORADORES!Q50,IF($B$15=DATOS!$B$8,FILTROS!Q50,IF($B$15=DATOS!$B$9,IC!Q50,IF($B$15=DATOS!$B$10,MIXERS!Q50,IF($B$15=DATOS!$B$11,MOLINOS!Q50,IF($B$15=DATOS!$B$12,'ÓSMOSIS INV'!Q50,IF($B$15=DATOS!$B$13,REACTORES!Q50,IF($B$15=DATOS!$B$14,RESINAS!Q54,IF($B$15=DATOS!$B$15,SECADORES!Q50,IF($B$15=DATOS!$B$16,SILOS!Q50,IF($B$15=DATOS!$B$17,TANQUES!Q50,IF($B$15=DATOS!$B$18,'TK AGITADOS'!Q50,IF($B$15=DATOS!$B$19,'TORRES ENF'!Q50," ")))))))))))))))))</f>
        <v>0</v>
      </c>
      <c r="P66" s="46">
        <f>IF($B$15=DATOS!$B$3,CALDERAS!R50,IF($B$15=DATOS!$B$4,CENTRÍFUGAS!R50,IF($B$15=DATOS!$B$5,CHILLERS!R50, IF($B$15=DATOS!$B$6,COMPRESORES!R50,IF($B$15=DATOS!$B$7,EVAPORADORES!R50,IF($B$15=DATOS!$B$8,FILTROS!R50,IF($B$15=DATOS!$B$9,IC!R50,IF($B$15=DATOS!$B$10,MIXERS!R50,IF($B$15=DATOS!$B$11,MOLINOS!R50,IF($B$15=DATOS!$B$12,'ÓSMOSIS INV'!R50,IF($B$15=DATOS!$B$13,REACTORES!R50,IF($B$15=DATOS!$B$14,RESINAS!R54,IF($B$15=DATOS!$B$15,SECADORES!R50,IF($B$15=DATOS!$B$16,SILOS!R50,IF($B$15=DATOS!$B$17,TANQUES!R50,IF($B$15=DATOS!$B$18,'TK AGITADOS'!R50,IF($B$15=DATOS!$B$19,'TORRES ENF'!R50," ")))))))))))))))))</f>
        <v>0</v>
      </c>
      <c r="Q66" s="46">
        <f>IF($B$15=DATOS!$B$3,CALDERAS!S50,IF($B$15=DATOS!$B$4,CENTRÍFUGAS!S50,IF($B$15=DATOS!$B$5,CHILLERS!S50, IF($B$15=DATOS!$B$6,COMPRESORES!S50,IF($B$15=DATOS!$B$7,EVAPORADORES!S50,IF($B$15=DATOS!$B$8,FILTROS!S50,IF($B$15=DATOS!$B$9,IC!S50,IF($B$15=DATOS!$B$10,MIXERS!S50,IF($B$15=DATOS!$B$11,MOLINOS!S50,IF($B$15=DATOS!$B$12,'ÓSMOSIS INV'!S50,IF($B$15=DATOS!$B$13,REACTORES!S50,IF($B$15=DATOS!$B$14,RESINAS!S54,IF($B$15=DATOS!$B$15,SECADORES!S50,IF($B$15=DATOS!$B$16,SILOS!S50,IF($B$15=DATOS!$B$17,TANQUES!S50,IF($B$15=DATOS!$B$18,'TK AGITADOS'!S50,IF($B$15=DATOS!$B$19,'TORRES ENF'!S50," ")))))))))))))))))</f>
        <v>0</v>
      </c>
      <c r="R66" s="46">
        <f>IF($B$15=DATOS!$B$3,CALDERAS!T50,IF($B$15=DATOS!$B$4,CENTRÍFUGAS!T50,IF($B$15=DATOS!$B$5,CHILLERS!T50, IF($B$15=DATOS!$B$6,COMPRESORES!T50,IF($B$15=DATOS!$B$7,EVAPORADORES!T50,IF($B$15=DATOS!$B$8,FILTROS!T50,IF($B$15=DATOS!$B$9,IC!T50,IF($B$15=DATOS!$B$10,MIXERS!T50,IF($B$15=DATOS!$B$11,MOLINOS!T50,IF($B$15=DATOS!$B$12,'ÓSMOSIS INV'!T50,IF($B$15=DATOS!$B$13,REACTORES!T50,IF($B$15=DATOS!$B$14,RESINAS!T54,IF($B$15=DATOS!$B$15,SECADORES!T50,IF($B$15=DATOS!$B$16,SILOS!T50,IF($B$15=DATOS!$B$17,TANQUES!T50,IF($B$15=DATOS!$B$18,'TK AGITADOS'!T50,IF($B$15=DATOS!$B$19,'TORRES ENF'!T50," ")))))))))))))))))</f>
        <v>0</v>
      </c>
      <c r="S66" s="46">
        <f>IF($B$15=DATOS!$B$3,CALDERAS!U50,IF($B$15=DATOS!$B$4,CENTRÍFUGAS!U50,IF($B$15=DATOS!$B$5,CHILLERS!U50, IF($B$15=DATOS!$B$6,COMPRESORES!U50,IF($B$15=DATOS!$B$7,EVAPORADORES!U50,IF($B$15=DATOS!$B$8,FILTROS!U50,IF($B$15=DATOS!$B$9,IC!U50,IF($B$15=DATOS!$B$10,MIXERS!U50,IF($B$15=DATOS!$B$11,MOLINOS!U50,IF($B$15=DATOS!$B$12,'ÓSMOSIS INV'!U50,IF($B$15=DATOS!$B$13,REACTORES!U50,IF($B$15=DATOS!$B$14,RESINAS!U54,IF($B$15=DATOS!$B$15,SECADORES!U50,IF($B$15=DATOS!$B$16,SILOS!U50,IF($B$15=DATOS!$B$17,TANQUES!U50,IF($B$15=DATOS!$B$18,'TK AGITADOS'!U50,IF($B$15=DATOS!$B$19,'TORRES ENF'!U50," ")))))))))))))))))</f>
        <v>0</v>
      </c>
      <c r="T66" s="46">
        <f>IF($B$15=DATOS!$B$3,CALDERAS!V50,IF($B$15=DATOS!$B$4,CENTRÍFUGAS!V50,IF($B$15=DATOS!$B$5,CHILLERS!V50, IF($B$15=DATOS!$B$6,COMPRESORES!V50,IF($B$15=DATOS!$B$7,EVAPORADORES!V50,IF($B$15=DATOS!$B$8,FILTROS!V50,IF($B$15=DATOS!$B$9,IC!V50,IF($B$15=DATOS!$B$10,MIXERS!V50,IF($B$15=DATOS!$B$11,MOLINOS!V50,IF($B$15=DATOS!$B$12,'ÓSMOSIS INV'!V50,IF($B$15=DATOS!$B$13,REACTORES!V50,IF($B$15=DATOS!$B$14,RESINAS!V54,IF($B$15=DATOS!$B$15,SECADORES!V50,IF($B$15=DATOS!$B$16,SILOS!V50,IF($B$15=DATOS!$B$17,TANQUES!V50,IF($B$15=DATOS!$B$18,'TK AGITADOS'!V50,IF($B$15=DATOS!$B$19,'TORRES ENF'!V50," ")))))))))))))))))</f>
        <v>0</v>
      </c>
      <c r="U66" s="46">
        <f>IF($B$15=DATOS!$B$3,CALDERAS!W50,IF($B$15=DATOS!$B$4,CENTRÍFUGAS!W50,IF($B$15=DATOS!$B$5,CHILLERS!W50, IF($B$15=DATOS!$B$6,COMPRESORES!W50,IF($B$15=DATOS!$B$7,EVAPORADORES!W50,IF($B$15=DATOS!$B$8,FILTROS!W50,IF($B$15=DATOS!$B$9,IC!W50,IF($B$15=DATOS!$B$10,MIXERS!W50,IF($B$15=DATOS!$B$11,MOLINOS!W50,IF($B$15=DATOS!$B$12,'ÓSMOSIS INV'!W50,IF($B$15=DATOS!$B$13,REACTORES!W50,IF($B$15=DATOS!$B$14,RESINAS!W54,IF($B$15=DATOS!$B$15,SECADORES!W50,IF($B$15=DATOS!$B$16,SILOS!W50,IF($B$15=DATOS!$B$17,TANQUES!W50,IF($B$15=DATOS!$B$18,'TK AGITADOS'!W50,IF($B$15=DATOS!$B$19,'TORRES ENF'!W50," ")))))))))))))))))</f>
        <v>0</v>
      </c>
      <c r="V66" s="46">
        <f>IF($B$15=DATOS!$B$3,CALDERAS!X50,IF($B$15=DATOS!$B$4,CENTRÍFUGAS!X50,IF($B$15=DATOS!$B$5,CHILLERS!X50, IF($B$15=DATOS!$B$6,COMPRESORES!X50,IF($B$15=DATOS!$B$7,EVAPORADORES!X50,IF($B$15=DATOS!$B$8,FILTROS!X50,IF($B$15=DATOS!$B$9,IC!X50,IF($B$15=DATOS!$B$10,MIXERS!X50,IF($B$15=DATOS!$B$11,MOLINOS!X50,IF($B$15=DATOS!$B$12,'ÓSMOSIS INV'!X50,IF($B$15=DATOS!$B$13,REACTORES!X50,IF($B$15=DATOS!$B$14,RESINAS!X54,IF($B$15=DATOS!$B$15,SECADORES!X50,IF($B$15=DATOS!$B$16,SILOS!X50,IF($B$15=DATOS!$B$17,TANQUES!X50,IF($B$15=DATOS!$B$18,'TK AGITADOS'!X50,IF($B$15=DATOS!$B$19,'TORRES ENF'!X50," ")))))))))))))))))</f>
        <v>0</v>
      </c>
      <c r="W66" s="46">
        <f>IF($B$15=DATOS!$B$3,CALDERAS!Y50,IF($B$15=DATOS!$B$4,CENTRÍFUGAS!Y50,IF($B$15=DATOS!$B$5,CHILLERS!Y50, IF($B$15=DATOS!$B$6,COMPRESORES!Y50,IF($B$15=DATOS!$B$7,EVAPORADORES!Y50,IF($B$15=DATOS!$B$8,FILTROS!Y50,IF($B$15=DATOS!$B$9,IC!Y50,IF($B$15=DATOS!$B$10,MIXERS!Y50,IF($B$15=DATOS!$B$11,MOLINOS!Y50,IF($B$15=DATOS!$B$12,'ÓSMOSIS INV'!Y50,IF($B$15=DATOS!$B$13,REACTORES!Y50,IF($B$15=DATOS!$B$14,RESINAS!Y54,IF($B$15=DATOS!$B$15,SECADORES!Y50,IF($B$15=DATOS!$B$16,SILOS!Y50,IF($B$15=DATOS!$B$17,TANQUES!Y50,IF($B$15=DATOS!$B$18,'TK AGITADOS'!Y50,IF($B$15=DATOS!$B$19,'TORRES ENF'!Y50," ")))))))))))))))))</f>
        <v>0</v>
      </c>
      <c r="X66" s="46">
        <f>IF($B$15=DATOS!$B$3,CALDERAS!Z50,IF($B$15=DATOS!$B$4,CENTRÍFUGAS!Z50,IF($B$15=DATOS!$B$5,CHILLERS!Z50, IF($B$15=DATOS!$B$6,COMPRESORES!Z50,IF($B$15=DATOS!$B$7,EVAPORADORES!Z50,IF($B$15=DATOS!$B$8,FILTROS!Z50,IF($B$15=DATOS!$B$9,IC!Z50,IF($B$15=DATOS!$B$10,MIXERS!Z50,IF($B$15=DATOS!$B$11,MOLINOS!Z50,IF($B$15=DATOS!$B$12,'ÓSMOSIS INV'!Z50,IF($B$15=DATOS!$B$13,REACTORES!Z50,IF($B$15=DATOS!$B$14,RESINAS!Z54,IF($B$15=DATOS!$B$15,SECADORES!Z50,IF($B$15=DATOS!$B$16,SILOS!Z50,IF($B$15=DATOS!$B$17,TANQUES!Z50,IF($B$15=DATOS!$B$18,'TK AGITADOS'!Z50,IF($B$15=DATOS!$B$19,'TORRES ENF'!Z50," ")))))))))))))))))</f>
        <v>0</v>
      </c>
      <c r="Y66" s="46">
        <f>IF($B$15=DATOS!$B$3,CALDERAS!AA50,IF($B$15=DATOS!$B$4,CENTRÍFUGAS!AA50,IF($B$15=DATOS!$B$5,CHILLERS!AA50, IF($B$15=DATOS!$B$6,COMPRESORES!AA50,IF($B$15=DATOS!$B$7,EVAPORADORES!AA50,IF($B$15=DATOS!$B$8,FILTROS!AA50,IF($B$15=DATOS!$B$9,IC!AA50,IF($B$15=DATOS!$B$10,MIXERS!AA50,IF($B$15=DATOS!$B$11,MOLINOS!AA50,IF($B$15=DATOS!$B$12,'ÓSMOSIS INV'!AA50,IF($B$15=DATOS!$B$13,REACTORES!AA50,IF($B$15=DATOS!$B$14,RESINAS!AA54,IF($B$15=DATOS!$B$15,SECADORES!AA50,IF($B$15=DATOS!$B$16,SILOS!AA50,IF($B$15=DATOS!$B$17,TANQUES!AA50,IF($B$15=DATOS!$B$18,'TK AGITADOS'!AA50,IF($B$15=DATOS!$B$19,'TORRES ENF'!AA50," ")))))))))))))))))</f>
        <v>0</v>
      </c>
      <c r="Z66" s="46">
        <f>IF($B$15=DATOS!$B$3,CALDERAS!AB50,IF($B$15=DATOS!$B$4,CENTRÍFUGAS!AB50,IF($B$15=DATOS!$B$5,CHILLERS!AB50, IF($B$15=DATOS!$B$6,COMPRESORES!AB50,IF($B$15=DATOS!$B$7,EVAPORADORES!AB50,IF($B$15=DATOS!$B$8,FILTROS!AB50,IF($B$15=DATOS!$B$9,IC!AB50,IF($B$15=DATOS!$B$10,MIXERS!AB50,IF($B$15=DATOS!$B$11,MOLINOS!AB50,IF($B$15=DATOS!$B$12,'ÓSMOSIS INV'!AB50,IF($B$15=DATOS!$B$13,REACTORES!AB50,IF($B$15=DATOS!$B$14,RESINAS!AB54,IF($B$15=DATOS!$B$15,SECADORES!AB50,IF($B$15=DATOS!$B$16,SILOS!AB50,IF($B$15=DATOS!$B$17,TANQUES!AB50,IF($B$15=DATOS!$B$18,'TK AGITADOS'!AB50,IF($B$15=DATOS!$B$19,'TORRES ENF'!AB50," ")))))))))))))))))</f>
        <v>0</v>
      </c>
      <c r="AA66" s="46">
        <f>IF($B$15=DATOS!$B$3,CALDERAS!AC50,IF($B$15=DATOS!$B$4,CENTRÍFUGAS!AC50,IF($B$15=DATOS!$B$5,CHILLERS!AC50, IF($B$15=DATOS!$B$6,COMPRESORES!AC50,IF($B$15=DATOS!$B$7,EVAPORADORES!AC50,IF($B$15=DATOS!$B$8,FILTROS!AC50,IF($B$15=DATOS!$B$9,IC!AC50,IF($B$15=DATOS!$B$10,MIXERS!AC50,IF($B$15=DATOS!$B$11,MOLINOS!AC50,IF($B$15=DATOS!$B$12,'ÓSMOSIS INV'!AC50,IF($B$15=DATOS!$B$13,REACTORES!AC50,IF($B$15=DATOS!$B$14,RESINAS!AC54,IF($B$15=DATOS!$B$15,SECADORES!AC50,IF($B$15=DATOS!$B$16,SILOS!AC50,IF($B$15=DATOS!$B$17,TANQUES!AC50,IF($B$15=DATOS!$B$18,'TK AGITADOS'!AC50,IF($B$15=DATOS!$B$19,'TORRES ENF'!AC50," ")))))))))))))))))</f>
        <v>0</v>
      </c>
      <c r="AB66" s="46">
        <f>IF($B$15=DATOS!$B$3,CALDERAS!AD50,IF($B$15=DATOS!$B$4,CENTRÍFUGAS!AD50,IF($B$15=DATOS!$B$5,CHILLERS!AD50, IF($B$15=DATOS!$B$6,COMPRESORES!AD50,IF($B$15=DATOS!$B$7,EVAPORADORES!AD50,IF($B$15=DATOS!$B$8,FILTROS!AD50,IF($B$15=DATOS!$B$9,IC!AD50,IF($B$15=DATOS!$B$10,MIXERS!AD50,IF($B$15=DATOS!$B$11,MOLINOS!AD50,IF($B$15=DATOS!$B$12,'ÓSMOSIS INV'!AD50,IF($B$15=DATOS!$B$13,REACTORES!AD50,IF($B$15=DATOS!$B$14,RESINAS!AD54,IF($B$15=DATOS!$B$15,SECADORES!AD50,IF($B$15=DATOS!$B$16,SILOS!AD50,IF($B$15=DATOS!$B$17,TANQUES!AD50,IF($B$15=DATOS!$B$18,'TK AGITADOS'!AD50,IF($B$15=DATOS!$B$19,'TORRES ENF'!AD50," ")))))))))))))))))</f>
        <v>0</v>
      </c>
      <c r="AC66" s="46">
        <f>IF($B$15=DATOS!$B$3,CALDERAS!AE50,IF($B$15=DATOS!$B$4,CENTRÍFUGAS!AE50,IF($B$15=DATOS!$B$5,CHILLERS!AE50, IF($B$15=DATOS!$B$6,COMPRESORES!AE50,IF($B$15=DATOS!$B$7,EVAPORADORES!AE50,IF($B$15=DATOS!$B$8,FILTROS!AE50,IF($B$15=DATOS!$B$9,IC!AE50,IF($B$15=DATOS!$B$10,MIXERS!AE50,IF($B$15=DATOS!$B$11,MOLINOS!AE50,IF($B$15=DATOS!$B$12,'ÓSMOSIS INV'!AE50,IF($B$15=DATOS!$B$13,REACTORES!AE50,IF($B$15=DATOS!$B$14,RESINAS!AE54,IF($B$15=DATOS!$B$15,SECADORES!AE50,IF($B$15=DATOS!$B$16,SILOS!AE50,IF($B$15=DATOS!$B$17,TANQUES!AE50,IF($B$15=DATOS!$B$18,'TK AGITADOS'!AE50,IF($B$15=DATOS!$B$19,'TORRES ENF'!AE50," ")))))))))))))))))</f>
        <v>0</v>
      </c>
      <c r="AD66" s="46">
        <f>IF($B$15=DATOS!$B$3,CALDERAS!AF50,IF($B$15=DATOS!$B$4,CENTRÍFUGAS!AF50,IF($B$15=DATOS!$B$5,CHILLERS!AF50, IF($B$15=DATOS!$B$6,COMPRESORES!AF50,IF($B$15=DATOS!$B$7,EVAPORADORES!AF50,IF($B$15=DATOS!$B$8,FILTROS!AF50,IF($B$15=DATOS!$B$9,IC!AF50,IF($B$15=DATOS!$B$10,MIXERS!AF50,IF($B$15=DATOS!$B$11,MOLINOS!AF50,IF($B$15=DATOS!$B$12,'ÓSMOSIS INV'!AF50,IF($B$15=DATOS!$B$13,REACTORES!AF50,IF($B$15=DATOS!$B$14,RESINAS!AF54,IF($B$15=DATOS!$B$15,SECADORES!AF50,IF($B$15=DATOS!$B$16,SILOS!AF50,IF($B$15=DATOS!$B$17,TANQUES!AF50,IF($B$15=DATOS!$B$18,'TK AGITADOS'!AF50,IF($B$15=DATOS!$B$19,'TORRES ENF'!AF50," ")))))))))))))))))</f>
        <v>0</v>
      </c>
      <c r="AE66" s="46">
        <f>IF($B$15=DATOS!$B$3,CALDERAS!AG50,IF($B$15=DATOS!$B$4,CENTRÍFUGAS!AG50,IF($B$15=DATOS!$B$5,CHILLERS!AG50, IF($B$15=DATOS!$B$6,COMPRESORES!AG50,IF($B$15=DATOS!$B$7,EVAPORADORES!AG50,IF($B$15=DATOS!$B$8,FILTROS!AG50,IF($B$15=DATOS!$B$9,IC!AG50,IF($B$15=DATOS!$B$10,MIXERS!AG50,IF($B$15=DATOS!$B$11,MOLINOS!AG50,IF($B$15=DATOS!$B$12,'ÓSMOSIS INV'!AG50,IF($B$15=DATOS!$B$13,REACTORES!AG50,IF($B$15=DATOS!$B$14,RESINAS!AG54,IF($B$15=DATOS!$B$15,SECADORES!AG50,IF($B$15=DATOS!$B$16,SILOS!AG50,IF($B$15=DATOS!$B$17,TANQUES!AG50,IF($B$15=DATOS!$B$18,'TK AGITADOS'!AG50,IF($B$15=DATOS!$B$19,'TORRES ENF'!AG50," ")))))))))))))))))</f>
        <v>0</v>
      </c>
      <c r="AF66" s="46">
        <f>IF($B$15=DATOS!$B$3,CALDERAS!AH50,IF($B$15=DATOS!$B$4,CENTRÍFUGAS!AH50,IF($B$15=DATOS!$B$5,CHILLERS!AH50, IF($B$15=DATOS!$B$6,COMPRESORES!AH50,IF($B$15=DATOS!$B$7,EVAPORADORES!AH50,IF($B$15=DATOS!$B$8,FILTROS!AH50,IF($B$15=DATOS!$B$9,IC!AH50,IF($B$15=DATOS!$B$10,MIXERS!AH50,IF($B$15=DATOS!$B$11,MOLINOS!AH50,IF($B$15=DATOS!$B$12,'ÓSMOSIS INV'!AH50,IF($B$15=DATOS!$B$13,REACTORES!AH50,IF($B$15=DATOS!$B$14,RESINAS!AH54,IF($B$15=DATOS!$B$15,SECADORES!AH50,IF($B$15=DATOS!$B$16,SILOS!AH50,IF($B$15=DATOS!$B$17,TANQUES!AH50,IF($B$15=DATOS!$B$18,'TK AGITADOS'!AH50,IF($B$15=DATOS!$B$19,'TORRES ENF'!AH50," ")))))))))))))))))</f>
        <v>0</v>
      </c>
    </row>
    <row r="67" spans="1:32" s="48" customFormat="1" ht="45" customHeight="1" x14ac:dyDescent="0.4">
      <c r="A67" s="46">
        <f>IF($B$15=DATOS!$B$3,CALDERAS!C51,IF($B$15=DATOS!$B$4,CENTRÍFUGAS!C51,IF($B$15=DATOS!$B$5,CHILLERS!C51, IF($B$15=DATOS!$B$6,COMPRESORES!C51,IF($B$15=DATOS!$B$7,EVAPORADORES!C51,IF($B$15=DATOS!$B$8,FILTROS!C51,IF($B$15=DATOS!$B$9,IC!C51,IF($B$15=DATOS!$B$10,MIXERS!C51,IF($B$15=DATOS!$B$11,MOLINOS!C51,IF($B$15=DATOS!$B$12,'ÓSMOSIS INV'!C51,IF($B$15=DATOS!$B$13,REACTORES!C51,IF($B$15=DATOS!$B$14,RESINAS!C55,IF($B$15=DATOS!$B$15,SECADORES!C51,IF($B$15=DATOS!$B$16,SILOS!C51,IF($B$15=DATOS!$B$17,TANQUES!C51,IF($B$15=DATOS!$B$18,'TK AGITADOS'!C51,IF($B$15=DATOS!$B$19,'TORRES ENF'!C51," ")))))))))))))))))</f>
        <v>0</v>
      </c>
      <c r="B67" s="46">
        <f>IF($B$15=DATOS!$B$3,CALDERAS!D51,IF($B$15=DATOS!$B$4,CENTRÍFUGAS!D51,IF($B$15=DATOS!$B$5,CHILLERS!D51, IF($B$15=DATOS!$B$6,COMPRESORES!D51,IF($B$15=DATOS!$B$7,EVAPORADORES!D51,IF($B$15=DATOS!$B$8,FILTROS!D51,IF($B$15=DATOS!$B$9,IC!D51,IF($B$15=DATOS!$B$10,MIXERS!D51,IF($B$15=DATOS!$B$11,MOLINOS!D51,IF($B$15=DATOS!$B$12,'ÓSMOSIS INV'!D51,IF($B$15=DATOS!$B$13,REACTORES!D51,IF($B$15=DATOS!$B$14,RESINAS!D55,IF($B$15=DATOS!$B$15,SECADORES!D51,IF($B$15=DATOS!$B$16,SILOS!D51,IF($B$15=DATOS!$B$17,TANQUES!D51,IF($B$15=DATOS!$B$18,'TK AGITADOS'!D51,IF($B$15=DATOS!$B$19,'TORRES ENF'!D51," ")))))))))))))))))</f>
        <v>0</v>
      </c>
      <c r="C67" s="46">
        <f>IF($B$15=DATOS!$B$3,CALDERAS!E51,IF($B$15=DATOS!$B$4,CENTRÍFUGAS!E51,IF($B$15=DATOS!$B$5,CHILLERS!E51, IF($B$15=DATOS!$B$6,COMPRESORES!E51,IF($B$15=DATOS!$B$7,EVAPORADORES!E51,IF($B$15=DATOS!$B$8,FILTROS!E51,IF($B$15=DATOS!$B$9,IC!E51,IF($B$15=DATOS!$B$10,MIXERS!E51,IF($B$15=DATOS!$B$11,MOLINOS!E51,IF($B$15=DATOS!$B$12,'ÓSMOSIS INV'!E51,IF($B$15=DATOS!$B$13,REACTORES!E51,IF($B$15=DATOS!$B$14,RESINAS!E55,IF($B$15=DATOS!$B$15,SECADORES!E51,IF($B$15=DATOS!$B$16,SILOS!E51,IF($B$15=DATOS!$B$17,TANQUES!E51,IF($B$15=DATOS!$B$18,'TK AGITADOS'!E51,IF($B$15=DATOS!$B$19,'TORRES ENF'!E51," ")))))))))))))))))</f>
        <v>0</v>
      </c>
      <c r="D67" s="46">
        <f>IF($B$15=DATOS!$B$3,CALDERAS!F51,IF($B$15=DATOS!$B$4,CENTRÍFUGAS!F51,IF($B$15=DATOS!$B$5,CHILLERS!F51, IF($B$15=DATOS!$B$6,COMPRESORES!F51,IF($B$15=DATOS!$B$7,EVAPORADORES!F51,IF($B$15=DATOS!$B$8,FILTROS!F51,IF($B$15=DATOS!$B$9,IC!F51,IF($B$15=DATOS!$B$10,MIXERS!F51,IF($B$15=DATOS!$B$11,MOLINOS!F51,IF($B$15=DATOS!$B$12,'ÓSMOSIS INV'!F51,IF($B$15=DATOS!$B$13,REACTORES!F51,IF($B$15=DATOS!$B$14,RESINAS!F55,IF($B$15=DATOS!$B$15,SECADORES!F51,IF($B$15=DATOS!$B$16,SILOS!F51,IF($B$15=DATOS!$B$17,TANQUES!F51,IF($B$15=DATOS!$B$18,'TK AGITADOS'!F51,IF($B$15=DATOS!$B$19,'TORRES ENF'!F51," ")))))))))))))))))</f>
        <v>0</v>
      </c>
      <c r="E67" s="46">
        <f>IF($B$15=DATOS!$B$3,CALDERAS!G51,IF($B$15=DATOS!$B$4,CENTRÍFUGAS!G51,IF($B$15=DATOS!$B$5,CHILLERS!G51, IF($B$15=DATOS!$B$6,COMPRESORES!G51,IF($B$15=DATOS!$B$7,EVAPORADORES!G51,IF($B$15=DATOS!$B$8,FILTROS!G51,IF($B$15=DATOS!$B$9,IC!G51,IF($B$15=DATOS!$B$10,MIXERS!G51,IF($B$15=DATOS!$B$11,MOLINOS!G51,IF($B$15=DATOS!$B$12,'ÓSMOSIS INV'!G51,IF($B$15=DATOS!$B$13,REACTORES!G51,IF($B$15=DATOS!$B$14,RESINAS!G55,IF($B$15=DATOS!$B$15,SECADORES!G51,IF($B$15=DATOS!$B$16,SILOS!G51,IF($B$15=DATOS!$B$17,TANQUES!G51,IF($B$15=DATOS!$B$18,'TK AGITADOS'!G51,IF($B$15=DATOS!$B$19,'TORRES ENF'!G51," ")))))))))))))))))</f>
        <v>0</v>
      </c>
      <c r="F67" s="46">
        <f>IF($B$15=DATOS!$B$3,CALDERAS!H51,IF($B$15=DATOS!$B$4,CENTRÍFUGAS!H51,IF($B$15=DATOS!$B$5,CHILLERS!H51, IF($B$15=DATOS!$B$6,COMPRESORES!H51,IF($B$15=DATOS!$B$7,EVAPORADORES!H51,IF($B$15=DATOS!$B$8,FILTROS!H51,IF($B$15=DATOS!$B$9,IC!H51,IF($B$15=DATOS!$B$10,MIXERS!H51,IF($B$15=DATOS!$B$11,MOLINOS!H51,IF($B$15=DATOS!$B$12,'ÓSMOSIS INV'!H51,IF($B$15=DATOS!$B$13,REACTORES!H51,IF($B$15=DATOS!$B$14,RESINAS!H55,IF($B$15=DATOS!$B$15,SECADORES!H51,IF($B$15=DATOS!$B$16,SILOS!H51,IF($B$15=DATOS!$B$17,TANQUES!H51,IF($B$15=DATOS!$B$18,'TK AGITADOS'!H51,IF($B$15=DATOS!$B$19,'TORRES ENF'!H51," ")))))))))))))))))</f>
        <v>0</v>
      </c>
      <c r="G67" s="46">
        <f>IF($B$15=DATOS!$B$3,CALDERAS!I51,IF($B$15=DATOS!$B$4,CENTRÍFUGAS!I51,IF($B$15=DATOS!$B$5,CHILLERS!I51, IF($B$15=DATOS!$B$6,COMPRESORES!I51,IF($B$15=DATOS!$B$7,EVAPORADORES!I51,IF($B$15=DATOS!$B$8,FILTROS!I51,IF($B$15=DATOS!$B$9,IC!I51,IF($B$15=DATOS!$B$10,MIXERS!I51,IF($B$15=DATOS!$B$11,MOLINOS!I51,IF($B$15=DATOS!$B$12,'ÓSMOSIS INV'!I51,IF($B$15=DATOS!$B$13,REACTORES!I51,IF($B$15=DATOS!$B$14,RESINAS!I55,IF($B$15=DATOS!$B$15,SECADORES!I51,IF($B$15=DATOS!$B$16,SILOS!I51,IF($B$15=DATOS!$B$17,TANQUES!I51,IF($B$15=DATOS!$B$18,'TK AGITADOS'!I51,IF($B$15=DATOS!$B$19,'TORRES ENF'!I51," ")))))))))))))))))</f>
        <v>0</v>
      </c>
      <c r="H67" s="46">
        <f>IF($B$15=DATOS!$B$3,CALDERAS!J51,IF($B$15=DATOS!$B$4,CENTRÍFUGAS!J51,IF($B$15=DATOS!$B$5,CHILLERS!J51, IF($B$15=DATOS!$B$6,COMPRESORES!J51,IF($B$15=DATOS!$B$7,EVAPORADORES!J51,IF($B$15=DATOS!$B$8,FILTROS!J51,IF($B$15=DATOS!$B$9,IC!J51,IF($B$15=DATOS!$B$10,MIXERS!J51,IF($B$15=DATOS!$B$11,MOLINOS!J51,IF($B$15=DATOS!$B$12,'ÓSMOSIS INV'!J51,IF($B$15=DATOS!$B$13,REACTORES!J51,IF($B$15=DATOS!$B$14,RESINAS!J55,IF($B$15=DATOS!$B$15,SECADORES!J51,IF($B$15=DATOS!$B$16,SILOS!J51,IF($B$15=DATOS!$B$17,TANQUES!J51,IF($B$15=DATOS!$B$18,'TK AGITADOS'!J51,IF($B$15=DATOS!$B$19,'TORRES ENF'!J51," ")))))))))))))))))</f>
        <v>0</v>
      </c>
      <c r="I67" s="46">
        <f>IF($B$15=DATOS!$B$3,CALDERAS!K51,IF($B$15=DATOS!$B$4,CENTRÍFUGAS!K51,IF($B$15=DATOS!$B$5,CHILLERS!K51, IF($B$15=DATOS!$B$6,COMPRESORES!K51,IF($B$15=DATOS!$B$7,EVAPORADORES!K51,IF($B$15=DATOS!$B$8,FILTROS!K51,IF($B$15=DATOS!$B$9,IC!K51,IF($B$15=DATOS!$B$10,MIXERS!K51,IF($B$15=DATOS!$B$11,MOLINOS!K51,IF($B$15=DATOS!$B$12,'ÓSMOSIS INV'!K51,IF($B$15=DATOS!$B$13,REACTORES!K51,IF($B$15=DATOS!$B$14,RESINAS!K55,IF($B$15=DATOS!$B$15,SECADORES!K51,IF($B$15=DATOS!$B$16,SILOS!K51,IF($B$15=DATOS!$B$17,TANQUES!K51,IF($B$15=DATOS!$B$18,'TK AGITADOS'!K51,IF($B$15=DATOS!$B$19,'TORRES ENF'!K51," ")))))))))))))))))</f>
        <v>0</v>
      </c>
      <c r="J67" s="46">
        <f>IF($B$15=DATOS!$B$3,CALDERAS!L51,IF($B$15=DATOS!$B$4,CENTRÍFUGAS!L51,IF($B$15=DATOS!$B$5,CHILLERS!L51, IF($B$15=DATOS!$B$6,COMPRESORES!L51,IF($B$15=DATOS!$B$7,EVAPORADORES!L51,IF($B$15=DATOS!$B$8,FILTROS!L51,IF($B$15=DATOS!$B$9,IC!L51,IF($B$15=DATOS!$B$10,MIXERS!L51,IF($B$15=DATOS!$B$11,MOLINOS!L51,IF($B$15=DATOS!$B$12,'ÓSMOSIS INV'!L51,IF($B$15=DATOS!$B$13,REACTORES!L51,IF($B$15=DATOS!$B$14,RESINAS!L55,IF($B$15=DATOS!$B$15,SECADORES!L51,IF($B$15=DATOS!$B$16,SILOS!L51,IF($B$15=DATOS!$B$17,TANQUES!L51,IF($B$15=DATOS!$B$18,'TK AGITADOS'!L51,IF($B$15=DATOS!$B$19,'TORRES ENF'!L51," ")))))))))))))))))</f>
        <v>0</v>
      </c>
      <c r="K67" s="46">
        <f>IF($B$15=DATOS!$B$3,CALDERAS!M51,IF($B$15=DATOS!$B$4,CENTRÍFUGAS!M51,IF($B$15=DATOS!$B$5,CHILLERS!M51, IF($B$15=DATOS!$B$6,COMPRESORES!M51,IF($B$15=DATOS!$B$7,EVAPORADORES!M51,IF($B$15=DATOS!$B$8,FILTROS!M51,IF($B$15=DATOS!$B$9,IC!M51,IF($B$15=DATOS!$B$10,MIXERS!M51,IF($B$15=DATOS!$B$11,MOLINOS!M51,IF($B$15=DATOS!$B$12,'ÓSMOSIS INV'!M51,IF($B$15=DATOS!$B$13,REACTORES!M51,IF($B$15=DATOS!$B$14,RESINAS!M55,IF($B$15=DATOS!$B$15,SECADORES!M51,IF($B$15=DATOS!$B$16,SILOS!M51,IF($B$15=DATOS!$B$17,TANQUES!M51,IF($B$15=DATOS!$B$18,'TK AGITADOS'!M51,IF($B$15=DATOS!$B$19,'TORRES ENF'!M51," ")))))))))))))))))</f>
        <v>0</v>
      </c>
      <c r="L67" s="46">
        <f>IF($B$15=DATOS!$B$3,CALDERAS!N51,IF($B$15=DATOS!$B$4,CENTRÍFUGAS!N51,IF($B$15=DATOS!$B$5,CHILLERS!N51, IF($B$15=DATOS!$B$6,COMPRESORES!N51,IF($B$15=DATOS!$B$7,EVAPORADORES!N51,IF($B$15=DATOS!$B$8,FILTROS!N51,IF($B$15=DATOS!$B$9,IC!N51,IF($B$15=DATOS!$B$10,MIXERS!N51,IF($B$15=DATOS!$B$11,MOLINOS!N51,IF($B$15=DATOS!$B$12,'ÓSMOSIS INV'!N51,IF($B$15=DATOS!$B$13,REACTORES!N51,IF($B$15=DATOS!$B$14,RESINAS!N55,IF($B$15=DATOS!$B$15,SECADORES!N51,IF($B$15=DATOS!$B$16,SILOS!N51,IF($B$15=DATOS!$B$17,TANQUES!N51,IF($B$15=DATOS!$B$18,'TK AGITADOS'!N51,IF($B$15=DATOS!$B$19,'TORRES ENF'!N51," ")))))))))))))))))</f>
        <v>0</v>
      </c>
      <c r="M67" s="46">
        <f>IF($B$15=DATOS!$B$3,CALDERAS!O51,IF($B$15=DATOS!$B$4,CENTRÍFUGAS!O51,IF($B$15=DATOS!$B$5,CHILLERS!O51, IF($B$15=DATOS!$B$6,COMPRESORES!O51,IF($B$15=DATOS!$B$7,EVAPORADORES!O51,IF($B$15=DATOS!$B$8,FILTROS!O51,IF($B$15=DATOS!$B$9,IC!O51,IF($B$15=DATOS!$B$10,MIXERS!O51,IF($B$15=DATOS!$B$11,MOLINOS!O51,IF($B$15=DATOS!$B$12,'ÓSMOSIS INV'!O51,IF($B$15=DATOS!$B$13,REACTORES!O51,IF($B$15=DATOS!$B$14,RESINAS!O55,IF($B$15=DATOS!$B$15,SECADORES!O51,IF($B$15=DATOS!$B$16,SILOS!O51,IF($B$15=DATOS!$B$17,TANQUES!O51,IF($B$15=DATOS!$B$18,'TK AGITADOS'!O51,IF($B$15=DATOS!$B$19,'TORRES ENF'!O51," ")))))))))))))))))</f>
        <v>0</v>
      </c>
      <c r="N67" s="46">
        <f>IF($B$15=DATOS!$B$3,CALDERAS!P51,IF($B$15=DATOS!$B$4,CENTRÍFUGAS!P51,IF($B$15=DATOS!$B$5,CHILLERS!P51, IF($B$15=DATOS!$B$6,COMPRESORES!P51,IF($B$15=DATOS!$B$7,EVAPORADORES!P51,IF($B$15=DATOS!$B$8,FILTROS!P51,IF($B$15=DATOS!$B$9,IC!P51,IF($B$15=DATOS!$B$10,MIXERS!P51,IF($B$15=DATOS!$B$11,MOLINOS!P51,IF($B$15=DATOS!$B$12,'ÓSMOSIS INV'!P51,IF($B$15=DATOS!$B$13,REACTORES!P51,IF($B$15=DATOS!$B$14,RESINAS!P55,IF($B$15=DATOS!$B$15,SECADORES!P51,IF($B$15=DATOS!$B$16,SILOS!P51,IF($B$15=DATOS!$B$17,TANQUES!P51,IF($B$15=DATOS!$B$18,'TK AGITADOS'!P51,IF($B$15=DATOS!$B$19,'TORRES ENF'!P51," ")))))))))))))))))</f>
        <v>0</v>
      </c>
      <c r="O67" s="46">
        <f>IF($B$15=DATOS!$B$3,CALDERAS!Q51,IF($B$15=DATOS!$B$4,CENTRÍFUGAS!Q51,IF($B$15=DATOS!$B$5,CHILLERS!Q51, IF($B$15=DATOS!$B$6,COMPRESORES!Q51,IF($B$15=DATOS!$B$7,EVAPORADORES!Q51,IF($B$15=DATOS!$B$8,FILTROS!Q51,IF($B$15=DATOS!$B$9,IC!Q51,IF($B$15=DATOS!$B$10,MIXERS!Q51,IF($B$15=DATOS!$B$11,MOLINOS!Q51,IF($B$15=DATOS!$B$12,'ÓSMOSIS INV'!Q51,IF($B$15=DATOS!$B$13,REACTORES!Q51,IF($B$15=DATOS!$B$14,RESINAS!Q55,IF($B$15=DATOS!$B$15,SECADORES!Q51,IF($B$15=DATOS!$B$16,SILOS!Q51,IF($B$15=DATOS!$B$17,TANQUES!Q51,IF($B$15=DATOS!$B$18,'TK AGITADOS'!Q51,IF($B$15=DATOS!$B$19,'TORRES ENF'!Q51," ")))))))))))))))))</f>
        <v>0</v>
      </c>
      <c r="P67" s="46">
        <f>IF($B$15=DATOS!$B$3,CALDERAS!R51,IF($B$15=DATOS!$B$4,CENTRÍFUGAS!R51,IF($B$15=DATOS!$B$5,CHILLERS!R51, IF($B$15=DATOS!$B$6,COMPRESORES!R51,IF($B$15=DATOS!$B$7,EVAPORADORES!R51,IF($B$15=DATOS!$B$8,FILTROS!R51,IF($B$15=DATOS!$B$9,IC!R51,IF($B$15=DATOS!$B$10,MIXERS!R51,IF($B$15=DATOS!$B$11,MOLINOS!R51,IF($B$15=DATOS!$B$12,'ÓSMOSIS INV'!R51,IF($B$15=DATOS!$B$13,REACTORES!R51,IF($B$15=DATOS!$B$14,RESINAS!R55,IF($B$15=DATOS!$B$15,SECADORES!R51,IF($B$15=DATOS!$B$16,SILOS!R51,IF($B$15=DATOS!$B$17,TANQUES!R51,IF($B$15=DATOS!$B$18,'TK AGITADOS'!R51,IF($B$15=DATOS!$B$19,'TORRES ENF'!R51," ")))))))))))))))))</f>
        <v>0</v>
      </c>
      <c r="Q67" s="46">
        <f>IF($B$15=DATOS!$B$3,CALDERAS!S51,IF($B$15=DATOS!$B$4,CENTRÍFUGAS!S51,IF($B$15=DATOS!$B$5,CHILLERS!S51, IF($B$15=DATOS!$B$6,COMPRESORES!S51,IF($B$15=DATOS!$B$7,EVAPORADORES!S51,IF($B$15=DATOS!$B$8,FILTROS!S51,IF($B$15=DATOS!$B$9,IC!S51,IF($B$15=DATOS!$B$10,MIXERS!S51,IF($B$15=DATOS!$B$11,MOLINOS!S51,IF($B$15=DATOS!$B$12,'ÓSMOSIS INV'!S51,IF($B$15=DATOS!$B$13,REACTORES!S51,IF($B$15=DATOS!$B$14,RESINAS!S55,IF($B$15=DATOS!$B$15,SECADORES!S51,IF($B$15=DATOS!$B$16,SILOS!S51,IF($B$15=DATOS!$B$17,TANQUES!S51,IF($B$15=DATOS!$B$18,'TK AGITADOS'!S51,IF($B$15=DATOS!$B$19,'TORRES ENF'!S51," ")))))))))))))))))</f>
        <v>0</v>
      </c>
      <c r="R67" s="46">
        <f>IF($B$15=DATOS!$B$3,CALDERAS!T51,IF($B$15=DATOS!$B$4,CENTRÍFUGAS!T51,IF($B$15=DATOS!$B$5,CHILLERS!T51, IF($B$15=DATOS!$B$6,COMPRESORES!T51,IF($B$15=DATOS!$B$7,EVAPORADORES!T51,IF($B$15=DATOS!$B$8,FILTROS!T51,IF($B$15=DATOS!$B$9,IC!T51,IF($B$15=DATOS!$B$10,MIXERS!T51,IF($B$15=DATOS!$B$11,MOLINOS!T51,IF($B$15=DATOS!$B$12,'ÓSMOSIS INV'!T51,IF($B$15=DATOS!$B$13,REACTORES!T51,IF($B$15=DATOS!$B$14,RESINAS!T55,IF($B$15=DATOS!$B$15,SECADORES!T51,IF($B$15=DATOS!$B$16,SILOS!T51,IF($B$15=DATOS!$B$17,TANQUES!T51,IF($B$15=DATOS!$B$18,'TK AGITADOS'!T51,IF($B$15=DATOS!$B$19,'TORRES ENF'!T51," ")))))))))))))))))</f>
        <v>0</v>
      </c>
      <c r="S67" s="46">
        <f>IF($B$15=DATOS!$B$3,CALDERAS!U51,IF($B$15=DATOS!$B$4,CENTRÍFUGAS!U51,IF($B$15=DATOS!$B$5,CHILLERS!U51, IF($B$15=DATOS!$B$6,COMPRESORES!U51,IF($B$15=DATOS!$B$7,EVAPORADORES!U51,IF($B$15=DATOS!$B$8,FILTROS!U51,IF($B$15=DATOS!$B$9,IC!U51,IF($B$15=DATOS!$B$10,MIXERS!U51,IF($B$15=DATOS!$B$11,MOLINOS!U51,IF($B$15=DATOS!$B$12,'ÓSMOSIS INV'!U51,IF($B$15=DATOS!$B$13,REACTORES!U51,IF($B$15=DATOS!$B$14,RESINAS!U55,IF($B$15=DATOS!$B$15,SECADORES!U51,IF($B$15=DATOS!$B$16,SILOS!U51,IF($B$15=DATOS!$B$17,TANQUES!U51,IF($B$15=DATOS!$B$18,'TK AGITADOS'!U51,IF($B$15=DATOS!$B$19,'TORRES ENF'!U51," ")))))))))))))))))</f>
        <v>0</v>
      </c>
      <c r="T67" s="46">
        <f>IF($B$15=DATOS!$B$3,CALDERAS!V51,IF($B$15=DATOS!$B$4,CENTRÍFUGAS!V51,IF($B$15=DATOS!$B$5,CHILLERS!V51, IF($B$15=DATOS!$B$6,COMPRESORES!V51,IF($B$15=DATOS!$B$7,EVAPORADORES!V51,IF($B$15=DATOS!$B$8,FILTROS!V51,IF($B$15=DATOS!$B$9,IC!V51,IF($B$15=DATOS!$B$10,MIXERS!V51,IF($B$15=DATOS!$B$11,MOLINOS!V51,IF($B$15=DATOS!$B$12,'ÓSMOSIS INV'!V51,IF($B$15=DATOS!$B$13,REACTORES!V51,IF($B$15=DATOS!$B$14,RESINAS!V55,IF($B$15=DATOS!$B$15,SECADORES!V51,IF($B$15=DATOS!$B$16,SILOS!V51,IF($B$15=DATOS!$B$17,TANQUES!V51,IF($B$15=DATOS!$B$18,'TK AGITADOS'!V51,IF($B$15=DATOS!$B$19,'TORRES ENF'!V51," ")))))))))))))))))</f>
        <v>0</v>
      </c>
      <c r="U67" s="46">
        <f>IF($B$15=DATOS!$B$3,CALDERAS!W51,IF($B$15=DATOS!$B$4,CENTRÍFUGAS!W51,IF($B$15=DATOS!$B$5,CHILLERS!W51, IF($B$15=DATOS!$B$6,COMPRESORES!W51,IF($B$15=DATOS!$B$7,EVAPORADORES!W51,IF($B$15=DATOS!$B$8,FILTROS!W51,IF($B$15=DATOS!$B$9,IC!W51,IF($B$15=DATOS!$B$10,MIXERS!W51,IF($B$15=DATOS!$B$11,MOLINOS!W51,IF($B$15=DATOS!$B$12,'ÓSMOSIS INV'!W51,IF($B$15=DATOS!$B$13,REACTORES!W51,IF($B$15=DATOS!$B$14,RESINAS!W55,IF($B$15=DATOS!$B$15,SECADORES!W51,IF($B$15=DATOS!$B$16,SILOS!W51,IF($B$15=DATOS!$B$17,TANQUES!W51,IF($B$15=DATOS!$B$18,'TK AGITADOS'!W51,IF($B$15=DATOS!$B$19,'TORRES ENF'!W51," ")))))))))))))))))</f>
        <v>0</v>
      </c>
      <c r="V67" s="46">
        <f>IF($B$15=DATOS!$B$3,CALDERAS!X51,IF($B$15=DATOS!$B$4,CENTRÍFUGAS!X51,IF($B$15=DATOS!$B$5,CHILLERS!X51, IF($B$15=DATOS!$B$6,COMPRESORES!X51,IF($B$15=DATOS!$B$7,EVAPORADORES!X51,IF($B$15=DATOS!$B$8,FILTROS!X51,IF($B$15=DATOS!$B$9,IC!X51,IF($B$15=DATOS!$B$10,MIXERS!X51,IF($B$15=DATOS!$B$11,MOLINOS!X51,IF($B$15=DATOS!$B$12,'ÓSMOSIS INV'!X51,IF($B$15=DATOS!$B$13,REACTORES!X51,IF($B$15=DATOS!$B$14,RESINAS!X55,IF($B$15=DATOS!$B$15,SECADORES!X51,IF($B$15=DATOS!$B$16,SILOS!X51,IF($B$15=DATOS!$B$17,TANQUES!X51,IF($B$15=DATOS!$B$18,'TK AGITADOS'!X51,IF($B$15=DATOS!$B$19,'TORRES ENF'!X51," ")))))))))))))))))</f>
        <v>0</v>
      </c>
      <c r="W67" s="46">
        <f>IF($B$15=DATOS!$B$3,CALDERAS!Y51,IF($B$15=DATOS!$B$4,CENTRÍFUGAS!Y51,IF($B$15=DATOS!$B$5,CHILLERS!Y51, IF($B$15=DATOS!$B$6,COMPRESORES!Y51,IF($B$15=DATOS!$B$7,EVAPORADORES!Y51,IF($B$15=DATOS!$B$8,FILTROS!Y51,IF($B$15=DATOS!$B$9,IC!Y51,IF($B$15=DATOS!$B$10,MIXERS!Y51,IF($B$15=DATOS!$B$11,MOLINOS!Y51,IF($B$15=DATOS!$B$12,'ÓSMOSIS INV'!Y51,IF($B$15=DATOS!$B$13,REACTORES!Y51,IF($B$15=DATOS!$B$14,RESINAS!Y55,IF($B$15=DATOS!$B$15,SECADORES!Y51,IF($B$15=DATOS!$B$16,SILOS!Y51,IF($B$15=DATOS!$B$17,TANQUES!Y51,IF($B$15=DATOS!$B$18,'TK AGITADOS'!Y51,IF($B$15=DATOS!$B$19,'TORRES ENF'!Y51," ")))))))))))))))))</f>
        <v>0</v>
      </c>
      <c r="X67" s="46">
        <f>IF($B$15=DATOS!$B$3,CALDERAS!Z51,IF($B$15=DATOS!$B$4,CENTRÍFUGAS!Z51,IF($B$15=DATOS!$B$5,CHILLERS!Z51, IF($B$15=DATOS!$B$6,COMPRESORES!Z51,IF($B$15=DATOS!$B$7,EVAPORADORES!Z51,IF($B$15=DATOS!$B$8,FILTROS!Z51,IF($B$15=DATOS!$B$9,IC!Z51,IF($B$15=DATOS!$B$10,MIXERS!Z51,IF($B$15=DATOS!$B$11,MOLINOS!Z51,IF($B$15=DATOS!$B$12,'ÓSMOSIS INV'!Z51,IF($B$15=DATOS!$B$13,REACTORES!Z51,IF($B$15=DATOS!$B$14,RESINAS!Z55,IF($B$15=DATOS!$B$15,SECADORES!Z51,IF($B$15=DATOS!$B$16,SILOS!Z51,IF($B$15=DATOS!$B$17,TANQUES!Z51,IF($B$15=DATOS!$B$18,'TK AGITADOS'!Z51,IF($B$15=DATOS!$B$19,'TORRES ENF'!Z51," ")))))))))))))))))</f>
        <v>0</v>
      </c>
      <c r="Y67" s="46">
        <f>IF($B$15=DATOS!$B$3,CALDERAS!AA51,IF($B$15=DATOS!$B$4,CENTRÍFUGAS!AA51,IF($B$15=DATOS!$B$5,CHILLERS!AA51, IF($B$15=DATOS!$B$6,COMPRESORES!AA51,IF($B$15=DATOS!$B$7,EVAPORADORES!AA51,IF($B$15=DATOS!$B$8,FILTROS!AA51,IF($B$15=DATOS!$B$9,IC!AA51,IF($B$15=DATOS!$B$10,MIXERS!AA51,IF($B$15=DATOS!$B$11,MOLINOS!AA51,IF($B$15=DATOS!$B$12,'ÓSMOSIS INV'!AA51,IF($B$15=DATOS!$B$13,REACTORES!AA51,IF($B$15=DATOS!$B$14,RESINAS!AA55,IF($B$15=DATOS!$B$15,SECADORES!AA51,IF($B$15=DATOS!$B$16,SILOS!AA51,IF($B$15=DATOS!$B$17,TANQUES!AA51,IF($B$15=DATOS!$B$18,'TK AGITADOS'!AA51,IF($B$15=DATOS!$B$19,'TORRES ENF'!AA51," ")))))))))))))))))</f>
        <v>0</v>
      </c>
      <c r="Z67" s="46">
        <f>IF($B$15=DATOS!$B$3,CALDERAS!AB51,IF($B$15=DATOS!$B$4,CENTRÍFUGAS!AB51,IF($B$15=DATOS!$B$5,CHILLERS!AB51, IF($B$15=DATOS!$B$6,COMPRESORES!AB51,IF($B$15=DATOS!$B$7,EVAPORADORES!AB51,IF($B$15=DATOS!$B$8,FILTROS!AB51,IF($B$15=DATOS!$B$9,IC!AB51,IF($B$15=DATOS!$B$10,MIXERS!AB51,IF($B$15=DATOS!$B$11,MOLINOS!AB51,IF($B$15=DATOS!$B$12,'ÓSMOSIS INV'!AB51,IF($B$15=DATOS!$B$13,REACTORES!AB51,IF($B$15=DATOS!$B$14,RESINAS!AB55,IF($B$15=DATOS!$B$15,SECADORES!AB51,IF($B$15=DATOS!$B$16,SILOS!AB51,IF($B$15=DATOS!$B$17,TANQUES!AB51,IF($B$15=DATOS!$B$18,'TK AGITADOS'!AB51,IF($B$15=DATOS!$B$19,'TORRES ENF'!AB51," ")))))))))))))))))</f>
        <v>0</v>
      </c>
      <c r="AA67" s="46">
        <f>IF($B$15=DATOS!$B$3,CALDERAS!AC51,IF($B$15=DATOS!$B$4,CENTRÍFUGAS!AC51,IF($B$15=DATOS!$B$5,CHILLERS!AC51, IF($B$15=DATOS!$B$6,COMPRESORES!AC51,IF($B$15=DATOS!$B$7,EVAPORADORES!AC51,IF($B$15=DATOS!$B$8,FILTROS!AC51,IF($B$15=DATOS!$B$9,IC!AC51,IF($B$15=DATOS!$B$10,MIXERS!AC51,IF($B$15=DATOS!$B$11,MOLINOS!AC51,IF($B$15=DATOS!$B$12,'ÓSMOSIS INV'!AC51,IF($B$15=DATOS!$B$13,REACTORES!AC51,IF($B$15=DATOS!$B$14,RESINAS!AC55,IF($B$15=DATOS!$B$15,SECADORES!AC51,IF($B$15=DATOS!$B$16,SILOS!AC51,IF($B$15=DATOS!$B$17,TANQUES!AC51,IF($B$15=DATOS!$B$18,'TK AGITADOS'!AC51,IF($B$15=DATOS!$B$19,'TORRES ENF'!AC51," ")))))))))))))))))</f>
        <v>0</v>
      </c>
      <c r="AB67" s="46">
        <f>IF($B$15=DATOS!$B$3,CALDERAS!AD51,IF($B$15=DATOS!$B$4,CENTRÍFUGAS!AD51,IF($B$15=DATOS!$B$5,CHILLERS!AD51, IF($B$15=DATOS!$B$6,COMPRESORES!AD51,IF($B$15=DATOS!$B$7,EVAPORADORES!AD51,IF($B$15=DATOS!$B$8,FILTROS!AD51,IF($B$15=DATOS!$B$9,IC!AD51,IF($B$15=DATOS!$B$10,MIXERS!AD51,IF($B$15=DATOS!$B$11,MOLINOS!AD51,IF($B$15=DATOS!$B$12,'ÓSMOSIS INV'!AD51,IF($B$15=DATOS!$B$13,REACTORES!AD51,IF($B$15=DATOS!$B$14,RESINAS!AD55,IF($B$15=DATOS!$B$15,SECADORES!AD51,IF($B$15=DATOS!$B$16,SILOS!AD51,IF($B$15=DATOS!$B$17,TANQUES!AD51,IF($B$15=DATOS!$B$18,'TK AGITADOS'!AD51,IF($B$15=DATOS!$B$19,'TORRES ENF'!AD51," ")))))))))))))))))</f>
        <v>0</v>
      </c>
      <c r="AC67" s="46">
        <f>IF($B$15=DATOS!$B$3,CALDERAS!AE51,IF($B$15=DATOS!$B$4,CENTRÍFUGAS!AE51,IF($B$15=DATOS!$B$5,CHILLERS!AE51, IF($B$15=DATOS!$B$6,COMPRESORES!AE51,IF($B$15=DATOS!$B$7,EVAPORADORES!AE51,IF($B$15=DATOS!$B$8,FILTROS!AE51,IF($B$15=DATOS!$B$9,IC!AE51,IF($B$15=DATOS!$B$10,MIXERS!AE51,IF($B$15=DATOS!$B$11,MOLINOS!AE51,IF($B$15=DATOS!$B$12,'ÓSMOSIS INV'!AE51,IF($B$15=DATOS!$B$13,REACTORES!AE51,IF($B$15=DATOS!$B$14,RESINAS!AE55,IF($B$15=DATOS!$B$15,SECADORES!AE51,IF($B$15=DATOS!$B$16,SILOS!AE51,IF($B$15=DATOS!$B$17,TANQUES!AE51,IF($B$15=DATOS!$B$18,'TK AGITADOS'!AE51,IF($B$15=DATOS!$B$19,'TORRES ENF'!AE51," ")))))))))))))))))</f>
        <v>0</v>
      </c>
      <c r="AD67" s="46">
        <f>IF($B$15=DATOS!$B$3,CALDERAS!AF51,IF($B$15=DATOS!$B$4,CENTRÍFUGAS!AF51,IF($B$15=DATOS!$B$5,CHILLERS!AF51, IF($B$15=DATOS!$B$6,COMPRESORES!AF51,IF($B$15=DATOS!$B$7,EVAPORADORES!AF51,IF($B$15=DATOS!$B$8,FILTROS!AF51,IF($B$15=DATOS!$B$9,IC!AF51,IF($B$15=DATOS!$B$10,MIXERS!AF51,IF($B$15=DATOS!$B$11,MOLINOS!AF51,IF($B$15=DATOS!$B$12,'ÓSMOSIS INV'!AF51,IF($B$15=DATOS!$B$13,REACTORES!AF51,IF($B$15=DATOS!$B$14,RESINAS!AF55,IF($B$15=DATOS!$B$15,SECADORES!AF51,IF($B$15=DATOS!$B$16,SILOS!AF51,IF($B$15=DATOS!$B$17,TANQUES!AF51,IF($B$15=DATOS!$B$18,'TK AGITADOS'!AF51,IF($B$15=DATOS!$B$19,'TORRES ENF'!AF51," ")))))))))))))))))</f>
        <v>0</v>
      </c>
      <c r="AE67" s="46">
        <f>IF($B$15=DATOS!$B$3,CALDERAS!AG51,IF($B$15=DATOS!$B$4,CENTRÍFUGAS!AG51,IF($B$15=DATOS!$B$5,CHILLERS!AG51, IF($B$15=DATOS!$B$6,COMPRESORES!AG51,IF($B$15=DATOS!$B$7,EVAPORADORES!AG51,IF($B$15=DATOS!$B$8,FILTROS!AG51,IF($B$15=DATOS!$B$9,IC!AG51,IF($B$15=DATOS!$B$10,MIXERS!AG51,IF($B$15=DATOS!$B$11,MOLINOS!AG51,IF($B$15=DATOS!$B$12,'ÓSMOSIS INV'!AG51,IF($B$15=DATOS!$B$13,REACTORES!AG51,IF($B$15=DATOS!$B$14,RESINAS!AG55,IF($B$15=DATOS!$B$15,SECADORES!AG51,IF($B$15=DATOS!$B$16,SILOS!AG51,IF($B$15=DATOS!$B$17,TANQUES!AG51,IF($B$15=DATOS!$B$18,'TK AGITADOS'!AG51,IF($B$15=DATOS!$B$19,'TORRES ENF'!AG51," ")))))))))))))))))</f>
        <v>0</v>
      </c>
      <c r="AF67" s="46">
        <f>IF($B$15=DATOS!$B$3,CALDERAS!AH51,IF($B$15=DATOS!$B$4,CENTRÍFUGAS!AH51,IF($B$15=DATOS!$B$5,CHILLERS!AH51, IF($B$15=DATOS!$B$6,COMPRESORES!AH51,IF($B$15=DATOS!$B$7,EVAPORADORES!AH51,IF($B$15=DATOS!$B$8,FILTROS!AH51,IF($B$15=DATOS!$B$9,IC!AH51,IF($B$15=DATOS!$B$10,MIXERS!AH51,IF($B$15=DATOS!$B$11,MOLINOS!AH51,IF($B$15=DATOS!$B$12,'ÓSMOSIS INV'!AH51,IF($B$15=DATOS!$B$13,REACTORES!AH51,IF($B$15=DATOS!$B$14,RESINAS!AH55,IF($B$15=DATOS!$B$15,SECADORES!AH51,IF($B$15=DATOS!$B$16,SILOS!AH51,IF($B$15=DATOS!$B$17,TANQUES!AH51,IF($B$15=DATOS!$B$18,'TK AGITADOS'!AH51,IF($B$15=DATOS!$B$19,'TORRES ENF'!AH51," ")))))))))))))))))</f>
        <v>0</v>
      </c>
    </row>
    <row r="68" spans="1:32" s="48" customFormat="1" ht="45" customHeight="1" x14ac:dyDescent="0.4">
      <c r="A68" s="46">
        <f>IF($B$15=DATOS!$B$3,CALDERAS!C52,IF($B$15=DATOS!$B$4,CENTRÍFUGAS!C52,IF($B$15=DATOS!$B$5,CHILLERS!C52, IF($B$15=DATOS!$B$6,COMPRESORES!C52,IF($B$15=DATOS!$B$7,EVAPORADORES!C52,IF($B$15=DATOS!$B$8,FILTROS!C52,IF($B$15=DATOS!$B$9,IC!C52,IF($B$15=DATOS!$B$10,MIXERS!C52,IF($B$15=DATOS!$B$11,MOLINOS!C52,IF($B$15=DATOS!$B$12,'ÓSMOSIS INV'!C52,IF($B$15=DATOS!$B$13,REACTORES!C52,IF($B$15=DATOS!$B$14,RESINAS!C56,IF($B$15=DATOS!$B$15,SECADORES!C52,IF($B$15=DATOS!$B$16,SILOS!C52,IF($B$15=DATOS!$B$17,TANQUES!C52,IF($B$15=DATOS!$B$18,'TK AGITADOS'!C52,IF($B$15=DATOS!$B$19,'TORRES ENF'!C52," ")))))))))))))))))</f>
        <v>0</v>
      </c>
      <c r="B68" s="46">
        <f>IF($B$15=DATOS!$B$3,CALDERAS!D52,IF($B$15=DATOS!$B$4,CENTRÍFUGAS!D52,IF($B$15=DATOS!$B$5,CHILLERS!D52, IF($B$15=DATOS!$B$6,COMPRESORES!D52,IF($B$15=DATOS!$B$7,EVAPORADORES!D52,IF($B$15=DATOS!$B$8,FILTROS!D52,IF($B$15=DATOS!$B$9,IC!D52,IF($B$15=DATOS!$B$10,MIXERS!D52,IF($B$15=DATOS!$B$11,MOLINOS!D52,IF($B$15=DATOS!$B$12,'ÓSMOSIS INV'!D52,IF($B$15=DATOS!$B$13,REACTORES!D52,IF($B$15=DATOS!$B$14,RESINAS!D56,IF($B$15=DATOS!$B$15,SECADORES!D52,IF($B$15=DATOS!$B$16,SILOS!D52,IF($B$15=DATOS!$B$17,TANQUES!D52,IF($B$15=DATOS!$B$18,'TK AGITADOS'!D52,IF($B$15=DATOS!$B$19,'TORRES ENF'!D52," ")))))))))))))))))</f>
        <v>0</v>
      </c>
      <c r="C68" s="46">
        <f>IF($B$15=DATOS!$B$3,CALDERAS!E52,IF($B$15=DATOS!$B$4,CENTRÍFUGAS!E52,IF($B$15=DATOS!$B$5,CHILLERS!E52, IF($B$15=DATOS!$B$6,COMPRESORES!E52,IF($B$15=DATOS!$B$7,EVAPORADORES!E52,IF($B$15=DATOS!$B$8,FILTROS!E52,IF($B$15=DATOS!$B$9,IC!E52,IF($B$15=DATOS!$B$10,MIXERS!E52,IF($B$15=DATOS!$B$11,MOLINOS!E52,IF($B$15=DATOS!$B$12,'ÓSMOSIS INV'!E52,IF($B$15=DATOS!$B$13,REACTORES!E52,IF($B$15=DATOS!$B$14,RESINAS!E56,IF($B$15=DATOS!$B$15,SECADORES!E52,IF($B$15=DATOS!$B$16,SILOS!E52,IF($B$15=DATOS!$B$17,TANQUES!E52,IF($B$15=DATOS!$B$18,'TK AGITADOS'!E52,IF($B$15=DATOS!$B$19,'TORRES ENF'!E52," ")))))))))))))))))</f>
        <v>0</v>
      </c>
      <c r="D68" s="46">
        <f>IF($B$15=DATOS!$B$3,CALDERAS!F52,IF($B$15=DATOS!$B$4,CENTRÍFUGAS!F52,IF($B$15=DATOS!$B$5,CHILLERS!F52, IF($B$15=DATOS!$B$6,COMPRESORES!F52,IF($B$15=DATOS!$B$7,EVAPORADORES!F52,IF($B$15=DATOS!$B$8,FILTROS!F52,IF($B$15=DATOS!$B$9,IC!F52,IF($B$15=DATOS!$B$10,MIXERS!F52,IF($B$15=DATOS!$B$11,MOLINOS!F52,IF($B$15=DATOS!$B$12,'ÓSMOSIS INV'!F52,IF($B$15=DATOS!$B$13,REACTORES!F52,IF($B$15=DATOS!$B$14,RESINAS!F56,IF($B$15=DATOS!$B$15,SECADORES!F52,IF($B$15=DATOS!$B$16,SILOS!F52,IF($B$15=DATOS!$B$17,TANQUES!F52,IF($B$15=DATOS!$B$18,'TK AGITADOS'!F52,IF($B$15=DATOS!$B$19,'TORRES ENF'!F52," ")))))))))))))))))</f>
        <v>0</v>
      </c>
      <c r="E68" s="46">
        <f>IF($B$15=DATOS!$B$3,CALDERAS!G52,IF($B$15=DATOS!$B$4,CENTRÍFUGAS!G52,IF($B$15=DATOS!$B$5,CHILLERS!G52, IF($B$15=DATOS!$B$6,COMPRESORES!G52,IF($B$15=DATOS!$B$7,EVAPORADORES!G52,IF($B$15=DATOS!$B$8,FILTROS!G52,IF($B$15=DATOS!$B$9,IC!G52,IF($B$15=DATOS!$B$10,MIXERS!G52,IF($B$15=DATOS!$B$11,MOLINOS!G52,IF($B$15=DATOS!$B$12,'ÓSMOSIS INV'!G52,IF($B$15=DATOS!$B$13,REACTORES!G52,IF($B$15=DATOS!$B$14,RESINAS!G56,IF($B$15=DATOS!$B$15,SECADORES!G52,IF($B$15=DATOS!$B$16,SILOS!G52,IF($B$15=DATOS!$B$17,TANQUES!G52,IF($B$15=DATOS!$B$18,'TK AGITADOS'!G52,IF($B$15=DATOS!$B$19,'TORRES ENF'!G52," ")))))))))))))))))</f>
        <v>0</v>
      </c>
      <c r="F68" s="46">
        <f>IF($B$15=DATOS!$B$3,CALDERAS!H52,IF($B$15=DATOS!$B$4,CENTRÍFUGAS!H52,IF($B$15=DATOS!$B$5,CHILLERS!H52, IF($B$15=DATOS!$B$6,COMPRESORES!H52,IF($B$15=DATOS!$B$7,EVAPORADORES!H52,IF($B$15=DATOS!$B$8,FILTROS!H52,IF($B$15=DATOS!$B$9,IC!H52,IF($B$15=DATOS!$B$10,MIXERS!H52,IF($B$15=DATOS!$B$11,MOLINOS!H52,IF($B$15=DATOS!$B$12,'ÓSMOSIS INV'!H52,IF($B$15=DATOS!$B$13,REACTORES!H52,IF($B$15=DATOS!$B$14,RESINAS!H56,IF($B$15=DATOS!$B$15,SECADORES!H52,IF($B$15=DATOS!$B$16,SILOS!H52,IF($B$15=DATOS!$B$17,TANQUES!H52,IF($B$15=DATOS!$B$18,'TK AGITADOS'!H52,IF($B$15=DATOS!$B$19,'TORRES ENF'!H52," ")))))))))))))))))</f>
        <v>0</v>
      </c>
      <c r="G68" s="46">
        <f>IF($B$15=DATOS!$B$3,CALDERAS!I52,IF($B$15=DATOS!$B$4,CENTRÍFUGAS!I52,IF($B$15=DATOS!$B$5,CHILLERS!I52, IF($B$15=DATOS!$B$6,COMPRESORES!I52,IF($B$15=DATOS!$B$7,EVAPORADORES!I52,IF($B$15=DATOS!$B$8,FILTROS!I52,IF($B$15=DATOS!$B$9,IC!I52,IF($B$15=DATOS!$B$10,MIXERS!I52,IF($B$15=DATOS!$B$11,MOLINOS!I52,IF($B$15=DATOS!$B$12,'ÓSMOSIS INV'!I52,IF($B$15=DATOS!$B$13,REACTORES!I52,IF($B$15=DATOS!$B$14,RESINAS!I56,IF($B$15=DATOS!$B$15,SECADORES!I52,IF($B$15=DATOS!$B$16,SILOS!I52,IF($B$15=DATOS!$B$17,TANQUES!I52,IF($B$15=DATOS!$B$18,'TK AGITADOS'!I52,IF($B$15=DATOS!$B$19,'TORRES ENF'!I52," ")))))))))))))))))</f>
        <v>0</v>
      </c>
      <c r="H68" s="46">
        <f>IF($B$15=DATOS!$B$3,CALDERAS!J52,IF($B$15=DATOS!$B$4,CENTRÍFUGAS!J52,IF($B$15=DATOS!$B$5,CHILLERS!J52, IF($B$15=DATOS!$B$6,COMPRESORES!J52,IF($B$15=DATOS!$B$7,EVAPORADORES!J52,IF($B$15=DATOS!$B$8,FILTROS!J52,IF($B$15=DATOS!$B$9,IC!J52,IF($B$15=DATOS!$B$10,MIXERS!J52,IF($B$15=DATOS!$B$11,MOLINOS!J52,IF($B$15=DATOS!$B$12,'ÓSMOSIS INV'!J52,IF($B$15=DATOS!$B$13,REACTORES!J52,IF($B$15=DATOS!$B$14,RESINAS!J56,IF($B$15=DATOS!$B$15,SECADORES!J52,IF($B$15=DATOS!$B$16,SILOS!J52,IF($B$15=DATOS!$B$17,TANQUES!J52,IF($B$15=DATOS!$B$18,'TK AGITADOS'!J52,IF($B$15=DATOS!$B$19,'TORRES ENF'!J52," ")))))))))))))))))</f>
        <v>0</v>
      </c>
      <c r="I68" s="46">
        <f>IF($B$15=DATOS!$B$3,CALDERAS!K52,IF($B$15=DATOS!$B$4,CENTRÍFUGAS!K52,IF($B$15=DATOS!$B$5,CHILLERS!K52, IF($B$15=DATOS!$B$6,COMPRESORES!K52,IF($B$15=DATOS!$B$7,EVAPORADORES!K52,IF($B$15=DATOS!$B$8,FILTROS!K52,IF($B$15=DATOS!$B$9,IC!K52,IF($B$15=DATOS!$B$10,MIXERS!K52,IF($B$15=DATOS!$B$11,MOLINOS!K52,IF($B$15=DATOS!$B$12,'ÓSMOSIS INV'!K52,IF($B$15=DATOS!$B$13,REACTORES!K52,IF($B$15=DATOS!$B$14,RESINAS!K56,IF($B$15=DATOS!$B$15,SECADORES!K52,IF($B$15=DATOS!$B$16,SILOS!K52,IF($B$15=DATOS!$B$17,TANQUES!K52,IF($B$15=DATOS!$B$18,'TK AGITADOS'!K52,IF($B$15=DATOS!$B$19,'TORRES ENF'!K52," ")))))))))))))))))</f>
        <v>0</v>
      </c>
      <c r="J68" s="46">
        <f>IF($B$15=DATOS!$B$3,CALDERAS!L52,IF($B$15=DATOS!$B$4,CENTRÍFUGAS!L52,IF($B$15=DATOS!$B$5,CHILLERS!L52, IF($B$15=DATOS!$B$6,COMPRESORES!L52,IF($B$15=DATOS!$B$7,EVAPORADORES!L52,IF($B$15=DATOS!$B$8,FILTROS!L52,IF($B$15=DATOS!$B$9,IC!L52,IF($B$15=DATOS!$B$10,MIXERS!L52,IF($B$15=DATOS!$B$11,MOLINOS!L52,IF($B$15=DATOS!$B$12,'ÓSMOSIS INV'!L52,IF($B$15=DATOS!$B$13,REACTORES!L52,IF($B$15=DATOS!$B$14,RESINAS!L56,IF($B$15=DATOS!$B$15,SECADORES!L52,IF($B$15=DATOS!$B$16,SILOS!L52,IF($B$15=DATOS!$B$17,TANQUES!L52,IF($B$15=DATOS!$B$18,'TK AGITADOS'!L52,IF($B$15=DATOS!$B$19,'TORRES ENF'!L52," ")))))))))))))))))</f>
        <v>0</v>
      </c>
      <c r="K68" s="46">
        <f>IF($B$15=DATOS!$B$3,CALDERAS!M52,IF($B$15=DATOS!$B$4,CENTRÍFUGAS!M52,IF($B$15=DATOS!$B$5,CHILLERS!M52, IF($B$15=DATOS!$B$6,COMPRESORES!M52,IF($B$15=DATOS!$B$7,EVAPORADORES!M52,IF($B$15=DATOS!$B$8,FILTROS!M52,IF($B$15=DATOS!$B$9,IC!M52,IF($B$15=DATOS!$B$10,MIXERS!M52,IF($B$15=DATOS!$B$11,MOLINOS!M52,IF($B$15=DATOS!$B$12,'ÓSMOSIS INV'!M52,IF($B$15=DATOS!$B$13,REACTORES!M52,IF($B$15=DATOS!$B$14,RESINAS!M56,IF($B$15=DATOS!$B$15,SECADORES!M52,IF($B$15=DATOS!$B$16,SILOS!M52,IF($B$15=DATOS!$B$17,TANQUES!M52,IF($B$15=DATOS!$B$18,'TK AGITADOS'!M52,IF($B$15=DATOS!$B$19,'TORRES ENF'!M52," ")))))))))))))))))</f>
        <v>0</v>
      </c>
      <c r="L68" s="46">
        <f>IF($B$15=DATOS!$B$3,CALDERAS!N52,IF($B$15=DATOS!$B$4,CENTRÍFUGAS!N52,IF($B$15=DATOS!$B$5,CHILLERS!N52, IF($B$15=DATOS!$B$6,COMPRESORES!N52,IF($B$15=DATOS!$B$7,EVAPORADORES!N52,IF($B$15=DATOS!$B$8,FILTROS!N52,IF($B$15=DATOS!$B$9,IC!N52,IF($B$15=DATOS!$B$10,MIXERS!N52,IF($B$15=DATOS!$B$11,MOLINOS!N52,IF($B$15=DATOS!$B$12,'ÓSMOSIS INV'!N52,IF($B$15=DATOS!$B$13,REACTORES!N52,IF($B$15=DATOS!$B$14,RESINAS!N56,IF($B$15=DATOS!$B$15,SECADORES!N52,IF($B$15=DATOS!$B$16,SILOS!N52,IF($B$15=DATOS!$B$17,TANQUES!N52,IF($B$15=DATOS!$B$18,'TK AGITADOS'!N52,IF($B$15=DATOS!$B$19,'TORRES ENF'!N52," ")))))))))))))))))</f>
        <v>0</v>
      </c>
      <c r="M68" s="46">
        <f>IF($B$15=DATOS!$B$3,CALDERAS!O52,IF($B$15=DATOS!$B$4,CENTRÍFUGAS!O52,IF($B$15=DATOS!$B$5,CHILLERS!O52, IF($B$15=DATOS!$B$6,COMPRESORES!O52,IF($B$15=DATOS!$B$7,EVAPORADORES!O52,IF($B$15=DATOS!$B$8,FILTROS!O52,IF($B$15=DATOS!$B$9,IC!O52,IF($B$15=DATOS!$B$10,MIXERS!O52,IF($B$15=DATOS!$B$11,MOLINOS!O52,IF($B$15=DATOS!$B$12,'ÓSMOSIS INV'!O52,IF($B$15=DATOS!$B$13,REACTORES!O52,IF($B$15=DATOS!$B$14,RESINAS!O56,IF($B$15=DATOS!$B$15,SECADORES!O52,IF($B$15=DATOS!$B$16,SILOS!O52,IF($B$15=DATOS!$B$17,TANQUES!O52,IF($B$15=DATOS!$B$18,'TK AGITADOS'!O52,IF($B$15=DATOS!$B$19,'TORRES ENF'!O52," ")))))))))))))))))</f>
        <v>0</v>
      </c>
      <c r="N68" s="46">
        <f>IF($B$15=DATOS!$B$3,CALDERAS!P52,IF($B$15=DATOS!$B$4,CENTRÍFUGAS!P52,IF($B$15=DATOS!$B$5,CHILLERS!P52, IF($B$15=DATOS!$B$6,COMPRESORES!P52,IF($B$15=DATOS!$B$7,EVAPORADORES!P52,IF($B$15=DATOS!$B$8,FILTROS!P52,IF($B$15=DATOS!$B$9,IC!P52,IF($B$15=DATOS!$B$10,MIXERS!P52,IF($B$15=DATOS!$B$11,MOLINOS!P52,IF($B$15=DATOS!$B$12,'ÓSMOSIS INV'!P52,IF($B$15=DATOS!$B$13,REACTORES!P52,IF($B$15=DATOS!$B$14,RESINAS!P56,IF($B$15=DATOS!$B$15,SECADORES!P52,IF($B$15=DATOS!$B$16,SILOS!P52,IF($B$15=DATOS!$B$17,TANQUES!P52,IF($B$15=DATOS!$B$18,'TK AGITADOS'!P52,IF($B$15=DATOS!$B$19,'TORRES ENF'!P52," ")))))))))))))))))</f>
        <v>0</v>
      </c>
      <c r="O68" s="46">
        <f>IF($B$15=DATOS!$B$3,CALDERAS!Q52,IF($B$15=DATOS!$B$4,CENTRÍFUGAS!Q52,IF($B$15=DATOS!$B$5,CHILLERS!Q52, IF($B$15=DATOS!$B$6,COMPRESORES!Q52,IF($B$15=DATOS!$B$7,EVAPORADORES!Q52,IF($B$15=DATOS!$B$8,FILTROS!Q52,IF($B$15=DATOS!$B$9,IC!Q52,IF($B$15=DATOS!$B$10,MIXERS!Q52,IF($B$15=DATOS!$B$11,MOLINOS!Q52,IF($B$15=DATOS!$B$12,'ÓSMOSIS INV'!Q52,IF($B$15=DATOS!$B$13,REACTORES!Q52,IF($B$15=DATOS!$B$14,RESINAS!Q56,IF($B$15=DATOS!$B$15,SECADORES!Q52,IF($B$15=DATOS!$B$16,SILOS!Q52,IF($B$15=DATOS!$B$17,TANQUES!Q52,IF($B$15=DATOS!$B$18,'TK AGITADOS'!Q52,IF($B$15=DATOS!$B$19,'TORRES ENF'!Q52," ")))))))))))))))))</f>
        <v>0</v>
      </c>
      <c r="P68" s="46">
        <f>IF($B$15=DATOS!$B$3,CALDERAS!R52,IF($B$15=DATOS!$B$4,CENTRÍFUGAS!R52,IF($B$15=DATOS!$B$5,CHILLERS!R52, IF($B$15=DATOS!$B$6,COMPRESORES!R52,IF($B$15=DATOS!$B$7,EVAPORADORES!R52,IF($B$15=DATOS!$B$8,FILTROS!R52,IF($B$15=DATOS!$B$9,IC!R52,IF($B$15=DATOS!$B$10,MIXERS!R52,IF($B$15=DATOS!$B$11,MOLINOS!R52,IF($B$15=DATOS!$B$12,'ÓSMOSIS INV'!R52,IF($B$15=DATOS!$B$13,REACTORES!R52,IF($B$15=DATOS!$B$14,RESINAS!R56,IF($B$15=DATOS!$B$15,SECADORES!R52,IF($B$15=DATOS!$B$16,SILOS!R52,IF($B$15=DATOS!$B$17,TANQUES!R52,IF($B$15=DATOS!$B$18,'TK AGITADOS'!R52,IF($B$15=DATOS!$B$19,'TORRES ENF'!R52," ")))))))))))))))))</f>
        <v>0</v>
      </c>
      <c r="Q68" s="46">
        <f>IF($B$15=DATOS!$B$3,CALDERAS!S52,IF($B$15=DATOS!$B$4,CENTRÍFUGAS!S52,IF($B$15=DATOS!$B$5,CHILLERS!S52, IF($B$15=DATOS!$B$6,COMPRESORES!S52,IF($B$15=DATOS!$B$7,EVAPORADORES!S52,IF($B$15=DATOS!$B$8,FILTROS!S52,IF($B$15=DATOS!$B$9,IC!S52,IF($B$15=DATOS!$B$10,MIXERS!S52,IF($B$15=DATOS!$B$11,MOLINOS!S52,IF($B$15=DATOS!$B$12,'ÓSMOSIS INV'!S52,IF($B$15=DATOS!$B$13,REACTORES!S52,IF($B$15=DATOS!$B$14,RESINAS!S56,IF($B$15=DATOS!$B$15,SECADORES!S52,IF($B$15=DATOS!$B$16,SILOS!S52,IF($B$15=DATOS!$B$17,TANQUES!S52,IF($B$15=DATOS!$B$18,'TK AGITADOS'!S52,IF($B$15=DATOS!$B$19,'TORRES ENF'!S52," ")))))))))))))))))</f>
        <v>0</v>
      </c>
      <c r="R68" s="46">
        <f>IF($B$15=DATOS!$B$3,CALDERAS!T52,IF($B$15=DATOS!$B$4,CENTRÍFUGAS!T52,IF($B$15=DATOS!$B$5,CHILLERS!T52, IF($B$15=DATOS!$B$6,COMPRESORES!T52,IF($B$15=DATOS!$B$7,EVAPORADORES!T52,IF($B$15=DATOS!$B$8,FILTROS!T52,IF($B$15=DATOS!$B$9,IC!T52,IF($B$15=DATOS!$B$10,MIXERS!T52,IF($B$15=DATOS!$B$11,MOLINOS!T52,IF($B$15=DATOS!$B$12,'ÓSMOSIS INV'!T52,IF($B$15=DATOS!$B$13,REACTORES!T52,IF($B$15=DATOS!$B$14,RESINAS!T56,IF($B$15=DATOS!$B$15,SECADORES!T52,IF($B$15=DATOS!$B$16,SILOS!T52,IF($B$15=DATOS!$B$17,TANQUES!T52,IF($B$15=DATOS!$B$18,'TK AGITADOS'!T52,IF($B$15=DATOS!$B$19,'TORRES ENF'!T52," ")))))))))))))))))</f>
        <v>0</v>
      </c>
      <c r="S68" s="46">
        <f>IF($B$15=DATOS!$B$3,CALDERAS!U52,IF($B$15=DATOS!$B$4,CENTRÍFUGAS!U52,IF($B$15=DATOS!$B$5,CHILLERS!U52, IF($B$15=DATOS!$B$6,COMPRESORES!U52,IF($B$15=DATOS!$B$7,EVAPORADORES!U52,IF($B$15=DATOS!$B$8,FILTROS!U52,IF($B$15=DATOS!$B$9,IC!U52,IF($B$15=DATOS!$B$10,MIXERS!U52,IF($B$15=DATOS!$B$11,MOLINOS!U52,IF($B$15=DATOS!$B$12,'ÓSMOSIS INV'!U52,IF($B$15=DATOS!$B$13,REACTORES!U52,IF($B$15=DATOS!$B$14,RESINAS!U56,IF($B$15=DATOS!$B$15,SECADORES!U52,IF($B$15=DATOS!$B$16,SILOS!U52,IF($B$15=DATOS!$B$17,TANQUES!U52,IF($B$15=DATOS!$B$18,'TK AGITADOS'!U52,IF($B$15=DATOS!$B$19,'TORRES ENF'!U52," ")))))))))))))))))</f>
        <v>0</v>
      </c>
      <c r="T68" s="46">
        <f>IF($B$15=DATOS!$B$3,CALDERAS!V52,IF($B$15=DATOS!$B$4,CENTRÍFUGAS!V52,IF($B$15=DATOS!$B$5,CHILLERS!V52, IF($B$15=DATOS!$B$6,COMPRESORES!V52,IF($B$15=DATOS!$B$7,EVAPORADORES!V52,IF($B$15=DATOS!$B$8,FILTROS!V52,IF($B$15=DATOS!$B$9,IC!V52,IF($B$15=DATOS!$B$10,MIXERS!V52,IF($B$15=DATOS!$B$11,MOLINOS!V52,IF($B$15=DATOS!$B$12,'ÓSMOSIS INV'!V52,IF($B$15=DATOS!$B$13,REACTORES!V52,IF($B$15=DATOS!$B$14,RESINAS!V56,IF($B$15=DATOS!$B$15,SECADORES!V52,IF($B$15=DATOS!$B$16,SILOS!V52,IF($B$15=DATOS!$B$17,TANQUES!V52,IF($B$15=DATOS!$B$18,'TK AGITADOS'!V52,IF($B$15=DATOS!$B$19,'TORRES ENF'!V52," ")))))))))))))))))</f>
        <v>0</v>
      </c>
      <c r="U68" s="46">
        <f>IF($B$15=DATOS!$B$3,CALDERAS!W52,IF($B$15=DATOS!$B$4,CENTRÍFUGAS!W52,IF($B$15=DATOS!$B$5,CHILLERS!W52, IF($B$15=DATOS!$B$6,COMPRESORES!W52,IF($B$15=DATOS!$B$7,EVAPORADORES!W52,IF($B$15=DATOS!$B$8,FILTROS!W52,IF($B$15=DATOS!$B$9,IC!W52,IF($B$15=DATOS!$B$10,MIXERS!W52,IF($B$15=DATOS!$B$11,MOLINOS!W52,IF($B$15=DATOS!$B$12,'ÓSMOSIS INV'!W52,IF($B$15=DATOS!$B$13,REACTORES!W52,IF($B$15=DATOS!$B$14,RESINAS!W56,IF($B$15=DATOS!$B$15,SECADORES!W52,IF($B$15=DATOS!$B$16,SILOS!W52,IF($B$15=DATOS!$B$17,TANQUES!W52,IF($B$15=DATOS!$B$18,'TK AGITADOS'!W52,IF($B$15=DATOS!$B$19,'TORRES ENF'!W52," ")))))))))))))))))</f>
        <v>0</v>
      </c>
      <c r="V68" s="46">
        <f>IF($B$15=DATOS!$B$3,CALDERAS!X52,IF($B$15=DATOS!$B$4,CENTRÍFUGAS!X52,IF($B$15=DATOS!$B$5,CHILLERS!X52, IF($B$15=DATOS!$B$6,COMPRESORES!X52,IF($B$15=DATOS!$B$7,EVAPORADORES!X52,IF($B$15=DATOS!$B$8,FILTROS!X52,IF($B$15=DATOS!$B$9,IC!X52,IF($B$15=DATOS!$B$10,MIXERS!X52,IF($B$15=DATOS!$B$11,MOLINOS!X52,IF($B$15=DATOS!$B$12,'ÓSMOSIS INV'!X52,IF($B$15=DATOS!$B$13,REACTORES!X52,IF($B$15=DATOS!$B$14,RESINAS!X56,IF($B$15=DATOS!$B$15,SECADORES!X52,IF($B$15=DATOS!$B$16,SILOS!X52,IF($B$15=DATOS!$B$17,TANQUES!X52,IF($B$15=DATOS!$B$18,'TK AGITADOS'!X52,IF($B$15=DATOS!$B$19,'TORRES ENF'!X52," ")))))))))))))))))</f>
        <v>0</v>
      </c>
      <c r="W68" s="46">
        <f>IF($B$15=DATOS!$B$3,CALDERAS!Y52,IF($B$15=DATOS!$B$4,CENTRÍFUGAS!Y52,IF($B$15=DATOS!$B$5,CHILLERS!Y52, IF($B$15=DATOS!$B$6,COMPRESORES!Y52,IF($B$15=DATOS!$B$7,EVAPORADORES!Y52,IF($B$15=DATOS!$B$8,FILTROS!Y52,IF($B$15=DATOS!$B$9,IC!Y52,IF($B$15=DATOS!$B$10,MIXERS!Y52,IF($B$15=DATOS!$B$11,MOLINOS!Y52,IF($B$15=DATOS!$B$12,'ÓSMOSIS INV'!Y52,IF($B$15=DATOS!$B$13,REACTORES!Y52,IF($B$15=DATOS!$B$14,RESINAS!Y56,IF($B$15=DATOS!$B$15,SECADORES!Y52,IF($B$15=DATOS!$B$16,SILOS!Y52,IF($B$15=DATOS!$B$17,TANQUES!Y52,IF($B$15=DATOS!$B$18,'TK AGITADOS'!Y52,IF($B$15=DATOS!$B$19,'TORRES ENF'!Y52," ")))))))))))))))))</f>
        <v>0</v>
      </c>
      <c r="X68" s="46">
        <f>IF($B$15=DATOS!$B$3,CALDERAS!Z52,IF($B$15=DATOS!$B$4,CENTRÍFUGAS!Z52,IF($B$15=DATOS!$B$5,CHILLERS!Z52, IF($B$15=DATOS!$B$6,COMPRESORES!Z52,IF($B$15=DATOS!$B$7,EVAPORADORES!Z52,IF($B$15=DATOS!$B$8,FILTROS!Z52,IF($B$15=DATOS!$B$9,IC!Z52,IF($B$15=DATOS!$B$10,MIXERS!Z52,IF($B$15=DATOS!$B$11,MOLINOS!Z52,IF($B$15=DATOS!$B$12,'ÓSMOSIS INV'!Z52,IF($B$15=DATOS!$B$13,REACTORES!Z52,IF($B$15=DATOS!$B$14,RESINAS!Z56,IF($B$15=DATOS!$B$15,SECADORES!Z52,IF($B$15=DATOS!$B$16,SILOS!Z52,IF($B$15=DATOS!$B$17,TANQUES!Z52,IF($B$15=DATOS!$B$18,'TK AGITADOS'!Z52,IF($B$15=DATOS!$B$19,'TORRES ENF'!Z52," ")))))))))))))))))</f>
        <v>0</v>
      </c>
      <c r="Y68" s="46">
        <f>IF($B$15=DATOS!$B$3,CALDERAS!AA52,IF($B$15=DATOS!$B$4,CENTRÍFUGAS!AA52,IF($B$15=DATOS!$B$5,CHILLERS!AA52, IF($B$15=DATOS!$B$6,COMPRESORES!AA52,IF($B$15=DATOS!$B$7,EVAPORADORES!AA52,IF($B$15=DATOS!$B$8,FILTROS!AA52,IF($B$15=DATOS!$B$9,IC!AA52,IF($B$15=DATOS!$B$10,MIXERS!AA52,IF($B$15=DATOS!$B$11,MOLINOS!AA52,IF($B$15=DATOS!$B$12,'ÓSMOSIS INV'!AA52,IF($B$15=DATOS!$B$13,REACTORES!AA52,IF($B$15=DATOS!$B$14,RESINAS!AA56,IF($B$15=DATOS!$B$15,SECADORES!AA52,IF($B$15=DATOS!$B$16,SILOS!AA52,IF($B$15=DATOS!$B$17,TANQUES!AA52,IF($B$15=DATOS!$B$18,'TK AGITADOS'!AA52,IF($B$15=DATOS!$B$19,'TORRES ENF'!AA52," ")))))))))))))))))</f>
        <v>0</v>
      </c>
      <c r="Z68" s="46">
        <f>IF($B$15=DATOS!$B$3,CALDERAS!AB52,IF($B$15=DATOS!$B$4,CENTRÍFUGAS!AB52,IF($B$15=DATOS!$B$5,CHILLERS!AB52, IF($B$15=DATOS!$B$6,COMPRESORES!AB52,IF($B$15=DATOS!$B$7,EVAPORADORES!AB52,IF($B$15=DATOS!$B$8,FILTROS!AB52,IF($B$15=DATOS!$B$9,IC!AB52,IF($B$15=DATOS!$B$10,MIXERS!AB52,IF($B$15=DATOS!$B$11,MOLINOS!AB52,IF($B$15=DATOS!$B$12,'ÓSMOSIS INV'!AB52,IF($B$15=DATOS!$B$13,REACTORES!AB52,IF($B$15=DATOS!$B$14,RESINAS!AB56,IF($B$15=DATOS!$B$15,SECADORES!AB52,IF($B$15=DATOS!$B$16,SILOS!AB52,IF($B$15=DATOS!$B$17,TANQUES!AB52,IF($B$15=DATOS!$B$18,'TK AGITADOS'!AB52,IF($B$15=DATOS!$B$19,'TORRES ENF'!AB52," ")))))))))))))))))</f>
        <v>0</v>
      </c>
      <c r="AA68" s="46">
        <f>IF($B$15=DATOS!$B$3,CALDERAS!AC52,IF($B$15=DATOS!$B$4,CENTRÍFUGAS!AC52,IF($B$15=DATOS!$B$5,CHILLERS!AC52, IF($B$15=DATOS!$B$6,COMPRESORES!AC52,IF($B$15=DATOS!$B$7,EVAPORADORES!AC52,IF($B$15=DATOS!$B$8,FILTROS!AC52,IF($B$15=DATOS!$B$9,IC!AC52,IF($B$15=DATOS!$B$10,MIXERS!AC52,IF($B$15=DATOS!$B$11,MOLINOS!AC52,IF($B$15=DATOS!$B$12,'ÓSMOSIS INV'!AC52,IF($B$15=DATOS!$B$13,REACTORES!AC52,IF($B$15=DATOS!$B$14,RESINAS!AC56,IF($B$15=DATOS!$B$15,SECADORES!AC52,IF($B$15=DATOS!$B$16,SILOS!AC52,IF($B$15=DATOS!$B$17,TANQUES!AC52,IF($B$15=DATOS!$B$18,'TK AGITADOS'!AC52,IF($B$15=DATOS!$B$19,'TORRES ENF'!AC52," ")))))))))))))))))</f>
        <v>0</v>
      </c>
      <c r="AB68" s="46">
        <f>IF($B$15=DATOS!$B$3,CALDERAS!AD52,IF($B$15=DATOS!$B$4,CENTRÍFUGAS!AD52,IF($B$15=DATOS!$B$5,CHILLERS!AD52, IF($B$15=DATOS!$B$6,COMPRESORES!AD52,IF($B$15=DATOS!$B$7,EVAPORADORES!AD52,IF($B$15=DATOS!$B$8,FILTROS!AD52,IF($B$15=DATOS!$B$9,IC!AD52,IF($B$15=DATOS!$B$10,MIXERS!AD52,IF($B$15=DATOS!$B$11,MOLINOS!AD52,IF($B$15=DATOS!$B$12,'ÓSMOSIS INV'!AD52,IF($B$15=DATOS!$B$13,REACTORES!AD52,IF($B$15=DATOS!$B$14,RESINAS!AD56,IF($B$15=DATOS!$B$15,SECADORES!AD52,IF($B$15=DATOS!$B$16,SILOS!AD52,IF($B$15=DATOS!$B$17,TANQUES!AD52,IF($B$15=DATOS!$B$18,'TK AGITADOS'!AD52,IF($B$15=DATOS!$B$19,'TORRES ENF'!AD52," ")))))))))))))))))</f>
        <v>0</v>
      </c>
      <c r="AC68" s="46">
        <f>IF($B$15=DATOS!$B$3,CALDERAS!AE52,IF($B$15=DATOS!$B$4,CENTRÍFUGAS!AE52,IF($B$15=DATOS!$B$5,CHILLERS!AE52, IF($B$15=DATOS!$B$6,COMPRESORES!AE52,IF($B$15=DATOS!$B$7,EVAPORADORES!AE52,IF($B$15=DATOS!$B$8,FILTROS!AE52,IF($B$15=DATOS!$B$9,IC!AE52,IF($B$15=DATOS!$B$10,MIXERS!AE52,IF($B$15=DATOS!$B$11,MOLINOS!AE52,IF($B$15=DATOS!$B$12,'ÓSMOSIS INV'!AE52,IF($B$15=DATOS!$B$13,REACTORES!AE52,IF($B$15=DATOS!$B$14,RESINAS!AE56,IF($B$15=DATOS!$B$15,SECADORES!AE52,IF($B$15=DATOS!$B$16,SILOS!AE52,IF($B$15=DATOS!$B$17,TANQUES!AE52,IF($B$15=DATOS!$B$18,'TK AGITADOS'!AE52,IF($B$15=DATOS!$B$19,'TORRES ENF'!AE52," ")))))))))))))))))</f>
        <v>0</v>
      </c>
      <c r="AD68" s="46">
        <f>IF($B$15=DATOS!$B$3,CALDERAS!AF52,IF($B$15=DATOS!$B$4,CENTRÍFUGAS!AF52,IF($B$15=DATOS!$B$5,CHILLERS!AF52, IF($B$15=DATOS!$B$6,COMPRESORES!AF52,IF($B$15=DATOS!$B$7,EVAPORADORES!AF52,IF($B$15=DATOS!$B$8,FILTROS!AF52,IF($B$15=DATOS!$B$9,IC!AF52,IF($B$15=DATOS!$B$10,MIXERS!AF52,IF($B$15=DATOS!$B$11,MOLINOS!AF52,IF($B$15=DATOS!$B$12,'ÓSMOSIS INV'!AF52,IF($B$15=DATOS!$B$13,REACTORES!AF52,IF($B$15=DATOS!$B$14,RESINAS!AF56,IF($B$15=DATOS!$B$15,SECADORES!AF52,IF($B$15=DATOS!$B$16,SILOS!AF52,IF($B$15=DATOS!$B$17,TANQUES!AF52,IF($B$15=DATOS!$B$18,'TK AGITADOS'!AF52,IF($B$15=DATOS!$B$19,'TORRES ENF'!AF52," ")))))))))))))))))</f>
        <v>0</v>
      </c>
      <c r="AE68" s="46">
        <f>IF($B$15=DATOS!$B$3,CALDERAS!AG52,IF($B$15=DATOS!$B$4,CENTRÍFUGAS!AG52,IF($B$15=DATOS!$B$5,CHILLERS!AG52, IF($B$15=DATOS!$B$6,COMPRESORES!AG52,IF($B$15=DATOS!$B$7,EVAPORADORES!AG52,IF($B$15=DATOS!$B$8,FILTROS!AG52,IF($B$15=DATOS!$B$9,IC!AG52,IF($B$15=DATOS!$B$10,MIXERS!AG52,IF($B$15=DATOS!$B$11,MOLINOS!AG52,IF($B$15=DATOS!$B$12,'ÓSMOSIS INV'!AG52,IF($B$15=DATOS!$B$13,REACTORES!AG52,IF($B$15=DATOS!$B$14,RESINAS!AG56,IF($B$15=DATOS!$B$15,SECADORES!AG52,IF($B$15=DATOS!$B$16,SILOS!AG52,IF($B$15=DATOS!$B$17,TANQUES!AG52,IF($B$15=DATOS!$B$18,'TK AGITADOS'!AG52,IF($B$15=DATOS!$B$19,'TORRES ENF'!AG52," ")))))))))))))))))</f>
        <v>0</v>
      </c>
      <c r="AF68" s="46">
        <f>IF($B$15=DATOS!$B$3,CALDERAS!AH52,IF($B$15=DATOS!$B$4,CENTRÍFUGAS!AH52,IF($B$15=DATOS!$B$5,CHILLERS!AH52, IF($B$15=DATOS!$B$6,COMPRESORES!AH52,IF($B$15=DATOS!$B$7,EVAPORADORES!AH52,IF($B$15=DATOS!$B$8,FILTROS!AH52,IF($B$15=DATOS!$B$9,IC!AH52,IF($B$15=DATOS!$B$10,MIXERS!AH52,IF($B$15=DATOS!$B$11,MOLINOS!AH52,IF($B$15=DATOS!$B$12,'ÓSMOSIS INV'!AH52,IF($B$15=DATOS!$B$13,REACTORES!AH52,IF($B$15=DATOS!$B$14,RESINAS!AH56,IF($B$15=DATOS!$B$15,SECADORES!AH52,IF($B$15=DATOS!$B$16,SILOS!AH52,IF($B$15=DATOS!$B$17,TANQUES!AH52,IF($B$15=DATOS!$B$18,'TK AGITADOS'!AH52,IF($B$15=DATOS!$B$19,'TORRES ENF'!AH52," ")))))))))))))))))</f>
        <v>0</v>
      </c>
    </row>
    <row r="69" spans="1:32" s="48" customFormat="1" ht="45" customHeight="1" x14ac:dyDescent="0.4">
      <c r="A69" s="46">
        <f>IF($B$15=DATOS!$B$3,CALDERAS!C53,IF($B$15=DATOS!$B$4,CENTRÍFUGAS!C53,IF($B$15=DATOS!$B$5,CHILLERS!C53, IF($B$15=DATOS!$B$6,COMPRESORES!C53,IF($B$15=DATOS!$B$7,EVAPORADORES!C53,IF($B$15=DATOS!$B$8,FILTROS!C53,IF($B$15=DATOS!$B$9,IC!C53,IF($B$15=DATOS!$B$10,MIXERS!C53,IF($B$15=DATOS!$B$11,MOLINOS!C53,IF($B$15=DATOS!$B$12,'ÓSMOSIS INV'!C53,IF($B$15=DATOS!$B$13,REACTORES!C53,IF($B$15=DATOS!$B$14,RESINAS!C57,IF($B$15=DATOS!$B$15,SECADORES!C53,IF($B$15=DATOS!$B$16,SILOS!C53,IF($B$15=DATOS!$B$17,TANQUES!C53,IF($B$15=DATOS!$B$18,'TK AGITADOS'!C53,IF($B$15=DATOS!$B$19,'TORRES ENF'!C53," ")))))))))))))))))</f>
        <v>0</v>
      </c>
      <c r="B69" s="46">
        <f>IF($B$15=DATOS!$B$3,CALDERAS!D53,IF($B$15=DATOS!$B$4,CENTRÍFUGAS!D53,IF($B$15=DATOS!$B$5,CHILLERS!D53, IF($B$15=DATOS!$B$6,COMPRESORES!D53,IF($B$15=DATOS!$B$7,EVAPORADORES!D53,IF($B$15=DATOS!$B$8,FILTROS!D53,IF($B$15=DATOS!$B$9,IC!D53,IF($B$15=DATOS!$B$10,MIXERS!D53,IF($B$15=DATOS!$B$11,MOLINOS!D53,IF($B$15=DATOS!$B$12,'ÓSMOSIS INV'!D53,IF($B$15=DATOS!$B$13,REACTORES!D53,IF($B$15=DATOS!$B$14,RESINAS!D57,IF($B$15=DATOS!$B$15,SECADORES!D53,IF($B$15=DATOS!$B$16,SILOS!D53,IF($B$15=DATOS!$B$17,TANQUES!D53,IF($B$15=DATOS!$B$18,'TK AGITADOS'!D53,IF($B$15=DATOS!$B$19,'TORRES ENF'!D53," ")))))))))))))))))</f>
        <v>0</v>
      </c>
      <c r="C69" s="46">
        <f>IF($B$15=DATOS!$B$3,CALDERAS!E53,IF($B$15=DATOS!$B$4,CENTRÍFUGAS!E53,IF($B$15=DATOS!$B$5,CHILLERS!E53, IF($B$15=DATOS!$B$6,COMPRESORES!E53,IF($B$15=DATOS!$B$7,EVAPORADORES!E53,IF($B$15=DATOS!$B$8,FILTROS!E53,IF($B$15=DATOS!$B$9,IC!E53,IF($B$15=DATOS!$B$10,MIXERS!E53,IF($B$15=DATOS!$B$11,MOLINOS!E53,IF($B$15=DATOS!$B$12,'ÓSMOSIS INV'!E53,IF($B$15=DATOS!$B$13,REACTORES!E53,IF($B$15=DATOS!$B$14,RESINAS!E57,IF($B$15=DATOS!$B$15,SECADORES!E53,IF($B$15=DATOS!$B$16,SILOS!E53,IF($B$15=DATOS!$B$17,TANQUES!E53,IF($B$15=DATOS!$B$18,'TK AGITADOS'!E53,IF($B$15=DATOS!$B$19,'TORRES ENF'!E53," ")))))))))))))))))</f>
        <v>0</v>
      </c>
      <c r="D69" s="46">
        <f>IF($B$15=DATOS!$B$3,CALDERAS!F53,IF($B$15=DATOS!$B$4,CENTRÍFUGAS!F53,IF($B$15=DATOS!$B$5,CHILLERS!F53, IF($B$15=DATOS!$B$6,COMPRESORES!F53,IF($B$15=DATOS!$B$7,EVAPORADORES!F53,IF($B$15=DATOS!$B$8,FILTROS!F53,IF($B$15=DATOS!$B$9,IC!F53,IF($B$15=DATOS!$B$10,MIXERS!F53,IF($B$15=DATOS!$B$11,MOLINOS!F53,IF($B$15=DATOS!$B$12,'ÓSMOSIS INV'!F53,IF($B$15=DATOS!$B$13,REACTORES!F53,IF($B$15=DATOS!$B$14,RESINAS!F57,IF($B$15=DATOS!$B$15,SECADORES!F53,IF($B$15=DATOS!$B$16,SILOS!F53,IF($B$15=DATOS!$B$17,TANQUES!F53,IF($B$15=DATOS!$B$18,'TK AGITADOS'!F53,IF($B$15=DATOS!$B$19,'TORRES ENF'!F53," ")))))))))))))))))</f>
        <v>0</v>
      </c>
      <c r="E69" s="46">
        <f>IF($B$15=DATOS!$B$3,CALDERAS!G53,IF($B$15=DATOS!$B$4,CENTRÍFUGAS!G53,IF($B$15=DATOS!$B$5,CHILLERS!G53, IF($B$15=DATOS!$B$6,COMPRESORES!G53,IF($B$15=DATOS!$B$7,EVAPORADORES!G53,IF($B$15=DATOS!$B$8,FILTROS!G53,IF($B$15=DATOS!$B$9,IC!G53,IF($B$15=DATOS!$B$10,MIXERS!G53,IF($B$15=DATOS!$B$11,MOLINOS!G53,IF($B$15=DATOS!$B$12,'ÓSMOSIS INV'!G53,IF($B$15=DATOS!$B$13,REACTORES!G53,IF($B$15=DATOS!$B$14,RESINAS!G57,IF($B$15=DATOS!$B$15,SECADORES!G53,IF($B$15=DATOS!$B$16,SILOS!G53,IF($B$15=DATOS!$B$17,TANQUES!G53,IF($B$15=DATOS!$B$18,'TK AGITADOS'!G53,IF($B$15=DATOS!$B$19,'TORRES ENF'!G53," ")))))))))))))))))</f>
        <v>0</v>
      </c>
      <c r="F69" s="46">
        <f>IF($B$15=DATOS!$B$3,CALDERAS!H53,IF($B$15=DATOS!$B$4,CENTRÍFUGAS!H53,IF($B$15=DATOS!$B$5,CHILLERS!H53, IF($B$15=DATOS!$B$6,COMPRESORES!H53,IF($B$15=DATOS!$B$7,EVAPORADORES!H53,IF($B$15=DATOS!$B$8,FILTROS!H53,IF($B$15=DATOS!$B$9,IC!H53,IF($B$15=DATOS!$B$10,MIXERS!H53,IF($B$15=DATOS!$B$11,MOLINOS!H53,IF($B$15=DATOS!$B$12,'ÓSMOSIS INV'!H53,IF($B$15=DATOS!$B$13,REACTORES!H53,IF($B$15=DATOS!$B$14,RESINAS!H57,IF($B$15=DATOS!$B$15,SECADORES!H53,IF($B$15=DATOS!$B$16,SILOS!H53,IF($B$15=DATOS!$B$17,TANQUES!H53,IF($B$15=DATOS!$B$18,'TK AGITADOS'!H53,IF($B$15=DATOS!$B$19,'TORRES ENF'!H53," ")))))))))))))))))</f>
        <v>0</v>
      </c>
      <c r="G69" s="46">
        <f>IF($B$15=DATOS!$B$3,CALDERAS!I53,IF($B$15=DATOS!$B$4,CENTRÍFUGAS!I53,IF($B$15=DATOS!$B$5,CHILLERS!I53, IF($B$15=DATOS!$B$6,COMPRESORES!I53,IF($B$15=DATOS!$B$7,EVAPORADORES!I53,IF($B$15=DATOS!$B$8,FILTROS!I53,IF($B$15=DATOS!$B$9,IC!I53,IF($B$15=DATOS!$B$10,MIXERS!I53,IF($B$15=DATOS!$B$11,MOLINOS!I53,IF($B$15=DATOS!$B$12,'ÓSMOSIS INV'!I53,IF($B$15=DATOS!$B$13,REACTORES!I53,IF($B$15=DATOS!$B$14,RESINAS!I57,IF($B$15=DATOS!$B$15,SECADORES!I53,IF($B$15=DATOS!$B$16,SILOS!I53,IF($B$15=DATOS!$B$17,TANQUES!I53,IF($B$15=DATOS!$B$18,'TK AGITADOS'!I53,IF($B$15=DATOS!$B$19,'TORRES ENF'!I53," ")))))))))))))))))</f>
        <v>0</v>
      </c>
      <c r="H69" s="46">
        <f>IF($B$15=DATOS!$B$3,CALDERAS!J53,IF($B$15=DATOS!$B$4,CENTRÍFUGAS!J53,IF($B$15=DATOS!$B$5,CHILLERS!J53, IF($B$15=DATOS!$B$6,COMPRESORES!J53,IF($B$15=DATOS!$B$7,EVAPORADORES!J53,IF($B$15=DATOS!$B$8,FILTROS!J53,IF($B$15=DATOS!$B$9,IC!J53,IF($B$15=DATOS!$B$10,MIXERS!J53,IF($B$15=DATOS!$B$11,MOLINOS!J53,IF($B$15=DATOS!$B$12,'ÓSMOSIS INV'!J53,IF($B$15=DATOS!$B$13,REACTORES!J53,IF($B$15=DATOS!$B$14,RESINAS!J57,IF($B$15=DATOS!$B$15,SECADORES!J53,IF($B$15=DATOS!$B$16,SILOS!J53,IF($B$15=DATOS!$B$17,TANQUES!J53,IF($B$15=DATOS!$B$18,'TK AGITADOS'!J53,IF($B$15=DATOS!$B$19,'TORRES ENF'!J53," ")))))))))))))))))</f>
        <v>0</v>
      </c>
      <c r="I69" s="46">
        <f>IF($B$15=DATOS!$B$3,CALDERAS!K53,IF($B$15=DATOS!$B$4,CENTRÍFUGAS!K53,IF($B$15=DATOS!$B$5,CHILLERS!K53, IF($B$15=DATOS!$B$6,COMPRESORES!K53,IF($B$15=DATOS!$B$7,EVAPORADORES!K53,IF($B$15=DATOS!$B$8,FILTROS!K53,IF($B$15=DATOS!$B$9,IC!K53,IF($B$15=DATOS!$B$10,MIXERS!K53,IF($B$15=DATOS!$B$11,MOLINOS!K53,IF($B$15=DATOS!$B$12,'ÓSMOSIS INV'!K53,IF($B$15=DATOS!$B$13,REACTORES!K53,IF($B$15=DATOS!$B$14,RESINAS!K57,IF($B$15=DATOS!$B$15,SECADORES!K53,IF($B$15=DATOS!$B$16,SILOS!K53,IF($B$15=DATOS!$B$17,TANQUES!K53,IF($B$15=DATOS!$B$18,'TK AGITADOS'!K53,IF($B$15=DATOS!$B$19,'TORRES ENF'!K53," ")))))))))))))))))</f>
        <v>0</v>
      </c>
      <c r="J69" s="46">
        <f>IF($B$15=DATOS!$B$3,CALDERAS!L53,IF($B$15=DATOS!$B$4,CENTRÍFUGAS!L53,IF($B$15=DATOS!$B$5,CHILLERS!L53, IF($B$15=DATOS!$B$6,COMPRESORES!L53,IF($B$15=DATOS!$B$7,EVAPORADORES!L53,IF($B$15=DATOS!$B$8,FILTROS!L53,IF($B$15=DATOS!$B$9,IC!L53,IF($B$15=DATOS!$B$10,MIXERS!L53,IF($B$15=DATOS!$B$11,MOLINOS!L53,IF($B$15=DATOS!$B$12,'ÓSMOSIS INV'!L53,IF($B$15=DATOS!$B$13,REACTORES!L53,IF($B$15=DATOS!$B$14,RESINAS!L57,IF($B$15=DATOS!$B$15,SECADORES!L53,IF($B$15=DATOS!$B$16,SILOS!L53,IF($B$15=DATOS!$B$17,TANQUES!L53,IF($B$15=DATOS!$B$18,'TK AGITADOS'!L53,IF($B$15=DATOS!$B$19,'TORRES ENF'!L53," ")))))))))))))))))</f>
        <v>0</v>
      </c>
      <c r="K69" s="46">
        <f>IF($B$15=DATOS!$B$3,CALDERAS!M53,IF($B$15=DATOS!$B$4,CENTRÍFUGAS!M53,IF($B$15=DATOS!$B$5,CHILLERS!M53, IF($B$15=DATOS!$B$6,COMPRESORES!M53,IF($B$15=DATOS!$B$7,EVAPORADORES!M53,IF($B$15=DATOS!$B$8,FILTROS!M53,IF($B$15=DATOS!$B$9,IC!M53,IF($B$15=DATOS!$B$10,MIXERS!M53,IF($B$15=DATOS!$B$11,MOLINOS!M53,IF($B$15=DATOS!$B$12,'ÓSMOSIS INV'!M53,IF($B$15=DATOS!$B$13,REACTORES!M53,IF($B$15=DATOS!$B$14,RESINAS!M57,IF($B$15=DATOS!$B$15,SECADORES!M53,IF($B$15=DATOS!$B$16,SILOS!M53,IF($B$15=DATOS!$B$17,TANQUES!M53,IF($B$15=DATOS!$B$18,'TK AGITADOS'!M53,IF($B$15=DATOS!$B$19,'TORRES ENF'!M53," ")))))))))))))))))</f>
        <v>0</v>
      </c>
      <c r="L69" s="46">
        <f>IF($B$15=DATOS!$B$3,CALDERAS!N53,IF($B$15=DATOS!$B$4,CENTRÍFUGAS!N53,IF($B$15=DATOS!$B$5,CHILLERS!N53, IF($B$15=DATOS!$B$6,COMPRESORES!N53,IF($B$15=DATOS!$B$7,EVAPORADORES!N53,IF($B$15=DATOS!$B$8,FILTROS!N53,IF($B$15=DATOS!$B$9,IC!N53,IF($B$15=DATOS!$B$10,MIXERS!N53,IF($B$15=DATOS!$B$11,MOLINOS!N53,IF($B$15=DATOS!$B$12,'ÓSMOSIS INV'!N53,IF($B$15=DATOS!$B$13,REACTORES!N53,IF($B$15=DATOS!$B$14,RESINAS!N57,IF($B$15=DATOS!$B$15,SECADORES!N53,IF($B$15=DATOS!$B$16,SILOS!N53,IF($B$15=DATOS!$B$17,TANQUES!N53,IF($B$15=DATOS!$B$18,'TK AGITADOS'!N53,IF($B$15=DATOS!$B$19,'TORRES ENF'!N53," ")))))))))))))))))</f>
        <v>0</v>
      </c>
      <c r="M69" s="46">
        <f>IF($B$15=DATOS!$B$3,CALDERAS!O53,IF($B$15=DATOS!$B$4,CENTRÍFUGAS!O53,IF($B$15=DATOS!$B$5,CHILLERS!O53, IF($B$15=DATOS!$B$6,COMPRESORES!O53,IF($B$15=DATOS!$B$7,EVAPORADORES!O53,IF($B$15=DATOS!$B$8,FILTROS!O53,IF($B$15=DATOS!$B$9,IC!O53,IF($B$15=DATOS!$B$10,MIXERS!O53,IF($B$15=DATOS!$B$11,MOLINOS!O53,IF($B$15=DATOS!$B$12,'ÓSMOSIS INV'!O53,IF($B$15=DATOS!$B$13,REACTORES!O53,IF($B$15=DATOS!$B$14,RESINAS!O57,IF($B$15=DATOS!$B$15,SECADORES!O53,IF($B$15=DATOS!$B$16,SILOS!O53,IF($B$15=DATOS!$B$17,TANQUES!O53,IF($B$15=DATOS!$B$18,'TK AGITADOS'!O53,IF($B$15=DATOS!$B$19,'TORRES ENF'!O53," ")))))))))))))))))</f>
        <v>0</v>
      </c>
      <c r="N69" s="46">
        <f>IF($B$15=DATOS!$B$3,CALDERAS!P53,IF($B$15=DATOS!$B$4,CENTRÍFUGAS!P53,IF($B$15=DATOS!$B$5,CHILLERS!P53, IF($B$15=DATOS!$B$6,COMPRESORES!P53,IF($B$15=DATOS!$B$7,EVAPORADORES!P53,IF($B$15=DATOS!$B$8,FILTROS!P53,IF($B$15=DATOS!$B$9,IC!P53,IF($B$15=DATOS!$B$10,MIXERS!P53,IF($B$15=DATOS!$B$11,MOLINOS!P53,IF($B$15=DATOS!$B$12,'ÓSMOSIS INV'!P53,IF($B$15=DATOS!$B$13,REACTORES!P53,IF($B$15=DATOS!$B$14,RESINAS!P57,IF($B$15=DATOS!$B$15,SECADORES!P53,IF($B$15=DATOS!$B$16,SILOS!P53,IF($B$15=DATOS!$B$17,TANQUES!P53,IF($B$15=DATOS!$B$18,'TK AGITADOS'!P53,IF($B$15=DATOS!$B$19,'TORRES ENF'!P53," ")))))))))))))))))</f>
        <v>0</v>
      </c>
      <c r="O69" s="46">
        <f>IF($B$15=DATOS!$B$3,CALDERAS!Q53,IF($B$15=DATOS!$B$4,CENTRÍFUGAS!Q53,IF($B$15=DATOS!$B$5,CHILLERS!Q53, IF($B$15=DATOS!$B$6,COMPRESORES!Q53,IF($B$15=DATOS!$B$7,EVAPORADORES!Q53,IF($B$15=DATOS!$B$8,FILTROS!Q53,IF($B$15=DATOS!$B$9,IC!Q53,IF($B$15=DATOS!$B$10,MIXERS!Q53,IF($B$15=DATOS!$B$11,MOLINOS!Q53,IF($B$15=DATOS!$B$12,'ÓSMOSIS INV'!Q53,IF($B$15=DATOS!$B$13,REACTORES!Q53,IF($B$15=DATOS!$B$14,RESINAS!Q57,IF($B$15=DATOS!$B$15,SECADORES!Q53,IF($B$15=DATOS!$B$16,SILOS!Q53,IF($B$15=DATOS!$B$17,TANQUES!Q53,IF($B$15=DATOS!$B$18,'TK AGITADOS'!Q53,IF($B$15=DATOS!$B$19,'TORRES ENF'!Q53," ")))))))))))))))))</f>
        <v>0</v>
      </c>
      <c r="P69" s="46">
        <f>IF($B$15=DATOS!$B$3,CALDERAS!R53,IF($B$15=DATOS!$B$4,CENTRÍFUGAS!R53,IF($B$15=DATOS!$B$5,CHILLERS!R53, IF($B$15=DATOS!$B$6,COMPRESORES!R53,IF($B$15=DATOS!$B$7,EVAPORADORES!R53,IF($B$15=DATOS!$B$8,FILTROS!R53,IF($B$15=DATOS!$B$9,IC!R53,IF($B$15=DATOS!$B$10,MIXERS!R53,IF($B$15=DATOS!$B$11,MOLINOS!R53,IF($B$15=DATOS!$B$12,'ÓSMOSIS INV'!R53,IF($B$15=DATOS!$B$13,REACTORES!R53,IF($B$15=DATOS!$B$14,RESINAS!R57,IF($B$15=DATOS!$B$15,SECADORES!R53,IF($B$15=DATOS!$B$16,SILOS!R53,IF($B$15=DATOS!$B$17,TANQUES!R53,IF($B$15=DATOS!$B$18,'TK AGITADOS'!R53,IF($B$15=DATOS!$B$19,'TORRES ENF'!R53," ")))))))))))))))))</f>
        <v>0</v>
      </c>
      <c r="Q69" s="46">
        <f>IF($B$15=DATOS!$B$3,CALDERAS!S53,IF($B$15=DATOS!$B$4,CENTRÍFUGAS!S53,IF($B$15=DATOS!$B$5,CHILLERS!S53, IF($B$15=DATOS!$B$6,COMPRESORES!S53,IF($B$15=DATOS!$B$7,EVAPORADORES!S53,IF($B$15=DATOS!$B$8,FILTROS!S53,IF($B$15=DATOS!$B$9,IC!S53,IF($B$15=DATOS!$B$10,MIXERS!S53,IF($B$15=DATOS!$B$11,MOLINOS!S53,IF($B$15=DATOS!$B$12,'ÓSMOSIS INV'!S53,IF($B$15=DATOS!$B$13,REACTORES!S53,IF($B$15=DATOS!$B$14,RESINAS!S57,IF($B$15=DATOS!$B$15,SECADORES!S53,IF($B$15=DATOS!$B$16,SILOS!S53,IF($B$15=DATOS!$B$17,TANQUES!S53,IF($B$15=DATOS!$B$18,'TK AGITADOS'!S53,IF($B$15=DATOS!$B$19,'TORRES ENF'!S53," ")))))))))))))))))</f>
        <v>0</v>
      </c>
      <c r="R69" s="46">
        <f>IF($B$15=DATOS!$B$3,CALDERAS!T53,IF($B$15=DATOS!$B$4,CENTRÍFUGAS!T53,IF($B$15=DATOS!$B$5,CHILLERS!T53, IF($B$15=DATOS!$B$6,COMPRESORES!T53,IF($B$15=DATOS!$B$7,EVAPORADORES!T53,IF($B$15=DATOS!$B$8,FILTROS!T53,IF($B$15=DATOS!$B$9,IC!T53,IF($B$15=DATOS!$B$10,MIXERS!T53,IF($B$15=DATOS!$B$11,MOLINOS!T53,IF($B$15=DATOS!$B$12,'ÓSMOSIS INV'!T53,IF($B$15=DATOS!$B$13,REACTORES!T53,IF($B$15=DATOS!$B$14,RESINAS!T57,IF($B$15=DATOS!$B$15,SECADORES!T53,IF($B$15=DATOS!$B$16,SILOS!T53,IF($B$15=DATOS!$B$17,TANQUES!T53,IF($B$15=DATOS!$B$18,'TK AGITADOS'!T53,IF($B$15=DATOS!$B$19,'TORRES ENF'!T53," ")))))))))))))))))</f>
        <v>0</v>
      </c>
      <c r="S69" s="46">
        <f>IF($B$15=DATOS!$B$3,CALDERAS!U53,IF($B$15=DATOS!$B$4,CENTRÍFUGAS!U53,IF($B$15=DATOS!$B$5,CHILLERS!U53, IF($B$15=DATOS!$B$6,COMPRESORES!U53,IF($B$15=DATOS!$B$7,EVAPORADORES!U53,IF($B$15=DATOS!$B$8,FILTROS!U53,IF($B$15=DATOS!$B$9,IC!U53,IF($B$15=DATOS!$B$10,MIXERS!U53,IF($B$15=DATOS!$B$11,MOLINOS!U53,IF($B$15=DATOS!$B$12,'ÓSMOSIS INV'!U53,IF($B$15=DATOS!$B$13,REACTORES!U53,IF($B$15=DATOS!$B$14,RESINAS!U57,IF($B$15=DATOS!$B$15,SECADORES!U53,IF($B$15=DATOS!$B$16,SILOS!U53,IF($B$15=DATOS!$B$17,TANQUES!U53,IF($B$15=DATOS!$B$18,'TK AGITADOS'!U53,IF($B$15=DATOS!$B$19,'TORRES ENF'!U53," ")))))))))))))))))</f>
        <v>0</v>
      </c>
      <c r="T69" s="46">
        <f>IF($B$15=DATOS!$B$3,CALDERAS!V53,IF($B$15=DATOS!$B$4,CENTRÍFUGAS!V53,IF($B$15=DATOS!$B$5,CHILLERS!V53, IF($B$15=DATOS!$B$6,COMPRESORES!V53,IF($B$15=DATOS!$B$7,EVAPORADORES!V53,IF($B$15=DATOS!$B$8,FILTROS!V53,IF($B$15=DATOS!$B$9,IC!V53,IF($B$15=DATOS!$B$10,MIXERS!V53,IF($B$15=DATOS!$B$11,MOLINOS!V53,IF($B$15=DATOS!$B$12,'ÓSMOSIS INV'!V53,IF($B$15=DATOS!$B$13,REACTORES!V53,IF($B$15=DATOS!$B$14,RESINAS!V57,IF($B$15=DATOS!$B$15,SECADORES!V53,IF($B$15=DATOS!$B$16,SILOS!V53,IF($B$15=DATOS!$B$17,TANQUES!V53,IF($B$15=DATOS!$B$18,'TK AGITADOS'!V53,IF($B$15=DATOS!$B$19,'TORRES ENF'!V53," ")))))))))))))))))</f>
        <v>0</v>
      </c>
      <c r="U69" s="46">
        <f>IF($B$15=DATOS!$B$3,CALDERAS!W53,IF($B$15=DATOS!$B$4,CENTRÍFUGAS!W53,IF($B$15=DATOS!$B$5,CHILLERS!W53, IF($B$15=DATOS!$B$6,COMPRESORES!W53,IF($B$15=DATOS!$B$7,EVAPORADORES!W53,IF($B$15=DATOS!$B$8,FILTROS!W53,IF($B$15=DATOS!$B$9,IC!W53,IF($B$15=DATOS!$B$10,MIXERS!W53,IF($B$15=DATOS!$B$11,MOLINOS!W53,IF($B$15=DATOS!$B$12,'ÓSMOSIS INV'!W53,IF($B$15=DATOS!$B$13,REACTORES!W53,IF($B$15=DATOS!$B$14,RESINAS!W57,IF($B$15=DATOS!$B$15,SECADORES!W53,IF($B$15=DATOS!$B$16,SILOS!W53,IF($B$15=DATOS!$B$17,TANQUES!W53,IF($B$15=DATOS!$B$18,'TK AGITADOS'!W53,IF($B$15=DATOS!$B$19,'TORRES ENF'!W53," ")))))))))))))))))</f>
        <v>0</v>
      </c>
      <c r="V69" s="46">
        <f>IF($B$15=DATOS!$B$3,CALDERAS!X53,IF($B$15=DATOS!$B$4,CENTRÍFUGAS!X53,IF($B$15=DATOS!$B$5,CHILLERS!X53, IF($B$15=DATOS!$B$6,COMPRESORES!X53,IF($B$15=DATOS!$B$7,EVAPORADORES!X53,IF($B$15=DATOS!$B$8,FILTROS!X53,IF($B$15=DATOS!$B$9,IC!X53,IF($B$15=DATOS!$B$10,MIXERS!X53,IF($B$15=DATOS!$B$11,MOLINOS!X53,IF($B$15=DATOS!$B$12,'ÓSMOSIS INV'!X53,IF($B$15=DATOS!$B$13,REACTORES!X53,IF($B$15=DATOS!$B$14,RESINAS!X57,IF($B$15=DATOS!$B$15,SECADORES!X53,IF($B$15=DATOS!$B$16,SILOS!X53,IF($B$15=DATOS!$B$17,TANQUES!X53,IF($B$15=DATOS!$B$18,'TK AGITADOS'!X53,IF($B$15=DATOS!$B$19,'TORRES ENF'!X53," ")))))))))))))))))</f>
        <v>0</v>
      </c>
      <c r="W69" s="46">
        <f>IF($B$15=DATOS!$B$3,CALDERAS!Y53,IF($B$15=DATOS!$B$4,CENTRÍFUGAS!Y53,IF($B$15=DATOS!$B$5,CHILLERS!Y53, IF($B$15=DATOS!$B$6,COMPRESORES!Y53,IF($B$15=DATOS!$B$7,EVAPORADORES!Y53,IF($B$15=DATOS!$B$8,FILTROS!Y53,IF($B$15=DATOS!$B$9,IC!Y53,IF($B$15=DATOS!$B$10,MIXERS!Y53,IF($B$15=DATOS!$B$11,MOLINOS!Y53,IF($B$15=DATOS!$B$12,'ÓSMOSIS INV'!Y53,IF($B$15=DATOS!$B$13,REACTORES!Y53,IF($B$15=DATOS!$B$14,RESINAS!Y57,IF($B$15=DATOS!$B$15,SECADORES!Y53,IF($B$15=DATOS!$B$16,SILOS!Y53,IF($B$15=DATOS!$B$17,TANQUES!Y53,IF($B$15=DATOS!$B$18,'TK AGITADOS'!Y53,IF($B$15=DATOS!$B$19,'TORRES ENF'!Y53," ")))))))))))))))))</f>
        <v>0</v>
      </c>
      <c r="X69" s="46">
        <f>IF($B$15=DATOS!$B$3,CALDERAS!Z53,IF($B$15=DATOS!$B$4,CENTRÍFUGAS!Z53,IF($B$15=DATOS!$B$5,CHILLERS!Z53, IF($B$15=DATOS!$B$6,COMPRESORES!Z53,IF($B$15=DATOS!$B$7,EVAPORADORES!Z53,IF($B$15=DATOS!$B$8,FILTROS!Z53,IF($B$15=DATOS!$B$9,IC!Z53,IF($B$15=DATOS!$B$10,MIXERS!Z53,IF($B$15=DATOS!$B$11,MOLINOS!Z53,IF($B$15=DATOS!$B$12,'ÓSMOSIS INV'!Z53,IF($B$15=DATOS!$B$13,REACTORES!Z53,IF($B$15=DATOS!$B$14,RESINAS!Z57,IF($B$15=DATOS!$B$15,SECADORES!Z53,IF($B$15=DATOS!$B$16,SILOS!Z53,IF($B$15=DATOS!$B$17,TANQUES!Z53,IF($B$15=DATOS!$B$18,'TK AGITADOS'!Z53,IF($B$15=DATOS!$B$19,'TORRES ENF'!Z53," ")))))))))))))))))</f>
        <v>0</v>
      </c>
      <c r="Y69" s="46">
        <f>IF($B$15=DATOS!$B$3,CALDERAS!AA53,IF($B$15=DATOS!$B$4,CENTRÍFUGAS!AA53,IF($B$15=DATOS!$B$5,CHILLERS!AA53, IF($B$15=DATOS!$B$6,COMPRESORES!AA53,IF($B$15=DATOS!$B$7,EVAPORADORES!AA53,IF($B$15=DATOS!$B$8,FILTROS!AA53,IF($B$15=DATOS!$B$9,IC!AA53,IF($B$15=DATOS!$B$10,MIXERS!AA53,IF($B$15=DATOS!$B$11,MOLINOS!AA53,IF($B$15=DATOS!$B$12,'ÓSMOSIS INV'!AA53,IF($B$15=DATOS!$B$13,REACTORES!AA53,IF($B$15=DATOS!$B$14,RESINAS!AA57,IF($B$15=DATOS!$B$15,SECADORES!AA53,IF($B$15=DATOS!$B$16,SILOS!AA53,IF($B$15=DATOS!$B$17,TANQUES!AA53,IF($B$15=DATOS!$B$18,'TK AGITADOS'!AA53,IF($B$15=DATOS!$B$19,'TORRES ENF'!AA53," ")))))))))))))))))</f>
        <v>0</v>
      </c>
      <c r="Z69" s="46">
        <f>IF($B$15=DATOS!$B$3,CALDERAS!AB53,IF($B$15=DATOS!$B$4,CENTRÍFUGAS!AB53,IF($B$15=DATOS!$B$5,CHILLERS!AB53, IF($B$15=DATOS!$B$6,COMPRESORES!AB53,IF($B$15=DATOS!$B$7,EVAPORADORES!AB53,IF($B$15=DATOS!$B$8,FILTROS!AB53,IF($B$15=DATOS!$B$9,IC!AB53,IF($B$15=DATOS!$B$10,MIXERS!AB53,IF($B$15=DATOS!$B$11,MOLINOS!AB53,IF($B$15=DATOS!$B$12,'ÓSMOSIS INV'!AB53,IF($B$15=DATOS!$B$13,REACTORES!AB53,IF($B$15=DATOS!$B$14,RESINAS!AB57,IF($B$15=DATOS!$B$15,SECADORES!AB53,IF($B$15=DATOS!$B$16,SILOS!AB53,IF($B$15=DATOS!$B$17,TANQUES!AB53,IF($B$15=DATOS!$B$18,'TK AGITADOS'!AB53,IF($B$15=DATOS!$B$19,'TORRES ENF'!AB53," ")))))))))))))))))</f>
        <v>0</v>
      </c>
      <c r="AA69" s="46">
        <f>IF($B$15=DATOS!$B$3,CALDERAS!AC53,IF($B$15=DATOS!$B$4,CENTRÍFUGAS!AC53,IF($B$15=DATOS!$B$5,CHILLERS!AC53, IF($B$15=DATOS!$B$6,COMPRESORES!AC53,IF($B$15=DATOS!$B$7,EVAPORADORES!AC53,IF($B$15=DATOS!$B$8,FILTROS!AC53,IF($B$15=DATOS!$B$9,IC!AC53,IF($B$15=DATOS!$B$10,MIXERS!AC53,IF($B$15=DATOS!$B$11,MOLINOS!AC53,IF($B$15=DATOS!$B$12,'ÓSMOSIS INV'!AC53,IF($B$15=DATOS!$B$13,REACTORES!AC53,IF($B$15=DATOS!$B$14,RESINAS!AC57,IF($B$15=DATOS!$B$15,SECADORES!AC53,IF($B$15=DATOS!$B$16,SILOS!AC53,IF($B$15=DATOS!$B$17,TANQUES!AC53,IF($B$15=DATOS!$B$18,'TK AGITADOS'!AC53,IF($B$15=DATOS!$B$19,'TORRES ENF'!AC53," ")))))))))))))))))</f>
        <v>0</v>
      </c>
      <c r="AB69" s="46">
        <f>IF($B$15=DATOS!$B$3,CALDERAS!AD53,IF($B$15=DATOS!$B$4,CENTRÍFUGAS!AD53,IF($B$15=DATOS!$B$5,CHILLERS!AD53, IF($B$15=DATOS!$B$6,COMPRESORES!AD53,IF($B$15=DATOS!$B$7,EVAPORADORES!AD53,IF($B$15=DATOS!$B$8,FILTROS!AD53,IF($B$15=DATOS!$B$9,IC!AD53,IF($B$15=DATOS!$B$10,MIXERS!AD53,IF($B$15=DATOS!$B$11,MOLINOS!AD53,IF($B$15=DATOS!$B$12,'ÓSMOSIS INV'!AD53,IF($B$15=DATOS!$B$13,REACTORES!AD53,IF($B$15=DATOS!$B$14,RESINAS!AD57,IF($B$15=DATOS!$B$15,SECADORES!AD53,IF($B$15=DATOS!$B$16,SILOS!AD53,IF($B$15=DATOS!$B$17,TANQUES!AD53,IF($B$15=DATOS!$B$18,'TK AGITADOS'!AD53,IF($B$15=DATOS!$B$19,'TORRES ENF'!AD53," ")))))))))))))))))</f>
        <v>0</v>
      </c>
      <c r="AC69" s="46">
        <f>IF($B$15=DATOS!$B$3,CALDERAS!AE53,IF($B$15=DATOS!$B$4,CENTRÍFUGAS!AE53,IF($B$15=DATOS!$B$5,CHILLERS!AE53, IF($B$15=DATOS!$B$6,COMPRESORES!AE53,IF($B$15=DATOS!$B$7,EVAPORADORES!AE53,IF($B$15=DATOS!$B$8,FILTROS!AE53,IF($B$15=DATOS!$B$9,IC!AE53,IF($B$15=DATOS!$B$10,MIXERS!AE53,IF($B$15=DATOS!$B$11,MOLINOS!AE53,IF($B$15=DATOS!$B$12,'ÓSMOSIS INV'!AE53,IF($B$15=DATOS!$B$13,REACTORES!AE53,IF($B$15=DATOS!$B$14,RESINAS!AE57,IF($B$15=DATOS!$B$15,SECADORES!AE53,IF($B$15=DATOS!$B$16,SILOS!AE53,IF($B$15=DATOS!$B$17,TANQUES!AE53,IF($B$15=DATOS!$B$18,'TK AGITADOS'!AE53,IF($B$15=DATOS!$B$19,'TORRES ENF'!AE53," ")))))))))))))))))</f>
        <v>0</v>
      </c>
      <c r="AD69" s="46">
        <f>IF($B$15=DATOS!$B$3,CALDERAS!AF53,IF($B$15=DATOS!$B$4,CENTRÍFUGAS!AF53,IF($B$15=DATOS!$B$5,CHILLERS!AF53, IF($B$15=DATOS!$B$6,COMPRESORES!AF53,IF($B$15=DATOS!$B$7,EVAPORADORES!AF53,IF($B$15=DATOS!$B$8,FILTROS!AF53,IF($B$15=DATOS!$B$9,IC!AF53,IF($B$15=DATOS!$B$10,MIXERS!AF53,IF($B$15=DATOS!$B$11,MOLINOS!AF53,IF($B$15=DATOS!$B$12,'ÓSMOSIS INV'!AF53,IF($B$15=DATOS!$B$13,REACTORES!AF53,IF($B$15=DATOS!$B$14,RESINAS!AF57,IF($B$15=DATOS!$B$15,SECADORES!AF53,IF($B$15=DATOS!$B$16,SILOS!AF53,IF($B$15=DATOS!$B$17,TANQUES!AF53,IF($B$15=DATOS!$B$18,'TK AGITADOS'!AF53,IF($B$15=DATOS!$B$19,'TORRES ENF'!AF53," ")))))))))))))))))</f>
        <v>0</v>
      </c>
      <c r="AE69" s="46">
        <f>IF($B$15=DATOS!$B$3,CALDERAS!AG53,IF($B$15=DATOS!$B$4,CENTRÍFUGAS!AG53,IF($B$15=DATOS!$B$5,CHILLERS!AG53, IF($B$15=DATOS!$B$6,COMPRESORES!AG53,IF($B$15=DATOS!$B$7,EVAPORADORES!AG53,IF($B$15=DATOS!$B$8,FILTROS!AG53,IF($B$15=DATOS!$B$9,IC!AG53,IF($B$15=DATOS!$B$10,MIXERS!AG53,IF($B$15=DATOS!$B$11,MOLINOS!AG53,IF($B$15=DATOS!$B$12,'ÓSMOSIS INV'!AG53,IF($B$15=DATOS!$B$13,REACTORES!AG53,IF($B$15=DATOS!$B$14,RESINAS!AG57,IF($B$15=DATOS!$B$15,SECADORES!AG53,IF($B$15=DATOS!$B$16,SILOS!AG53,IF($B$15=DATOS!$B$17,TANQUES!AG53,IF($B$15=DATOS!$B$18,'TK AGITADOS'!AG53,IF($B$15=DATOS!$B$19,'TORRES ENF'!AG53," ")))))))))))))))))</f>
        <v>0</v>
      </c>
      <c r="AF69" s="46">
        <f>IF($B$15=DATOS!$B$3,CALDERAS!AH53,IF($B$15=DATOS!$B$4,CENTRÍFUGAS!AH53,IF($B$15=DATOS!$B$5,CHILLERS!AH53, IF($B$15=DATOS!$B$6,COMPRESORES!AH53,IF($B$15=DATOS!$B$7,EVAPORADORES!AH53,IF($B$15=DATOS!$B$8,FILTROS!AH53,IF($B$15=DATOS!$B$9,IC!AH53,IF($B$15=DATOS!$B$10,MIXERS!AH53,IF($B$15=DATOS!$B$11,MOLINOS!AH53,IF($B$15=DATOS!$B$12,'ÓSMOSIS INV'!AH53,IF($B$15=DATOS!$B$13,REACTORES!AH53,IF($B$15=DATOS!$B$14,RESINAS!AH57,IF($B$15=DATOS!$B$15,SECADORES!AH53,IF($B$15=DATOS!$B$16,SILOS!AH53,IF($B$15=DATOS!$B$17,TANQUES!AH53,IF($B$15=DATOS!$B$18,'TK AGITADOS'!AH53,IF($B$15=DATOS!$B$19,'TORRES ENF'!AH53," ")))))))))))))))))</f>
        <v>0</v>
      </c>
    </row>
    <row r="70" spans="1:32" s="48" customFormat="1" ht="45" customHeight="1" x14ac:dyDescent="0.4">
      <c r="A70" s="46">
        <f>IF($B$15=DATOS!$B$3,CALDERAS!C54,IF($B$15=DATOS!$B$4,CENTRÍFUGAS!C54,IF($B$15=DATOS!$B$5,CHILLERS!C54, IF($B$15=DATOS!$B$6,COMPRESORES!C54,IF($B$15=DATOS!$B$7,EVAPORADORES!C54,IF($B$15=DATOS!$B$8,FILTROS!C54,IF($B$15=DATOS!$B$9,IC!C54,IF($B$15=DATOS!$B$10,MIXERS!C54,IF($B$15=DATOS!$B$11,MOLINOS!C54,IF($B$15=DATOS!$B$12,'ÓSMOSIS INV'!C54,IF($B$15=DATOS!$B$13,REACTORES!C54,IF($B$15=DATOS!$B$14,RESINAS!C58,IF($B$15=DATOS!$B$15,SECADORES!C54,IF($B$15=DATOS!$B$16,SILOS!C54,IF($B$15=DATOS!$B$17,TANQUES!C54,IF($B$15=DATOS!$B$18,'TK AGITADOS'!C54,IF($B$15=DATOS!$B$19,'TORRES ENF'!C54," ")))))))))))))))))</f>
        <v>0</v>
      </c>
      <c r="B70" s="46">
        <f>IF($B$15=DATOS!$B$3,CALDERAS!D54,IF($B$15=DATOS!$B$4,CENTRÍFUGAS!D54,IF($B$15=DATOS!$B$5,CHILLERS!D54, IF($B$15=DATOS!$B$6,COMPRESORES!D54,IF($B$15=DATOS!$B$7,EVAPORADORES!D54,IF($B$15=DATOS!$B$8,FILTROS!D54,IF($B$15=DATOS!$B$9,IC!D54,IF($B$15=DATOS!$B$10,MIXERS!D54,IF($B$15=DATOS!$B$11,MOLINOS!D54,IF($B$15=DATOS!$B$12,'ÓSMOSIS INV'!D54,IF($B$15=DATOS!$B$13,REACTORES!D54,IF($B$15=DATOS!$B$14,RESINAS!D58,IF($B$15=DATOS!$B$15,SECADORES!D54,IF($B$15=DATOS!$B$16,SILOS!D54,IF($B$15=DATOS!$B$17,TANQUES!D54,IF($B$15=DATOS!$B$18,'TK AGITADOS'!D54,IF($B$15=DATOS!$B$19,'TORRES ENF'!D54," ")))))))))))))))))</f>
        <v>0</v>
      </c>
      <c r="C70" s="46">
        <f>IF($B$15=DATOS!$B$3,CALDERAS!E54,IF($B$15=DATOS!$B$4,CENTRÍFUGAS!E54,IF($B$15=DATOS!$B$5,CHILLERS!E54, IF($B$15=DATOS!$B$6,COMPRESORES!E54,IF($B$15=DATOS!$B$7,EVAPORADORES!E54,IF($B$15=DATOS!$B$8,FILTROS!E54,IF($B$15=DATOS!$B$9,IC!E54,IF($B$15=DATOS!$B$10,MIXERS!E54,IF($B$15=DATOS!$B$11,MOLINOS!E54,IF($B$15=DATOS!$B$12,'ÓSMOSIS INV'!E54,IF($B$15=DATOS!$B$13,REACTORES!E54,IF($B$15=DATOS!$B$14,RESINAS!E58,IF($B$15=DATOS!$B$15,SECADORES!E54,IF($B$15=DATOS!$B$16,SILOS!E54,IF($B$15=DATOS!$B$17,TANQUES!E54,IF($B$15=DATOS!$B$18,'TK AGITADOS'!E54,IF($B$15=DATOS!$B$19,'TORRES ENF'!E54," ")))))))))))))))))</f>
        <v>0</v>
      </c>
      <c r="D70" s="46">
        <f>IF($B$15=DATOS!$B$3,CALDERAS!F54,IF($B$15=DATOS!$B$4,CENTRÍFUGAS!F54,IF($B$15=DATOS!$B$5,CHILLERS!F54, IF($B$15=DATOS!$B$6,COMPRESORES!F54,IF($B$15=DATOS!$B$7,EVAPORADORES!F54,IF($B$15=DATOS!$B$8,FILTROS!F54,IF($B$15=DATOS!$B$9,IC!F54,IF($B$15=DATOS!$B$10,MIXERS!F54,IF($B$15=DATOS!$B$11,MOLINOS!F54,IF($B$15=DATOS!$B$12,'ÓSMOSIS INV'!F54,IF($B$15=DATOS!$B$13,REACTORES!F54,IF($B$15=DATOS!$B$14,RESINAS!F58,IF($B$15=DATOS!$B$15,SECADORES!F54,IF($B$15=DATOS!$B$16,SILOS!F54,IF($B$15=DATOS!$B$17,TANQUES!F54,IF($B$15=DATOS!$B$18,'TK AGITADOS'!F54,IF($B$15=DATOS!$B$19,'TORRES ENF'!F54," ")))))))))))))))))</f>
        <v>0</v>
      </c>
      <c r="E70" s="46">
        <f>IF($B$15=DATOS!$B$3,CALDERAS!G54,IF($B$15=DATOS!$B$4,CENTRÍFUGAS!G54,IF($B$15=DATOS!$B$5,CHILLERS!G54, IF($B$15=DATOS!$B$6,COMPRESORES!G54,IF($B$15=DATOS!$B$7,EVAPORADORES!G54,IF($B$15=DATOS!$B$8,FILTROS!G54,IF($B$15=DATOS!$B$9,IC!G54,IF($B$15=DATOS!$B$10,MIXERS!G54,IF($B$15=DATOS!$B$11,MOLINOS!G54,IF($B$15=DATOS!$B$12,'ÓSMOSIS INV'!G54,IF($B$15=DATOS!$B$13,REACTORES!G54,IF($B$15=DATOS!$B$14,RESINAS!G58,IF($B$15=DATOS!$B$15,SECADORES!G54,IF($B$15=DATOS!$B$16,SILOS!G54,IF($B$15=DATOS!$B$17,TANQUES!G54,IF($B$15=DATOS!$B$18,'TK AGITADOS'!G54,IF($B$15=DATOS!$B$19,'TORRES ENF'!G54," ")))))))))))))))))</f>
        <v>0</v>
      </c>
      <c r="F70" s="46">
        <f>IF($B$15=DATOS!$B$3,CALDERAS!H54,IF($B$15=DATOS!$B$4,CENTRÍFUGAS!H54,IF($B$15=DATOS!$B$5,CHILLERS!H54, IF($B$15=DATOS!$B$6,COMPRESORES!H54,IF($B$15=DATOS!$B$7,EVAPORADORES!H54,IF($B$15=DATOS!$B$8,FILTROS!H54,IF($B$15=DATOS!$B$9,IC!H54,IF($B$15=DATOS!$B$10,MIXERS!H54,IF($B$15=DATOS!$B$11,MOLINOS!H54,IF($B$15=DATOS!$B$12,'ÓSMOSIS INV'!H54,IF($B$15=DATOS!$B$13,REACTORES!H54,IF($B$15=DATOS!$B$14,RESINAS!H58,IF($B$15=DATOS!$B$15,SECADORES!H54,IF($B$15=DATOS!$B$16,SILOS!H54,IF($B$15=DATOS!$B$17,TANQUES!H54,IF($B$15=DATOS!$B$18,'TK AGITADOS'!H54,IF($B$15=DATOS!$B$19,'TORRES ENF'!H54," ")))))))))))))))))</f>
        <v>0</v>
      </c>
      <c r="G70" s="46">
        <f>IF($B$15=DATOS!$B$3,CALDERAS!I54,IF($B$15=DATOS!$B$4,CENTRÍFUGAS!I54,IF($B$15=DATOS!$B$5,CHILLERS!I54, IF($B$15=DATOS!$B$6,COMPRESORES!I54,IF($B$15=DATOS!$B$7,EVAPORADORES!I54,IF($B$15=DATOS!$B$8,FILTROS!I54,IF($B$15=DATOS!$B$9,IC!I54,IF($B$15=DATOS!$B$10,MIXERS!I54,IF($B$15=DATOS!$B$11,MOLINOS!I54,IF($B$15=DATOS!$B$12,'ÓSMOSIS INV'!I54,IF($B$15=DATOS!$B$13,REACTORES!I54,IF($B$15=DATOS!$B$14,RESINAS!I58,IF($B$15=DATOS!$B$15,SECADORES!I54,IF($B$15=DATOS!$B$16,SILOS!I54,IF($B$15=DATOS!$B$17,TANQUES!I54,IF($B$15=DATOS!$B$18,'TK AGITADOS'!I54,IF($B$15=DATOS!$B$19,'TORRES ENF'!I54," ")))))))))))))))))</f>
        <v>0</v>
      </c>
      <c r="H70" s="46">
        <f>IF($B$15=DATOS!$B$3,CALDERAS!J54,IF($B$15=DATOS!$B$4,CENTRÍFUGAS!J54,IF($B$15=DATOS!$B$5,CHILLERS!J54, IF($B$15=DATOS!$B$6,COMPRESORES!J54,IF($B$15=DATOS!$B$7,EVAPORADORES!J54,IF($B$15=DATOS!$B$8,FILTROS!J54,IF($B$15=DATOS!$B$9,IC!J54,IF($B$15=DATOS!$B$10,MIXERS!J54,IF($B$15=DATOS!$B$11,MOLINOS!J54,IF($B$15=DATOS!$B$12,'ÓSMOSIS INV'!J54,IF($B$15=DATOS!$B$13,REACTORES!J54,IF($B$15=DATOS!$B$14,RESINAS!J58,IF($B$15=DATOS!$B$15,SECADORES!J54,IF($B$15=DATOS!$B$16,SILOS!J54,IF($B$15=DATOS!$B$17,TANQUES!J54,IF($B$15=DATOS!$B$18,'TK AGITADOS'!J54,IF($B$15=DATOS!$B$19,'TORRES ENF'!J54," ")))))))))))))))))</f>
        <v>0</v>
      </c>
      <c r="I70" s="46">
        <f>IF($B$15=DATOS!$B$3,CALDERAS!K54,IF($B$15=DATOS!$B$4,CENTRÍFUGAS!K54,IF($B$15=DATOS!$B$5,CHILLERS!K54, IF($B$15=DATOS!$B$6,COMPRESORES!K54,IF($B$15=DATOS!$B$7,EVAPORADORES!K54,IF($B$15=DATOS!$B$8,FILTROS!K54,IF($B$15=DATOS!$B$9,IC!K54,IF($B$15=DATOS!$B$10,MIXERS!K54,IF($B$15=DATOS!$B$11,MOLINOS!K54,IF($B$15=DATOS!$B$12,'ÓSMOSIS INV'!K54,IF($B$15=DATOS!$B$13,REACTORES!K54,IF($B$15=DATOS!$B$14,RESINAS!K58,IF($B$15=DATOS!$B$15,SECADORES!K54,IF($B$15=DATOS!$B$16,SILOS!K54,IF($B$15=DATOS!$B$17,TANQUES!K54,IF($B$15=DATOS!$B$18,'TK AGITADOS'!K54,IF($B$15=DATOS!$B$19,'TORRES ENF'!K54," ")))))))))))))))))</f>
        <v>0</v>
      </c>
      <c r="J70" s="46">
        <f>IF($B$15=DATOS!$B$3,CALDERAS!L54,IF($B$15=DATOS!$B$4,CENTRÍFUGAS!L54,IF($B$15=DATOS!$B$5,CHILLERS!L54, IF($B$15=DATOS!$B$6,COMPRESORES!L54,IF($B$15=DATOS!$B$7,EVAPORADORES!L54,IF($B$15=DATOS!$B$8,FILTROS!L54,IF($B$15=DATOS!$B$9,IC!L54,IF($B$15=DATOS!$B$10,MIXERS!L54,IF($B$15=DATOS!$B$11,MOLINOS!L54,IF($B$15=DATOS!$B$12,'ÓSMOSIS INV'!L54,IF($B$15=DATOS!$B$13,REACTORES!L54,IF($B$15=DATOS!$B$14,RESINAS!L58,IF($B$15=DATOS!$B$15,SECADORES!L54,IF($B$15=DATOS!$B$16,SILOS!L54,IF($B$15=DATOS!$B$17,TANQUES!L54,IF($B$15=DATOS!$B$18,'TK AGITADOS'!L54,IF($B$15=DATOS!$B$19,'TORRES ENF'!L54," ")))))))))))))))))</f>
        <v>0</v>
      </c>
      <c r="K70" s="46">
        <f>IF($B$15=DATOS!$B$3,CALDERAS!M54,IF($B$15=DATOS!$B$4,CENTRÍFUGAS!M54,IF($B$15=DATOS!$B$5,CHILLERS!M54, IF($B$15=DATOS!$B$6,COMPRESORES!M54,IF($B$15=DATOS!$B$7,EVAPORADORES!M54,IF($B$15=DATOS!$B$8,FILTROS!M54,IF($B$15=DATOS!$B$9,IC!M54,IF($B$15=DATOS!$B$10,MIXERS!M54,IF($B$15=DATOS!$B$11,MOLINOS!M54,IF($B$15=DATOS!$B$12,'ÓSMOSIS INV'!M54,IF($B$15=DATOS!$B$13,REACTORES!M54,IF($B$15=DATOS!$B$14,RESINAS!M58,IF($B$15=DATOS!$B$15,SECADORES!M54,IF($B$15=DATOS!$B$16,SILOS!M54,IF($B$15=DATOS!$B$17,TANQUES!M54,IF($B$15=DATOS!$B$18,'TK AGITADOS'!M54,IF($B$15=DATOS!$B$19,'TORRES ENF'!M54," ")))))))))))))))))</f>
        <v>0</v>
      </c>
      <c r="L70" s="46">
        <f>IF($B$15=DATOS!$B$3,CALDERAS!N54,IF($B$15=DATOS!$B$4,CENTRÍFUGAS!N54,IF($B$15=DATOS!$B$5,CHILLERS!N54, IF($B$15=DATOS!$B$6,COMPRESORES!N54,IF($B$15=DATOS!$B$7,EVAPORADORES!N54,IF($B$15=DATOS!$B$8,FILTROS!N54,IF($B$15=DATOS!$B$9,IC!N54,IF($B$15=DATOS!$B$10,MIXERS!N54,IF($B$15=DATOS!$B$11,MOLINOS!N54,IF($B$15=DATOS!$B$12,'ÓSMOSIS INV'!N54,IF($B$15=DATOS!$B$13,REACTORES!N54,IF($B$15=DATOS!$B$14,RESINAS!N58,IF($B$15=DATOS!$B$15,SECADORES!N54,IF($B$15=DATOS!$B$16,SILOS!N54,IF($B$15=DATOS!$B$17,TANQUES!N54,IF($B$15=DATOS!$B$18,'TK AGITADOS'!N54,IF($B$15=DATOS!$B$19,'TORRES ENF'!N54," ")))))))))))))))))</f>
        <v>0</v>
      </c>
      <c r="M70" s="46">
        <f>IF($B$15=DATOS!$B$3,CALDERAS!O54,IF($B$15=DATOS!$B$4,CENTRÍFUGAS!O54,IF($B$15=DATOS!$B$5,CHILLERS!O54, IF($B$15=DATOS!$B$6,COMPRESORES!O54,IF($B$15=DATOS!$B$7,EVAPORADORES!O54,IF($B$15=DATOS!$B$8,FILTROS!O54,IF($B$15=DATOS!$B$9,IC!O54,IF($B$15=DATOS!$B$10,MIXERS!O54,IF($B$15=DATOS!$B$11,MOLINOS!O54,IF($B$15=DATOS!$B$12,'ÓSMOSIS INV'!O54,IF($B$15=DATOS!$B$13,REACTORES!O54,IF($B$15=DATOS!$B$14,RESINAS!O58,IF($B$15=DATOS!$B$15,SECADORES!O54,IF($B$15=DATOS!$B$16,SILOS!O54,IF($B$15=DATOS!$B$17,TANQUES!O54,IF($B$15=DATOS!$B$18,'TK AGITADOS'!O54,IF($B$15=DATOS!$B$19,'TORRES ENF'!O54," ")))))))))))))))))</f>
        <v>0</v>
      </c>
      <c r="N70" s="46">
        <f>IF($B$15=DATOS!$B$3,CALDERAS!P54,IF($B$15=DATOS!$B$4,CENTRÍFUGAS!P54,IF($B$15=DATOS!$B$5,CHILLERS!P54, IF($B$15=DATOS!$B$6,COMPRESORES!P54,IF($B$15=DATOS!$B$7,EVAPORADORES!P54,IF($B$15=DATOS!$B$8,FILTROS!P54,IF($B$15=DATOS!$B$9,IC!P54,IF($B$15=DATOS!$B$10,MIXERS!P54,IF($B$15=DATOS!$B$11,MOLINOS!P54,IF($B$15=DATOS!$B$12,'ÓSMOSIS INV'!P54,IF($B$15=DATOS!$B$13,REACTORES!P54,IF($B$15=DATOS!$B$14,RESINAS!P58,IF($B$15=DATOS!$B$15,SECADORES!P54,IF($B$15=DATOS!$B$16,SILOS!P54,IF($B$15=DATOS!$B$17,TANQUES!P54,IF($B$15=DATOS!$B$18,'TK AGITADOS'!P54,IF($B$15=DATOS!$B$19,'TORRES ENF'!P54," ")))))))))))))))))</f>
        <v>0</v>
      </c>
      <c r="O70" s="46">
        <f>IF($B$15=DATOS!$B$3,CALDERAS!Q54,IF($B$15=DATOS!$B$4,CENTRÍFUGAS!Q54,IF($B$15=DATOS!$B$5,CHILLERS!Q54, IF($B$15=DATOS!$B$6,COMPRESORES!Q54,IF($B$15=DATOS!$B$7,EVAPORADORES!Q54,IF($B$15=DATOS!$B$8,FILTROS!Q54,IF($B$15=DATOS!$B$9,IC!Q54,IF($B$15=DATOS!$B$10,MIXERS!Q54,IF($B$15=DATOS!$B$11,MOLINOS!Q54,IF($B$15=DATOS!$B$12,'ÓSMOSIS INV'!Q54,IF($B$15=DATOS!$B$13,REACTORES!Q54,IF($B$15=DATOS!$B$14,RESINAS!Q58,IF($B$15=DATOS!$B$15,SECADORES!Q54,IF($B$15=DATOS!$B$16,SILOS!Q54,IF($B$15=DATOS!$B$17,TANQUES!Q54,IF($B$15=DATOS!$B$18,'TK AGITADOS'!Q54,IF($B$15=DATOS!$B$19,'TORRES ENF'!Q54," ")))))))))))))))))</f>
        <v>0</v>
      </c>
      <c r="P70" s="46">
        <f>IF($B$15=DATOS!$B$3,CALDERAS!R54,IF($B$15=DATOS!$B$4,CENTRÍFUGAS!R54,IF($B$15=DATOS!$B$5,CHILLERS!R54, IF($B$15=DATOS!$B$6,COMPRESORES!R54,IF($B$15=DATOS!$B$7,EVAPORADORES!R54,IF($B$15=DATOS!$B$8,FILTROS!R54,IF($B$15=DATOS!$B$9,IC!R54,IF($B$15=DATOS!$B$10,MIXERS!R54,IF($B$15=DATOS!$B$11,MOLINOS!R54,IF($B$15=DATOS!$B$12,'ÓSMOSIS INV'!R54,IF($B$15=DATOS!$B$13,REACTORES!R54,IF($B$15=DATOS!$B$14,RESINAS!R58,IF($B$15=DATOS!$B$15,SECADORES!R54,IF($B$15=DATOS!$B$16,SILOS!R54,IF($B$15=DATOS!$B$17,TANQUES!R54,IF($B$15=DATOS!$B$18,'TK AGITADOS'!R54,IF($B$15=DATOS!$B$19,'TORRES ENF'!R54," ")))))))))))))))))</f>
        <v>0</v>
      </c>
      <c r="Q70" s="46">
        <f>IF($B$15=DATOS!$B$3,CALDERAS!S54,IF($B$15=DATOS!$B$4,CENTRÍFUGAS!S54,IF($B$15=DATOS!$B$5,CHILLERS!S54, IF($B$15=DATOS!$B$6,COMPRESORES!S54,IF($B$15=DATOS!$B$7,EVAPORADORES!S54,IF($B$15=DATOS!$B$8,FILTROS!S54,IF($B$15=DATOS!$B$9,IC!S54,IF($B$15=DATOS!$B$10,MIXERS!S54,IF($B$15=DATOS!$B$11,MOLINOS!S54,IF($B$15=DATOS!$B$12,'ÓSMOSIS INV'!S54,IF($B$15=DATOS!$B$13,REACTORES!S54,IF($B$15=DATOS!$B$14,RESINAS!S58,IF($B$15=DATOS!$B$15,SECADORES!S54,IF($B$15=DATOS!$B$16,SILOS!S54,IF($B$15=DATOS!$B$17,TANQUES!S54,IF($B$15=DATOS!$B$18,'TK AGITADOS'!S54,IF($B$15=DATOS!$B$19,'TORRES ENF'!S54," ")))))))))))))))))</f>
        <v>0</v>
      </c>
      <c r="R70" s="46">
        <f>IF($B$15=DATOS!$B$3,CALDERAS!T54,IF($B$15=DATOS!$B$4,CENTRÍFUGAS!T54,IF($B$15=DATOS!$B$5,CHILLERS!T54, IF($B$15=DATOS!$B$6,COMPRESORES!T54,IF($B$15=DATOS!$B$7,EVAPORADORES!T54,IF($B$15=DATOS!$B$8,FILTROS!T54,IF($B$15=DATOS!$B$9,IC!T54,IF($B$15=DATOS!$B$10,MIXERS!T54,IF($B$15=DATOS!$B$11,MOLINOS!T54,IF($B$15=DATOS!$B$12,'ÓSMOSIS INV'!T54,IF($B$15=DATOS!$B$13,REACTORES!T54,IF($B$15=DATOS!$B$14,RESINAS!T58,IF($B$15=DATOS!$B$15,SECADORES!T54,IF($B$15=DATOS!$B$16,SILOS!T54,IF($B$15=DATOS!$B$17,TANQUES!T54,IF($B$15=DATOS!$B$18,'TK AGITADOS'!T54,IF($B$15=DATOS!$B$19,'TORRES ENF'!T54," ")))))))))))))))))</f>
        <v>0</v>
      </c>
      <c r="S70" s="46">
        <f>IF($B$15=DATOS!$B$3,CALDERAS!U54,IF($B$15=DATOS!$B$4,CENTRÍFUGAS!U54,IF($B$15=DATOS!$B$5,CHILLERS!U54, IF($B$15=DATOS!$B$6,COMPRESORES!U54,IF($B$15=DATOS!$B$7,EVAPORADORES!U54,IF($B$15=DATOS!$B$8,FILTROS!U54,IF($B$15=DATOS!$B$9,IC!U54,IF($B$15=DATOS!$B$10,MIXERS!U54,IF($B$15=DATOS!$B$11,MOLINOS!U54,IF($B$15=DATOS!$B$12,'ÓSMOSIS INV'!U54,IF($B$15=DATOS!$B$13,REACTORES!U54,IF($B$15=DATOS!$B$14,RESINAS!U58,IF($B$15=DATOS!$B$15,SECADORES!U54,IF($B$15=DATOS!$B$16,SILOS!U54,IF($B$15=DATOS!$B$17,TANQUES!U54,IF($B$15=DATOS!$B$18,'TK AGITADOS'!U54,IF($B$15=DATOS!$B$19,'TORRES ENF'!U54," ")))))))))))))))))</f>
        <v>0</v>
      </c>
      <c r="T70" s="46">
        <f>IF($B$15=DATOS!$B$3,CALDERAS!V54,IF($B$15=DATOS!$B$4,CENTRÍFUGAS!V54,IF($B$15=DATOS!$B$5,CHILLERS!V54, IF($B$15=DATOS!$B$6,COMPRESORES!V54,IF($B$15=DATOS!$B$7,EVAPORADORES!V54,IF($B$15=DATOS!$B$8,FILTROS!V54,IF($B$15=DATOS!$B$9,IC!V54,IF($B$15=DATOS!$B$10,MIXERS!V54,IF($B$15=DATOS!$B$11,MOLINOS!V54,IF($B$15=DATOS!$B$12,'ÓSMOSIS INV'!V54,IF($B$15=DATOS!$B$13,REACTORES!V54,IF($B$15=DATOS!$B$14,RESINAS!V58,IF($B$15=DATOS!$B$15,SECADORES!V54,IF($B$15=DATOS!$B$16,SILOS!V54,IF($B$15=DATOS!$B$17,TANQUES!V54,IF($B$15=DATOS!$B$18,'TK AGITADOS'!V54,IF($B$15=DATOS!$B$19,'TORRES ENF'!V54," ")))))))))))))))))</f>
        <v>0</v>
      </c>
      <c r="U70" s="46">
        <f>IF($B$15=DATOS!$B$3,CALDERAS!W54,IF($B$15=DATOS!$B$4,CENTRÍFUGAS!W54,IF($B$15=DATOS!$B$5,CHILLERS!W54, IF($B$15=DATOS!$B$6,COMPRESORES!W54,IF($B$15=DATOS!$B$7,EVAPORADORES!W54,IF($B$15=DATOS!$B$8,FILTROS!W54,IF($B$15=DATOS!$B$9,IC!W54,IF($B$15=DATOS!$B$10,MIXERS!W54,IF($B$15=DATOS!$B$11,MOLINOS!W54,IF($B$15=DATOS!$B$12,'ÓSMOSIS INV'!W54,IF($B$15=DATOS!$B$13,REACTORES!W54,IF($B$15=DATOS!$B$14,RESINAS!W58,IF($B$15=DATOS!$B$15,SECADORES!W54,IF($B$15=DATOS!$B$16,SILOS!W54,IF($B$15=DATOS!$B$17,TANQUES!W54,IF($B$15=DATOS!$B$18,'TK AGITADOS'!W54,IF($B$15=DATOS!$B$19,'TORRES ENF'!W54," ")))))))))))))))))</f>
        <v>0</v>
      </c>
      <c r="V70" s="46">
        <f>IF($B$15=DATOS!$B$3,CALDERAS!X54,IF($B$15=DATOS!$B$4,CENTRÍFUGAS!X54,IF($B$15=DATOS!$B$5,CHILLERS!X54, IF($B$15=DATOS!$B$6,COMPRESORES!X54,IF($B$15=DATOS!$B$7,EVAPORADORES!X54,IF($B$15=DATOS!$B$8,FILTROS!X54,IF($B$15=DATOS!$B$9,IC!X54,IF($B$15=DATOS!$B$10,MIXERS!X54,IF($B$15=DATOS!$B$11,MOLINOS!X54,IF($B$15=DATOS!$B$12,'ÓSMOSIS INV'!X54,IF($B$15=DATOS!$B$13,REACTORES!X54,IF($B$15=DATOS!$B$14,RESINAS!X58,IF($B$15=DATOS!$B$15,SECADORES!X54,IF($B$15=DATOS!$B$16,SILOS!X54,IF($B$15=DATOS!$B$17,TANQUES!X54,IF($B$15=DATOS!$B$18,'TK AGITADOS'!X54,IF($B$15=DATOS!$B$19,'TORRES ENF'!X54," ")))))))))))))))))</f>
        <v>0</v>
      </c>
      <c r="W70" s="46">
        <f>IF($B$15=DATOS!$B$3,CALDERAS!Y54,IF($B$15=DATOS!$B$4,CENTRÍFUGAS!Y54,IF($B$15=DATOS!$B$5,CHILLERS!Y54, IF($B$15=DATOS!$B$6,COMPRESORES!Y54,IF($B$15=DATOS!$B$7,EVAPORADORES!Y54,IF($B$15=DATOS!$B$8,FILTROS!Y54,IF($B$15=DATOS!$B$9,IC!Y54,IF($B$15=DATOS!$B$10,MIXERS!Y54,IF($B$15=DATOS!$B$11,MOLINOS!Y54,IF($B$15=DATOS!$B$12,'ÓSMOSIS INV'!Y54,IF($B$15=DATOS!$B$13,REACTORES!Y54,IF($B$15=DATOS!$B$14,RESINAS!Y58,IF($B$15=DATOS!$B$15,SECADORES!Y54,IF($B$15=DATOS!$B$16,SILOS!Y54,IF($B$15=DATOS!$B$17,TANQUES!Y54,IF($B$15=DATOS!$B$18,'TK AGITADOS'!Y54,IF($B$15=DATOS!$B$19,'TORRES ENF'!Y54," ")))))))))))))))))</f>
        <v>0</v>
      </c>
      <c r="X70" s="46">
        <f>IF($B$15=DATOS!$B$3,CALDERAS!Z54,IF($B$15=DATOS!$B$4,CENTRÍFUGAS!Z54,IF($B$15=DATOS!$B$5,CHILLERS!Z54, IF($B$15=DATOS!$B$6,COMPRESORES!Z54,IF($B$15=DATOS!$B$7,EVAPORADORES!Z54,IF($B$15=DATOS!$B$8,FILTROS!Z54,IF($B$15=DATOS!$B$9,IC!Z54,IF($B$15=DATOS!$B$10,MIXERS!Z54,IF($B$15=DATOS!$B$11,MOLINOS!Z54,IF($B$15=DATOS!$B$12,'ÓSMOSIS INV'!Z54,IF($B$15=DATOS!$B$13,REACTORES!Z54,IF($B$15=DATOS!$B$14,RESINAS!Z58,IF($B$15=DATOS!$B$15,SECADORES!Z54,IF($B$15=DATOS!$B$16,SILOS!Z54,IF($B$15=DATOS!$B$17,TANQUES!Z54,IF($B$15=DATOS!$B$18,'TK AGITADOS'!Z54,IF($B$15=DATOS!$B$19,'TORRES ENF'!Z54," ")))))))))))))))))</f>
        <v>0</v>
      </c>
      <c r="Y70" s="46">
        <f>IF($B$15=DATOS!$B$3,CALDERAS!AA54,IF($B$15=DATOS!$B$4,CENTRÍFUGAS!AA54,IF($B$15=DATOS!$B$5,CHILLERS!AA54, IF($B$15=DATOS!$B$6,COMPRESORES!AA54,IF($B$15=DATOS!$B$7,EVAPORADORES!AA54,IF($B$15=DATOS!$B$8,FILTROS!AA54,IF($B$15=DATOS!$B$9,IC!AA54,IF($B$15=DATOS!$B$10,MIXERS!AA54,IF($B$15=DATOS!$B$11,MOLINOS!AA54,IF($B$15=DATOS!$B$12,'ÓSMOSIS INV'!AA54,IF($B$15=DATOS!$B$13,REACTORES!AA54,IF($B$15=DATOS!$B$14,RESINAS!AA58,IF($B$15=DATOS!$B$15,SECADORES!AA54,IF($B$15=DATOS!$B$16,SILOS!AA54,IF($B$15=DATOS!$B$17,TANQUES!AA54,IF($B$15=DATOS!$B$18,'TK AGITADOS'!AA54,IF($B$15=DATOS!$B$19,'TORRES ENF'!AA54," ")))))))))))))))))</f>
        <v>0</v>
      </c>
      <c r="Z70" s="46">
        <f>IF($B$15=DATOS!$B$3,CALDERAS!AB54,IF($B$15=DATOS!$B$4,CENTRÍFUGAS!AB54,IF($B$15=DATOS!$B$5,CHILLERS!AB54, IF($B$15=DATOS!$B$6,COMPRESORES!AB54,IF($B$15=DATOS!$B$7,EVAPORADORES!AB54,IF($B$15=DATOS!$B$8,FILTROS!AB54,IF($B$15=DATOS!$B$9,IC!AB54,IF($B$15=DATOS!$B$10,MIXERS!AB54,IF($B$15=DATOS!$B$11,MOLINOS!AB54,IF($B$15=DATOS!$B$12,'ÓSMOSIS INV'!AB54,IF($B$15=DATOS!$B$13,REACTORES!AB54,IF($B$15=DATOS!$B$14,RESINAS!AB58,IF($B$15=DATOS!$B$15,SECADORES!AB54,IF($B$15=DATOS!$B$16,SILOS!AB54,IF($B$15=DATOS!$B$17,TANQUES!AB54,IF($B$15=DATOS!$B$18,'TK AGITADOS'!AB54,IF($B$15=DATOS!$B$19,'TORRES ENF'!AB54," ")))))))))))))))))</f>
        <v>0</v>
      </c>
      <c r="AA70" s="46">
        <f>IF($B$15=DATOS!$B$3,CALDERAS!AC54,IF($B$15=DATOS!$B$4,CENTRÍFUGAS!AC54,IF($B$15=DATOS!$B$5,CHILLERS!AC54, IF($B$15=DATOS!$B$6,COMPRESORES!AC54,IF($B$15=DATOS!$B$7,EVAPORADORES!AC54,IF($B$15=DATOS!$B$8,FILTROS!AC54,IF($B$15=DATOS!$B$9,IC!AC54,IF($B$15=DATOS!$B$10,MIXERS!AC54,IF($B$15=DATOS!$B$11,MOLINOS!AC54,IF($B$15=DATOS!$B$12,'ÓSMOSIS INV'!AC54,IF($B$15=DATOS!$B$13,REACTORES!AC54,IF($B$15=DATOS!$B$14,RESINAS!AC58,IF($B$15=DATOS!$B$15,SECADORES!AC54,IF($B$15=DATOS!$B$16,SILOS!AC54,IF($B$15=DATOS!$B$17,TANQUES!AC54,IF($B$15=DATOS!$B$18,'TK AGITADOS'!AC54,IF($B$15=DATOS!$B$19,'TORRES ENF'!AC54," ")))))))))))))))))</f>
        <v>0</v>
      </c>
      <c r="AB70" s="46">
        <f>IF($B$15=DATOS!$B$3,CALDERAS!AD54,IF($B$15=DATOS!$B$4,CENTRÍFUGAS!AD54,IF($B$15=DATOS!$B$5,CHILLERS!AD54, IF($B$15=DATOS!$B$6,COMPRESORES!AD54,IF($B$15=DATOS!$B$7,EVAPORADORES!AD54,IF($B$15=DATOS!$B$8,FILTROS!AD54,IF($B$15=DATOS!$B$9,IC!AD54,IF($B$15=DATOS!$B$10,MIXERS!AD54,IF($B$15=DATOS!$B$11,MOLINOS!AD54,IF($B$15=DATOS!$B$12,'ÓSMOSIS INV'!AD54,IF($B$15=DATOS!$B$13,REACTORES!AD54,IF($B$15=DATOS!$B$14,RESINAS!AD58,IF($B$15=DATOS!$B$15,SECADORES!AD54,IF($B$15=DATOS!$B$16,SILOS!AD54,IF($B$15=DATOS!$B$17,TANQUES!AD54,IF($B$15=DATOS!$B$18,'TK AGITADOS'!AD54,IF($B$15=DATOS!$B$19,'TORRES ENF'!AD54," ")))))))))))))))))</f>
        <v>0</v>
      </c>
      <c r="AC70" s="46">
        <f>IF($B$15=DATOS!$B$3,CALDERAS!AE54,IF($B$15=DATOS!$B$4,CENTRÍFUGAS!AE54,IF($B$15=DATOS!$B$5,CHILLERS!AE54, IF($B$15=DATOS!$B$6,COMPRESORES!AE54,IF($B$15=DATOS!$B$7,EVAPORADORES!AE54,IF($B$15=DATOS!$B$8,FILTROS!AE54,IF($B$15=DATOS!$B$9,IC!AE54,IF($B$15=DATOS!$B$10,MIXERS!AE54,IF($B$15=DATOS!$B$11,MOLINOS!AE54,IF($B$15=DATOS!$B$12,'ÓSMOSIS INV'!AE54,IF($B$15=DATOS!$B$13,REACTORES!AE54,IF($B$15=DATOS!$B$14,RESINAS!AE58,IF($B$15=DATOS!$B$15,SECADORES!AE54,IF($B$15=DATOS!$B$16,SILOS!AE54,IF($B$15=DATOS!$B$17,TANQUES!AE54,IF($B$15=DATOS!$B$18,'TK AGITADOS'!AE54,IF($B$15=DATOS!$B$19,'TORRES ENF'!AE54," ")))))))))))))))))</f>
        <v>0</v>
      </c>
      <c r="AD70" s="46">
        <f>IF($B$15=DATOS!$B$3,CALDERAS!AF54,IF($B$15=DATOS!$B$4,CENTRÍFUGAS!AF54,IF($B$15=DATOS!$B$5,CHILLERS!AF54, IF($B$15=DATOS!$B$6,COMPRESORES!AF54,IF($B$15=DATOS!$B$7,EVAPORADORES!AF54,IF($B$15=DATOS!$B$8,FILTROS!AF54,IF($B$15=DATOS!$B$9,IC!AF54,IF($B$15=DATOS!$B$10,MIXERS!AF54,IF($B$15=DATOS!$B$11,MOLINOS!AF54,IF($B$15=DATOS!$B$12,'ÓSMOSIS INV'!AF54,IF($B$15=DATOS!$B$13,REACTORES!AF54,IF($B$15=DATOS!$B$14,RESINAS!AF58,IF($B$15=DATOS!$B$15,SECADORES!AF54,IF($B$15=DATOS!$B$16,SILOS!AF54,IF($B$15=DATOS!$B$17,TANQUES!AF54,IF($B$15=DATOS!$B$18,'TK AGITADOS'!AF54,IF($B$15=DATOS!$B$19,'TORRES ENF'!AF54," ")))))))))))))))))</f>
        <v>0</v>
      </c>
      <c r="AE70" s="46">
        <f>IF($B$15=DATOS!$B$3,CALDERAS!AG54,IF($B$15=DATOS!$B$4,CENTRÍFUGAS!AG54,IF($B$15=DATOS!$B$5,CHILLERS!AG54, IF($B$15=DATOS!$B$6,COMPRESORES!AG54,IF($B$15=DATOS!$B$7,EVAPORADORES!AG54,IF($B$15=DATOS!$B$8,FILTROS!AG54,IF($B$15=DATOS!$B$9,IC!AG54,IF($B$15=DATOS!$B$10,MIXERS!AG54,IF($B$15=DATOS!$B$11,MOLINOS!AG54,IF($B$15=DATOS!$B$12,'ÓSMOSIS INV'!AG54,IF($B$15=DATOS!$B$13,REACTORES!AG54,IF($B$15=DATOS!$B$14,RESINAS!AG58,IF($B$15=DATOS!$B$15,SECADORES!AG54,IF($B$15=DATOS!$B$16,SILOS!AG54,IF($B$15=DATOS!$B$17,TANQUES!AG54,IF($B$15=DATOS!$B$18,'TK AGITADOS'!AG54,IF($B$15=DATOS!$B$19,'TORRES ENF'!AG54," ")))))))))))))))))</f>
        <v>0</v>
      </c>
      <c r="AF70" s="46">
        <f>IF($B$15=DATOS!$B$3,CALDERAS!AH54,IF($B$15=DATOS!$B$4,CENTRÍFUGAS!AH54,IF($B$15=DATOS!$B$5,CHILLERS!AH54, IF($B$15=DATOS!$B$6,COMPRESORES!AH54,IF($B$15=DATOS!$B$7,EVAPORADORES!AH54,IF($B$15=DATOS!$B$8,FILTROS!AH54,IF($B$15=DATOS!$B$9,IC!AH54,IF($B$15=DATOS!$B$10,MIXERS!AH54,IF($B$15=DATOS!$B$11,MOLINOS!AH54,IF($B$15=DATOS!$B$12,'ÓSMOSIS INV'!AH54,IF($B$15=DATOS!$B$13,REACTORES!AH54,IF($B$15=DATOS!$B$14,RESINAS!AH58,IF($B$15=DATOS!$B$15,SECADORES!AH54,IF($B$15=DATOS!$B$16,SILOS!AH54,IF($B$15=DATOS!$B$17,TANQUES!AH54,IF($B$15=DATOS!$B$18,'TK AGITADOS'!AH54,IF($B$15=DATOS!$B$19,'TORRES ENF'!AH54," ")))))))))))))))))</f>
        <v>0</v>
      </c>
    </row>
    <row r="71" spans="1:32" s="48" customFormat="1" ht="45" customHeight="1" x14ac:dyDescent="0.4">
      <c r="A71" s="46">
        <f>IF($B$15=DATOS!$B$3,CALDERAS!C55,IF($B$15=DATOS!$B$4,CENTRÍFUGAS!C55,IF($B$15=DATOS!$B$5,CHILLERS!C55, IF($B$15=DATOS!$B$6,COMPRESORES!C55,IF($B$15=DATOS!$B$7,EVAPORADORES!C55,IF($B$15=DATOS!$B$8,FILTROS!C55,IF($B$15=DATOS!$B$9,IC!C55,IF($B$15=DATOS!$B$10,MIXERS!C55,IF($B$15=DATOS!$B$11,MOLINOS!C55,IF($B$15=DATOS!$B$12,'ÓSMOSIS INV'!C55,IF($B$15=DATOS!$B$13,REACTORES!C55,IF($B$15=DATOS!$B$14,RESINAS!C59,IF($B$15=DATOS!$B$15,SECADORES!C55,IF($B$15=DATOS!$B$16,SILOS!C55,IF($B$15=DATOS!$B$17,TANQUES!C55,IF($B$15=DATOS!$B$18,'TK AGITADOS'!C55,IF($B$15=DATOS!$B$19,'TORRES ENF'!C55," ")))))))))))))))))</f>
        <v>0</v>
      </c>
      <c r="B71" s="46">
        <f>IF($B$15=DATOS!$B$3,CALDERAS!D55,IF($B$15=DATOS!$B$4,CENTRÍFUGAS!D55,IF($B$15=DATOS!$B$5,CHILLERS!D55, IF($B$15=DATOS!$B$6,COMPRESORES!D55,IF($B$15=DATOS!$B$7,EVAPORADORES!D55,IF($B$15=DATOS!$B$8,FILTROS!D55,IF($B$15=DATOS!$B$9,IC!D55,IF($B$15=DATOS!$B$10,MIXERS!D55,IF($B$15=DATOS!$B$11,MOLINOS!D55,IF($B$15=DATOS!$B$12,'ÓSMOSIS INV'!D55,IF($B$15=DATOS!$B$13,REACTORES!D55,IF($B$15=DATOS!$B$14,RESINAS!D59,IF($B$15=DATOS!$B$15,SECADORES!D55,IF($B$15=DATOS!$B$16,SILOS!D55,IF($B$15=DATOS!$B$17,TANQUES!D55,IF($B$15=DATOS!$B$18,'TK AGITADOS'!D55,IF($B$15=DATOS!$B$19,'TORRES ENF'!D55," ")))))))))))))))))</f>
        <v>0</v>
      </c>
      <c r="C71" s="46">
        <f>IF($B$15=DATOS!$B$3,CALDERAS!E55,IF($B$15=DATOS!$B$4,CENTRÍFUGAS!E55,IF($B$15=DATOS!$B$5,CHILLERS!E55, IF($B$15=DATOS!$B$6,COMPRESORES!E55,IF($B$15=DATOS!$B$7,EVAPORADORES!E55,IF($B$15=DATOS!$B$8,FILTROS!E55,IF($B$15=DATOS!$B$9,IC!E55,IF($B$15=DATOS!$B$10,MIXERS!E55,IF($B$15=DATOS!$B$11,MOLINOS!E55,IF($B$15=DATOS!$B$12,'ÓSMOSIS INV'!E55,IF($B$15=DATOS!$B$13,REACTORES!E55,IF($B$15=DATOS!$B$14,RESINAS!E59,IF($B$15=DATOS!$B$15,SECADORES!E55,IF($B$15=DATOS!$B$16,SILOS!E55,IF($B$15=DATOS!$B$17,TANQUES!E55,IF($B$15=DATOS!$B$18,'TK AGITADOS'!E55,IF($B$15=DATOS!$B$19,'TORRES ENF'!E55," ")))))))))))))))))</f>
        <v>0</v>
      </c>
      <c r="D71" s="46">
        <f>IF($B$15=DATOS!$B$3,CALDERAS!F55,IF($B$15=DATOS!$B$4,CENTRÍFUGAS!F55,IF($B$15=DATOS!$B$5,CHILLERS!F55, IF($B$15=DATOS!$B$6,COMPRESORES!F55,IF($B$15=DATOS!$B$7,EVAPORADORES!F55,IF($B$15=DATOS!$B$8,FILTROS!F55,IF($B$15=DATOS!$B$9,IC!F55,IF($B$15=DATOS!$B$10,MIXERS!F55,IF($B$15=DATOS!$B$11,MOLINOS!F55,IF($B$15=DATOS!$B$12,'ÓSMOSIS INV'!F55,IF($B$15=DATOS!$B$13,REACTORES!F55,IF($B$15=DATOS!$B$14,RESINAS!F59,IF($B$15=DATOS!$B$15,SECADORES!F55,IF($B$15=DATOS!$B$16,SILOS!F55,IF($B$15=DATOS!$B$17,TANQUES!F55,IF($B$15=DATOS!$B$18,'TK AGITADOS'!F55,IF($B$15=DATOS!$B$19,'TORRES ENF'!F55," ")))))))))))))))))</f>
        <v>0</v>
      </c>
      <c r="E71" s="46">
        <f>IF($B$15=DATOS!$B$3,CALDERAS!G55,IF($B$15=DATOS!$B$4,CENTRÍFUGAS!G55,IF($B$15=DATOS!$B$5,CHILLERS!G55, IF($B$15=DATOS!$B$6,COMPRESORES!G55,IF($B$15=DATOS!$B$7,EVAPORADORES!G55,IF($B$15=DATOS!$B$8,FILTROS!G55,IF($B$15=DATOS!$B$9,IC!G55,IF($B$15=DATOS!$B$10,MIXERS!G55,IF($B$15=DATOS!$B$11,MOLINOS!G55,IF($B$15=DATOS!$B$12,'ÓSMOSIS INV'!G55,IF($B$15=DATOS!$B$13,REACTORES!G55,IF($B$15=DATOS!$B$14,RESINAS!G59,IF($B$15=DATOS!$B$15,SECADORES!G55,IF($B$15=DATOS!$B$16,SILOS!G55,IF($B$15=DATOS!$B$17,TANQUES!G55,IF($B$15=DATOS!$B$18,'TK AGITADOS'!G55,IF($B$15=DATOS!$B$19,'TORRES ENF'!G55," ")))))))))))))))))</f>
        <v>0</v>
      </c>
      <c r="F71" s="46">
        <f>IF($B$15=DATOS!$B$3,CALDERAS!H55,IF($B$15=DATOS!$B$4,CENTRÍFUGAS!H55,IF($B$15=DATOS!$B$5,CHILLERS!H55, IF($B$15=DATOS!$B$6,COMPRESORES!H55,IF($B$15=DATOS!$B$7,EVAPORADORES!H55,IF($B$15=DATOS!$B$8,FILTROS!H55,IF($B$15=DATOS!$B$9,IC!H55,IF($B$15=DATOS!$B$10,MIXERS!H55,IF($B$15=DATOS!$B$11,MOLINOS!H55,IF($B$15=DATOS!$B$12,'ÓSMOSIS INV'!H55,IF($B$15=DATOS!$B$13,REACTORES!H55,IF($B$15=DATOS!$B$14,RESINAS!H59,IF($B$15=DATOS!$B$15,SECADORES!H55,IF($B$15=DATOS!$B$16,SILOS!H55,IF($B$15=DATOS!$B$17,TANQUES!H55,IF($B$15=DATOS!$B$18,'TK AGITADOS'!H55,IF($B$15=DATOS!$B$19,'TORRES ENF'!H55," ")))))))))))))))))</f>
        <v>0</v>
      </c>
      <c r="G71" s="46">
        <f>IF($B$15=DATOS!$B$3,CALDERAS!I55,IF($B$15=DATOS!$B$4,CENTRÍFUGAS!I55,IF($B$15=DATOS!$B$5,CHILLERS!I55, IF($B$15=DATOS!$B$6,COMPRESORES!I55,IF($B$15=DATOS!$B$7,EVAPORADORES!I55,IF($B$15=DATOS!$B$8,FILTROS!I55,IF($B$15=DATOS!$B$9,IC!I55,IF($B$15=DATOS!$B$10,MIXERS!I55,IF($B$15=DATOS!$B$11,MOLINOS!I55,IF($B$15=DATOS!$B$12,'ÓSMOSIS INV'!I55,IF($B$15=DATOS!$B$13,REACTORES!I55,IF($B$15=DATOS!$B$14,RESINAS!I59,IF($B$15=DATOS!$B$15,SECADORES!I55,IF($B$15=DATOS!$B$16,SILOS!I55,IF($B$15=DATOS!$B$17,TANQUES!I55,IF($B$15=DATOS!$B$18,'TK AGITADOS'!I55,IF($B$15=DATOS!$B$19,'TORRES ENF'!I55," ")))))))))))))))))</f>
        <v>0</v>
      </c>
      <c r="H71" s="46">
        <f>IF($B$15=DATOS!$B$3,CALDERAS!J55,IF($B$15=DATOS!$B$4,CENTRÍFUGAS!J55,IF($B$15=DATOS!$B$5,CHILLERS!J55, IF($B$15=DATOS!$B$6,COMPRESORES!J55,IF($B$15=DATOS!$B$7,EVAPORADORES!J55,IF($B$15=DATOS!$B$8,FILTROS!J55,IF($B$15=DATOS!$B$9,IC!J55,IF($B$15=DATOS!$B$10,MIXERS!J55,IF($B$15=DATOS!$B$11,MOLINOS!J55,IF($B$15=DATOS!$B$12,'ÓSMOSIS INV'!J55,IF($B$15=DATOS!$B$13,REACTORES!J55,IF($B$15=DATOS!$B$14,RESINAS!J59,IF($B$15=DATOS!$B$15,SECADORES!J55,IF($B$15=DATOS!$B$16,SILOS!J55,IF($B$15=DATOS!$B$17,TANQUES!J55,IF($B$15=DATOS!$B$18,'TK AGITADOS'!J55,IF($B$15=DATOS!$B$19,'TORRES ENF'!J55," ")))))))))))))))))</f>
        <v>0</v>
      </c>
      <c r="I71" s="46">
        <f>IF($B$15=DATOS!$B$3,CALDERAS!K55,IF($B$15=DATOS!$B$4,CENTRÍFUGAS!K55,IF($B$15=DATOS!$B$5,CHILLERS!K55, IF($B$15=DATOS!$B$6,COMPRESORES!K55,IF($B$15=DATOS!$B$7,EVAPORADORES!K55,IF($B$15=DATOS!$B$8,FILTROS!K55,IF($B$15=DATOS!$B$9,IC!K55,IF($B$15=DATOS!$B$10,MIXERS!K55,IF($B$15=DATOS!$B$11,MOLINOS!K55,IF($B$15=DATOS!$B$12,'ÓSMOSIS INV'!K55,IF($B$15=DATOS!$B$13,REACTORES!K55,IF($B$15=DATOS!$B$14,RESINAS!K59,IF($B$15=DATOS!$B$15,SECADORES!K55,IF($B$15=DATOS!$B$16,SILOS!K55,IF($B$15=DATOS!$B$17,TANQUES!K55,IF($B$15=DATOS!$B$18,'TK AGITADOS'!K55,IF($B$15=DATOS!$B$19,'TORRES ENF'!K55," ")))))))))))))))))</f>
        <v>0</v>
      </c>
      <c r="J71" s="46">
        <f>IF($B$15=DATOS!$B$3,CALDERAS!L55,IF($B$15=DATOS!$B$4,CENTRÍFUGAS!L55,IF($B$15=DATOS!$B$5,CHILLERS!L55, IF($B$15=DATOS!$B$6,COMPRESORES!L55,IF($B$15=DATOS!$B$7,EVAPORADORES!L55,IF($B$15=DATOS!$B$8,FILTROS!L55,IF($B$15=DATOS!$B$9,IC!L55,IF($B$15=DATOS!$B$10,MIXERS!L55,IF($B$15=DATOS!$B$11,MOLINOS!L55,IF($B$15=DATOS!$B$12,'ÓSMOSIS INV'!L55,IF($B$15=DATOS!$B$13,REACTORES!L55,IF($B$15=DATOS!$B$14,RESINAS!L59,IF($B$15=DATOS!$B$15,SECADORES!L55,IF($B$15=DATOS!$B$16,SILOS!L55,IF($B$15=DATOS!$B$17,TANQUES!L55,IF($B$15=DATOS!$B$18,'TK AGITADOS'!L55,IF($B$15=DATOS!$B$19,'TORRES ENF'!L55," ")))))))))))))))))</f>
        <v>0</v>
      </c>
      <c r="K71" s="46">
        <f>IF($B$15=DATOS!$B$3,CALDERAS!M55,IF($B$15=DATOS!$B$4,CENTRÍFUGAS!M55,IF($B$15=DATOS!$B$5,CHILLERS!M55, IF($B$15=DATOS!$B$6,COMPRESORES!M55,IF($B$15=DATOS!$B$7,EVAPORADORES!M55,IF($B$15=DATOS!$B$8,FILTROS!M55,IF($B$15=DATOS!$B$9,IC!M55,IF($B$15=DATOS!$B$10,MIXERS!M55,IF($B$15=DATOS!$B$11,MOLINOS!M55,IF($B$15=DATOS!$B$12,'ÓSMOSIS INV'!M55,IF($B$15=DATOS!$B$13,REACTORES!M55,IF($B$15=DATOS!$B$14,RESINAS!M59,IF($B$15=DATOS!$B$15,SECADORES!M55,IF($B$15=DATOS!$B$16,SILOS!M55,IF($B$15=DATOS!$B$17,TANQUES!M55,IF($B$15=DATOS!$B$18,'TK AGITADOS'!M55,IF($B$15=DATOS!$B$19,'TORRES ENF'!M55," ")))))))))))))))))</f>
        <v>0</v>
      </c>
      <c r="L71" s="46">
        <f>IF($B$15=DATOS!$B$3,CALDERAS!N55,IF($B$15=DATOS!$B$4,CENTRÍFUGAS!N55,IF($B$15=DATOS!$B$5,CHILLERS!N55, IF($B$15=DATOS!$B$6,COMPRESORES!N55,IF($B$15=DATOS!$B$7,EVAPORADORES!N55,IF($B$15=DATOS!$B$8,FILTROS!N55,IF($B$15=DATOS!$B$9,IC!N55,IF($B$15=DATOS!$B$10,MIXERS!N55,IF($B$15=DATOS!$B$11,MOLINOS!N55,IF($B$15=DATOS!$B$12,'ÓSMOSIS INV'!N55,IF($B$15=DATOS!$B$13,REACTORES!N55,IF($B$15=DATOS!$B$14,RESINAS!N59,IF($B$15=DATOS!$B$15,SECADORES!N55,IF($B$15=DATOS!$B$16,SILOS!N55,IF($B$15=DATOS!$B$17,TANQUES!N55,IF($B$15=DATOS!$B$18,'TK AGITADOS'!N55,IF($B$15=DATOS!$B$19,'TORRES ENF'!N55," ")))))))))))))))))</f>
        <v>0</v>
      </c>
      <c r="M71" s="46">
        <f>IF($B$15=DATOS!$B$3,CALDERAS!O55,IF($B$15=DATOS!$B$4,CENTRÍFUGAS!O55,IF($B$15=DATOS!$B$5,CHILLERS!O55, IF($B$15=DATOS!$B$6,COMPRESORES!O55,IF($B$15=DATOS!$B$7,EVAPORADORES!O55,IF($B$15=DATOS!$B$8,FILTROS!O55,IF($B$15=DATOS!$B$9,IC!O55,IF($B$15=DATOS!$B$10,MIXERS!O55,IF($B$15=DATOS!$B$11,MOLINOS!O55,IF($B$15=DATOS!$B$12,'ÓSMOSIS INV'!O55,IF($B$15=DATOS!$B$13,REACTORES!O55,IF($B$15=DATOS!$B$14,RESINAS!O59,IF($B$15=DATOS!$B$15,SECADORES!O55,IF($B$15=DATOS!$B$16,SILOS!O55,IF($B$15=DATOS!$B$17,TANQUES!O55,IF($B$15=DATOS!$B$18,'TK AGITADOS'!O55,IF($B$15=DATOS!$B$19,'TORRES ENF'!O55," ")))))))))))))))))</f>
        <v>0</v>
      </c>
      <c r="N71" s="46">
        <f>IF($B$15=DATOS!$B$3,CALDERAS!P55,IF($B$15=DATOS!$B$4,CENTRÍFUGAS!P55,IF($B$15=DATOS!$B$5,CHILLERS!P55, IF($B$15=DATOS!$B$6,COMPRESORES!P55,IF($B$15=DATOS!$B$7,EVAPORADORES!P55,IF($B$15=DATOS!$B$8,FILTROS!P55,IF($B$15=DATOS!$B$9,IC!P55,IF($B$15=DATOS!$B$10,MIXERS!P55,IF($B$15=DATOS!$B$11,MOLINOS!P55,IF($B$15=DATOS!$B$12,'ÓSMOSIS INV'!P55,IF($B$15=DATOS!$B$13,REACTORES!P55,IF($B$15=DATOS!$B$14,RESINAS!P59,IF($B$15=DATOS!$B$15,SECADORES!P55,IF($B$15=DATOS!$B$16,SILOS!P55,IF($B$15=DATOS!$B$17,TANQUES!P55,IF($B$15=DATOS!$B$18,'TK AGITADOS'!P55,IF($B$15=DATOS!$B$19,'TORRES ENF'!P55," ")))))))))))))))))</f>
        <v>0</v>
      </c>
      <c r="O71" s="46">
        <f>IF($B$15=DATOS!$B$3,CALDERAS!Q55,IF($B$15=DATOS!$B$4,CENTRÍFUGAS!Q55,IF($B$15=DATOS!$B$5,CHILLERS!Q55, IF($B$15=DATOS!$B$6,COMPRESORES!Q55,IF($B$15=DATOS!$B$7,EVAPORADORES!Q55,IF($B$15=DATOS!$B$8,FILTROS!Q55,IF($B$15=DATOS!$B$9,IC!Q55,IF($B$15=DATOS!$B$10,MIXERS!Q55,IF($B$15=DATOS!$B$11,MOLINOS!Q55,IF($B$15=DATOS!$B$12,'ÓSMOSIS INV'!Q55,IF($B$15=DATOS!$B$13,REACTORES!Q55,IF($B$15=DATOS!$B$14,RESINAS!Q59,IF($B$15=DATOS!$B$15,SECADORES!Q55,IF($B$15=DATOS!$B$16,SILOS!Q55,IF($B$15=DATOS!$B$17,TANQUES!Q55,IF($B$15=DATOS!$B$18,'TK AGITADOS'!Q55,IF($B$15=DATOS!$B$19,'TORRES ENF'!Q55," ")))))))))))))))))</f>
        <v>0</v>
      </c>
      <c r="P71" s="46">
        <f>IF($B$15=DATOS!$B$3,CALDERAS!R55,IF($B$15=DATOS!$B$4,CENTRÍFUGAS!R55,IF($B$15=DATOS!$B$5,CHILLERS!R55, IF($B$15=DATOS!$B$6,COMPRESORES!R55,IF($B$15=DATOS!$B$7,EVAPORADORES!R55,IF($B$15=DATOS!$B$8,FILTROS!R55,IF($B$15=DATOS!$B$9,IC!R55,IF($B$15=DATOS!$B$10,MIXERS!R55,IF($B$15=DATOS!$B$11,MOLINOS!R55,IF($B$15=DATOS!$B$12,'ÓSMOSIS INV'!R55,IF($B$15=DATOS!$B$13,REACTORES!R55,IF($B$15=DATOS!$B$14,RESINAS!R59,IF($B$15=DATOS!$B$15,SECADORES!R55,IF($B$15=DATOS!$B$16,SILOS!R55,IF($B$15=DATOS!$B$17,TANQUES!R55,IF($B$15=DATOS!$B$18,'TK AGITADOS'!R55,IF($B$15=DATOS!$B$19,'TORRES ENF'!R55," ")))))))))))))))))</f>
        <v>0</v>
      </c>
      <c r="Q71" s="46">
        <f>IF($B$15=DATOS!$B$3,CALDERAS!S55,IF($B$15=DATOS!$B$4,CENTRÍFUGAS!S55,IF($B$15=DATOS!$B$5,CHILLERS!S55, IF($B$15=DATOS!$B$6,COMPRESORES!S55,IF($B$15=DATOS!$B$7,EVAPORADORES!S55,IF($B$15=DATOS!$B$8,FILTROS!S55,IF($B$15=DATOS!$B$9,IC!S55,IF($B$15=DATOS!$B$10,MIXERS!S55,IF($B$15=DATOS!$B$11,MOLINOS!S55,IF($B$15=DATOS!$B$12,'ÓSMOSIS INV'!S55,IF($B$15=DATOS!$B$13,REACTORES!S55,IF($B$15=DATOS!$B$14,RESINAS!S59,IF($B$15=DATOS!$B$15,SECADORES!S55,IF($B$15=DATOS!$B$16,SILOS!S55,IF($B$15=DATOS!$B$17,TANQUES!S55,IF($B$15=DATOS!$B$18,'TK AGITADOS'!S55,IF($B$15=DATOS!$B$19,'TORRES ENF'!S55," ")))))))))))))))))</f>
        <v>0</v>
      </c>
      <c r="R71" s="46">
        <f>IF($B$15=DATOS!$B$3,CALDERAS!T55,IF($B$15=DATOS!$B$4,CENTRÍFUGAS!T55,IF($B$15=DATOS!$B$5,CHILLERS!T55, IF($B$15=DATOS!$B$6,COMPRESORES!T55,IF($B$15=DATOS!$B$7,EVAPORADORES!T55,IF($B$15=DATOS!$B$8,FILTROS!T55,IF($B$15=DATOS!$B$9,IC!T55,IF($B$15=DATOS!$B$10,MIXERS!T55,IF($B$15=DATOS!$B$11,MOLINOS!T55,IF($B$15=DATOS!$B$12,'ÓSMOSIS INV'!T55,IF($B$15=DATOS!$B$13,REACTORES!T55,IF($B$15=DATOS!$B$14,RESINAS!T59,IF($B$15=DATOS!$B$15,SECADORES!T55,IF($B$15=DATOS!$B$16,SILOS!T55,IF($B$15=DATOS!$B$17,TANQUES!T55,IF($B$15=DATOS!$B$18,'TK AGITADOS'!T55,IF($B$15=DATOS!$B$19,'TORRES ENF'!T55," ")))))))))))))))))</f>
        <v>0</v>
      </c>
      <c r="S71" s="46">
        <f>IF($B$15=DATOS!$B$3,CALDERAS!U55,IF($B$15=DATOS!$B$4,CENTRÍFUGAS!U55,IF($B$15=DATOS!$B$5,CHILLERS!U55, IF($B$15=DATOS!$B$6,COMPRESORES!U55,IF($B$15=DATOS!$B$7,EVAPORADORES!U55,IF($B$15=DATOS!$B$8,FILTROS!U55,IF($B$15=DATOS!$B$9,IC!U55,IF($B$15=DATOS!$B$10,MIXERS!U55,IF($B$15=DATOS!$B$11,MOLINOS!U55,IF($B$15=DATOS!$B$12,'ÓSMOSIS INV'!U55,IF($B$15=DATOS!$B$13,REACTORES!U55,IF($B$15=DATOS!$B$14,RESINAS!U59,IF($B$15=DATOS!$B$15,SECADORES!U55,IF($B$15=DATOS!$B$16,SILOS!U55,IF($B$15=DATOS!$B$17,TANQUES!U55,IF($B$15=DATOS!$B$18,'TK AGITADOS'!U55,IF($B$15=DATOS!$B$19,'TORRES ENF'!U55," ")))))))))))))))))</f>
        <v>0</v>
      </c>
      <c r="T71" s="46">
        <f>IF($B$15=DATOS!$B$3,CALDERAS!V55,IF($B$15=DATOS!$B$4,CENTRÍFUGAS!V55,IF($B$15=DATOS!$B$5,CHILLERS!V55, IF($B$15=DATOS!$B$6,COMPRESORES!V55,IF($B$15=DATOS!$B$7,EVAPORADORES!V55,IF($B$15=DATOS!$B$8,FILTROS!V55,IF($B$15=DATOS!$B$9,IC!V55,IF($B$15=DATOS!$B$10,MIXERS!V55,IF($B$15=DATOS!$B$11,MOLINOS!V55,IF($B$15=DATOS!$B$12,'ÓSMOSIS INV'!V55,IF($B$15=DATOS!$B$13,REACTORES!V55,IF($B$15=DATOS!$B$14,RESINAS!V59,IF($B$15=DATOS!$B$15,SECADORES!V55,IF($B$15=DATOS!$B$16,SILOS!V55,IF($B$15=DATOS!$B$17,TANQUES!V55,IF($B$15=DATOS!$B$18,'TK AGITADOS'!V55,IF($B$15=DATOS!$B$19,'TORRES ENF'!V55," ")))))))))))))))))</f>
        <v>0</v>
      </c>
      <c r="U71" s="46">
        <f>IF($B$15=DATOS!$B$3,CALDERAS!W55,IF($B$15=DATOS!$B$4,CENTRÍFUGAS!W55,IF($B$15=DATOS!$B$5,CHILLERS!W55, IF($B$15=DATOS!$B$6,COMPRESORES!W55,IF($B$15=DATOS!$B$7,EVAPORADORES!W55,IF($B$15=DATOS!$B$8,FILTROS!W55,IF($B$15=DATOS!$B$9,IC!W55,IF($B$15=DATOS!$B$10,MIXERS!W55,IF($B$15=DATOS!$B$11,MOLINOS!W55,IF($B$15=DATOS!$B$12,'ÓSMOSIS INV'!W55,IF($B$15=DATOS!$B$13,REACTORES!W55,IF($B$15=DATOS!$B$14,RESINAS!W59,IF($B$15=DATOS!$B$15,SECADORES!W55,IF($B$15=DATOS!$B$16,SILOS!W55,IF($B$15=DATOS!$B$17,TANQUES!W55,IF($B$15=DATOS!$B$18,'TK AGITADOS'!W55,IF($B$15=DATOS!$B$19,'TORRES ENF'!W55," ")))))))))))))))))</f>
        <v>0</v>
      </c>
      <c r="V71" s="46">
        <f>IF($B$15=DATOS!$B$3,CALDERAS!X55,IF($B$15=DATOS!$B$4,CENTRÍFUGAS!X55,IF($B$15=DATOS!$B$5,CHILLERS!X55, IF($B$15=DATOS!$B$6,COMPRESORES!X55,IF($B$15=DATOS!$B$7,EVAPORADORES!X55,IF($B$15=DATOS!$B$8,FILTROS!X55,IF($B$15=DATOS!$B$9,IC!X55,IF($B$15=DATOS!$B$10,MIXERS!X55,IF($B$15=DATOS!$B$11,MOLINOS!X55,IF($B$15=DATOS!$B$12,'ÓSMOSIS INV'!X55,IF($B$15=DATOS!$B$13,REACTORES!X55,IF($B$15=DATOS!$B$14,RESINAS!X59,IF($B$15=DATOS!$B$15,SECADORES!X55,IF($B$15=DATOS!$B$16,SILOS!X55,IF($B$15=DATOS!$B$17,TANQUES!X55,IF($B$15=DATOS!$B$18,'TK AGITADOS'!X55,IF($B$15=DATOS!$B$19,'TORRES ENF'!X55," ")))))))))))))))))</f>
        <v>0</v>
      </c>
      <c r="W71" s="46">
        <f>IF($B$15=DATOS!$B$3,CALDERAS!Y55,IF($B$15=DATOS!$B$4,CENTRÍFUGAS!Y55,IF($B$15=DATOS!$B$5,CHILLERS!Y55, IF($B$15=DATOS!$B$6,COMPRESORES!Y55,IF($B$15=DATOS!$B$7,EVAPORADORES!Y55,IF($B$15=DATOS!$B$8,FILTROS!Y55,IF($B$15=DATOS!$B$9,IC!Y55,IF($B$15=DATOS!$B$10,MIXERS!Y55,IF($B$15=DATOS!$B$11,MOLINOS!Y55,IF($B$15=DATOS!$B$12,'ÓSMOSIS INV'!Y55,IF($B$15=DATOS!$B$13,REACTORES!Y55,IF($B$15=DATOS!$B$14,RESINAS!Y59,IF($B$15=DATOS!$B$15,SECADORES!Y55,IF($B$15=DATOS!$B$16,SILOS!Y55,IF($B$15=DATOS!$B$17,TANQUES!Y55,IF($B$15=DATOS!$B$18,'TK AGITADOS'!Y55,IF($B$15=DATOS!$B$19,'TORRES ENF'!Y55," ")))))))))))))))))</f>
        <v>0</v>
      </c>
      <c r="X71" s="46">
        <f>IF($B$15=DATOS!$B$3,CALDERAS!Z55,IF($B$15=DATOS!$B$4,CENTRÍFUGAS!Z55,IF($B$15=DATOS!$B$5,CHILLERS!Z55, IF($B$15=DATOS!$B$6,COMPRESORES!Z55,IF($B$15=DATOS!$B$7,EVAPORADORES!Z55,IF($B$15=DATOS!$B$8,FILTROS!Z55,IF($B$15=DATOS!$B$9,IC!Z55,IF($B$15=DATOS!$B$10,MIXERS!Z55,IF($B$15=DATOS!$B$11,MOLINOS!Z55,IF($B$15=DATOS!$B$12,'ÓSMOSIS INV'!Z55,IF($B$15=DATOS!$B$13,REACTORES!Z55,IF($B$15=DATOS!$B$14,RESINAS!Z59,IF($B$15=DATOS!$B$15,SECADORES!Z55,IF($B$15=DATOS!$B$16,SILOS!Z55,IF($B$15=DATOS!$B$17,TANQUES!Z55,IF($B$15=DATOS!$B$18,'TK AGITADOS'!Z55,IF($B$15=DATOS!$B$19,'TORRES ENF'!Z55," ")))))))))))))))))</f>
        <v>0</v>
      </c>
      <c r="Y71" s="46">
        <f>IF($B$15=DATOS!$B$3,CALDERAS!AA55,IF($B$15=DATOS!$B$4,CENTRÍFUGAS!AA55,IF($B$15=DATOS!$B$5,CHILLERS!AA55, IF($B$15=DATOS!$B$6,COMPRESORES!AA55,IF($B$15=DATOS!$B$7,EVAPORADORES!AA55,IF($B$15=DATOS!$B$8,FILTROS!AA55,IF($B$15=DATOS!$B$9,IC!AA55,IF($B$15=DATOS!$B$10,MIXERS!AA55,IF($B$15=DATOS!$B$11,MOLINOS!AA55,IF($B$15=DATOS!$B$12,'ÓSMOSIS INV'!AA55,IF($B$15=DATOS!$B$13,REACTORES!AA55,IF($B$15=DATOS!$B$14,RESINAS!AA59,IF($B$15=DATOS!$B$15,SECADORES!AA55,IF($B$15=DATOS!$B$16,SILOS!AA55,IF($B$15=DATOS!$B$17,TANQUES!AA55,IF($B$15=DATOS!$B$18,'TK AGITADOS'!AA55,IF($B$15=DATOS!$B$19,'TORRES ENF'!AA55," ")))))))))))))))))</f>
        <v>0</v>
      </c>
      <c r="Z71" s="46">
        <f>IF($B$15=DATOS!$B$3,CALDERAS!AB55,IF($B$15=DATOS!$B$4,CENTRÍFUGAS!AB55,IF($B$15=DATOS!$B$5,CHILLERS!AB55, IF($B$15=DATOS!$B$6,COMPRESORES!AB55,IF($B$15=DATOS!$B$7,EVAPORADORES!AB55,IF($B$15=DATOS!$B$8,FILTROS!AB55,IF($B$15=DATOS!$B$9,IC!AB55,IF($B$15=DATOS!$B$10,MIXERS!AB55,IF($B$15=DATOS!$B$11,MOLINOS!AB55,IF($B$15=DATOS!$B$12,'ÓSMOSIS INV'!AB55,IF($B$15=DATOS!$B$13,REACTORES!AB55,IF($B$15=DATOS!$B$14,RESINAS!AB59,IF($B$15=DATOS!$B$15,SECADORES!AB55,IF($B$15=DATOS!$B$16,SILOS!AB55,IF($B$15=DATOS!$B$17,TANQUES!AB55,IF($B$15=DATOS!$B$18,'TK AGITADOS'!AB55,IF($B$15=DATOS!$B$19,'TORRES ENF'!AB55," ")))))))))))))))))</f>
        <v>0</v>
      </c>
      <c r="AA71" s="46">
        <f>IF($B$15=DATOS!$B$3,CALDERAS!AC55,IF($B$15=DATOS!$B$4,CENTRÍFUGAS!AC55,IF($B$15=DATOS!$B$5,CHILLERS!AC55, IF($B$15=DATOS!$B$6,COMPRESORES!AC55,IF($B$15=DATOS!$B$7,EVAPORADORES!AC55,IF($B$15=DATOS!$B$8,FILTROS!AC55,IF($B$15=DATOS!$B$9,IC!AC55,IF($B$15=DATOS!$B$10,MIXERS!AC55,IF($B$15=DATOS!$B$11,MOLINOS!AC55,IF($B$15=DATOS!$B$12,'ÓSMOSIS INV'!AC55,IF($B$15=DATOS!$B$13,REACTORES!AC55,IF($B$15=DATOS!$B$14,RESINAS!AC59,IF($B$15=DATOS!$B$15,SECADORES!AC55,IF($B$15=DATOS!$B$16,SILOS!AC55,IF($B$15=DATOS!$B$17,TANQUES!AC55,IF($B$15=DATOS!$B$18,'TK AGITADOS'!AC55,IF($B$15=DATOS!$B$19,'TORRES ENF'!AC55," ")))))))))))))))))</f>
        <v>0</v>
      </c>
      <c r="AB71" s="46">
        <f>IF($B$15=DATOS!$B$3,CALDERAS!AD55,IF($B$15=DATOS!$B$4,CENTRÍFUGAS!AD55,IF($B$15=DATOS!$B$5,CHILLERS!AD55, IF($B$15=DATOS!$B$6,COMPRESORES!AD55,IF($B$15=DATOS!$B$7,EVAPORADORES!AD55,IF($B$15=DATOS!$B$8,FILTROS!AD55,IF($B$15=DATOS!$B$9,IC!AD55,IF($B$15=DATOS!$B$10,MIXERS!AD55,IF($B$15=DATOS!$B$11,MOLINOS!AD55,IF($B$15=DATOS!$B$12,'ÓSMOSIS INV'!AD55,IF($B$15=DATOS!$B$13,REACTORES!AD55,IF($B$15=DATOS!$B$14,RESINAS!AD59,IF($B$15=DATOS!$B$15,SECADORES!AD55,IF($B$15=DATOS!$B$16,SILOS!AD55,IF($B$15=DATOS!$B$17,TANQUES!AD55,IF($B$15=DATOS!$B$18,'TK AGITADOS'!AD55,IF($B$15=DATOS!$B$19,'TORRES ENF'!AD55," ")))))))))))))))))</f>
        <v>0</v>
      </c>
      <c r="AC71" s="46">
        <f>IF($B$15=DATOS!$B$3,CALDERAS!AE55,IF($B$15=DATOS!$B$4,CENTRÍFUGAS!AE55,IF($B$15=DATOS!$B$5,CHILLERS!AE55, IF($B$15=DATOS!$B$6,COMPRESORES!AE55,IF($B$15=DATOS!$B$7,EVAPORADORES!AE55,IF($B$15=DATOS!$B$8,FILTROS!AE55,IF($B$15=DATOS!$B$9,IC!AE55,IF($B$15=DATOS!$B$10,MIXERS!AE55,IF($B$15=DATOS!$B$11,MOLINOS!AE55,IF($B$15=DATOS!$B$12,'ÓSMOSIS INV'!AE55,IF($B$15=DATOS!$B$13,REACTORES!AE55,IF($B$15=DATOS!$B$14,RESINAS!AE59,IF($B$15=DATOS!$B$15,SECADORES!AE55,IF($B$15=DATOS!$B$16,SILOS!AE55,IF($B$15=DATOS!$B$17,TANQUES!AE55,IF($B$15=DATOS!$B$18,'TK AGITADOS'!AE55,IF($B$15=DATOS!$B$19,'TORRES ENF'!AE55," ")))))))))))))))))</f>
        <v>0</v>
      </c>
      <c r="AD71" s="46">
        <f>IF($B$15=DATOS!$B$3,CALDERAS!AF55,IF($B$15=DATOS!$B$4,CENTRÍFUGAS!AF55,IF($B$15=DATOS!$B$5,CHILLERS!AF55, IF($B$15=DATOS!$B$6,COMPRESORES!AF55,IF($B$15=DATOS!$B$7,EVAPORADORES!AF55,IF($B$15=DATOS!$B$8,FILTROS!AF55,IF($B$15=DATOS!$B$9,IC!AF55,IF($B$15=DATOS!$B$10,MIXERS!AF55,IF($B$15=DATOS!$B$11,MOLINOS!AF55,IF($B$15=DATOS!$B$12,'ÓSMOSIS INV'!AF55,IF($B$15=DATOS!$B$13,REACTORES!AF55,IF($B$15=DATOS!$B$14,RESINAS!AF59,IF($B$15=DATOS!$B$15,SECADORES!AF55,IF($B$15=DATOS!$B$16,SILOS!AF55,IF($B$15=DATOS!$B$17,TANQUES!AF55,IF($B$15=DATOS!$B$18,'TK AGITADOS'!AF55,IF($B$15=DATOS!$B$19,'TORRES ENF'!AF55," ")))))))))))))))))</f>
        <v>0</v>
      </c>
      <c r="AE71" s="46">
        <f>IF($B$15=DATOS!$B$3,CALDERAS!AG55,IF($B$15=DATOS!$B$4,CENTRÍFUGAS!AG55,IF($B$15=DATOS!$B$5,CHILLERS!AG55, IF($B$15=DATOS!$B$6,COMPRESORES!AG55,IF($B$15=DATOS!$B$7,EVAPORADORES!AG55,IF($B$15=DATOS!$B$8,FILTROS!AG55,IF($B$15=DATOS!$B$9,IC!AG55,IF($B$15=DATOS!$B$10,MIXERS!AG55,IF($B$15=DATOS!$B$11,MOLINOS!AG55,IF($B$15=DATOS!$B$12,'ÓSMOSIS INV'!AG55,IF($B$15=DATOS!$B$13,REACTORES!AG55,IF($B$15=DATOS!$B$14,RESINAS!AG59,IF($B$15=DATOS!$B$15,SECADORES!AG55,IF($B$15=DATOS!$B$16,SILOS!AG55,IF($B$15=DATOS!$B$17,TANQUES!AG55,IF($B$15=DATOS!$B$18,'TK AGITADOS'!AG55,IF($B$15=DATOS!$B$19,'TORRES ENF'!AG55," ")))))))))))))))))</f>
        <v>0</v>
      </c>
      <c r="AF71" s="46">
        <f>IF($B$15=DATOS!$B$3,CALDERAS!AH55,IF($B$15=DATOS!$B$4,CENTRÍFUGAS!AH55,IF($B$15=DATOS!$B$5,CHILLERS!AH55, IF($B$15=DATOS!$B$6,COMPRESORES!AH55,IF($B$15=DATOS!$B$7,EVAPORADORES!AH55,IF($B$15=DATOS!$B$8,FILTROS!AH55,IF($B$15=DATOS!$B$9,IC!AH55,IF($B$15=DATOS!$B$10,MIXERS!AH55,IF($B$15=DATOS!$B$11,MOLINOS!AH55,IF($B$15=DATOS!$B$12,'ÓSMOSIS INV'!AH55,IF($B$15=DATOS!$B$13,REACTORES!AH55,IF($B$15=DATOS!$B$14,RESINAS!AH59,IF($B$15=DATOS!$B$15,SECADORES!AH55,IF($B$15=DATOS!$B$16,SILOS!AH55,IF($B$15=DATOS!$B$17,TANQUES!AH55,IF($B$15=DATOS!$B$18,'TK AGITADOS'!AH55,IF($B$15=DATOS!$B$19,'TORRES ENF'!AH55," ")))))))))))))))))</f>
        <v>0</v>
      </c>
    </row>
    <row r="72" spans="1:32" s="48" customFormat="1" ht="45" customHeight="1" x14ac:dyDescent="0.4">
      <c r="A72" s="46">
        <f>IF($B$15=DATOS!$B$3,CALDERAS!C56,IF($B$15=DATOS!$B$4,CENTRÍFUGAS!C56,IF($B$15=DATOS!$B$5,CHILLERS!C56, IF($B$15=DATOS!$B$6,COMPRESORES!C56,IF($B$15=DATOS!$B$7,EVAPORADORES!C56,IF($B$15=DATOS!$B$8,FILTROS!C56,IF($B$15=DATOS!$B$9,IC!C56,IF($B$15=DATOS!$B$10,MIXERS!C56,IF($B$15=DATOS!$B$11,MOLINOS!C56,IF($B$15=DATOS!$B$12,'ÓSMOSIS INV'!C56,IF($B$15=DATOS!$B$13,REACTORES!C56,IF($B$15=DATOS!$B$14,RESINAS!C60,IF($B$15=DATOS!$B$15,SECADORES!C56,IF($B$15=DATOS!$B$16,SILOS!C56,IF($B$15=DATOS!$B$17,TANQUES!C56,IF($B$15=DATOS!$B$18,'TK AGITADOS'!C56,IF($B$15=DATOS!$B$19,'TORRES ENF'!C56," ")))))))))))))))))</f>
        <v>0</v>
      </c>
      <c r="B72" s="46">
        <f>IF($B$15=DATOS!$B$3,CALDERAS!D56,IF($B$15=DATOS!$B$4,CENTRÍFUGAS!D56,IF($B$15=DATOS!$B$5,CHILLERS!D56, IF($B$15=DATOS!$B$6,COMPRESORES!D56,IF($B$15=DATOS!$B$7,EVAPORADORES!D56,IF($B$15=DATOS!$B$8,FILTROS!D56,IF($B$15=DATOS!$B$9,IC!D56,IF($B$15=DATOS!$B$10,MIXERS!D56,IF($B$15=DATOS!$B$11,MOLINOS!D56,IF($B$15=DATOS!$B$12,'ÓSMOSIS INV'!D56,IF($B$15=DATOS!$B$13,REACTORES!D56,IF($B$15=DATOS!$B$14,RESINAS!D60,IF($B$15=DATOS!$B$15,SECADORES!D56,IF($B$15=DATOS!$B$16,SILOS!D56,IF($B$15=DATOS!$B$17,TANQUES!D56,IF($B$15=DATOS!$B$18,'TK AGITADOS'!D56,IF($B$15=DATOS!$B$19,'TORRES ENF'!D56," ")))))))))))))))))</f>
        <v>0</v>
      </c>
      <c r="C72" s="46">
        <f>IF($B$15=DATOS!$B$3,CALDERAS!E56,IF($B$15=DATOS!$B$4,CENTRÍFUGAS!E56,IF($B$15=DATOS!$B$5,CHILLERS!E56, IF($B$15=DATOS!$B$6,COMPRESORES!E56,IF($B$15=DATOS!$B$7,EVAPORADORES!E56,IF($B$15=DATOS!$B$8,FILTROS!E56,IF($B$15=DATOS!$B$9,IC!E56,IF($B$15=DATOS!$B$10,MIXERS!E56,IF($B$15=DATOS!$B$11,MOLINOS!E56,IF($B$15=DATOS!$B$12,'ÓSMOSIS INV'!E56,IF($B$15=DATOS!$B$13,REACTORES!E56,IF($B$15=DATOS!$B$14,RESINAS!E60,IF($B$15=DATOS!$B$15,SECADORES!E56,IF($B$15=DATOS!$B$16,SILOS!E56,IF($B$15=DATOS!$B$17,TANQUES!E56,IF($B$15=DATOS!$B$18,'TK AGITADOS'!E56,IF($B$15=DATOS!$B$19,'TORRES ENF'!E56," ")))))))))))))))))</f>
        <v>0</v>
      </c>
      <c r="D72" s="46">
        <f>IF($B$15=DATOS!$B$3,CALDERAS!F56,IF($B$15=DATOS!$B$4,CENTRÍFUGAS!F56,IF($B$15=DATOS!$B$5,CHILLERS!F56, IF($B$15=DATOS!$B$6,COMPRESORES!F56,IF($B$15=DATOS!$B$7,EVAPORADORES!F56,IF($B$15=DATOS!$B$8,FILTROS!F56,IF($B$15=DATOS!$B$9,IC!F56,IF($B$15=DATOS!$B$10,MIXERS!F56,IF($B$15=DATOS!$B$11,MOLINOS!F56,IF($B$15=DATOS!$B$12,'ÓSMOSIS INV'!F56,IF($B$15=DATOS!$B$13,REACTORES!F56,IF($B$15=DATOS!$B$14,RESINAS!F60,IF($B$15=DATOS!$B$15,SECADORES!F56,IF($B$15=DATOS!$B$16,SILOS!F56,IF($B$15=DATOS!$B$17,TANQUES!F56,IF($B$15=DATOS!$B$18,'TK AGITADOS'!F56,IF($B$15=DATOS!$B$19,'TORRES ENF'!F56," ")))))))))))))))))</f>
        <v>0</v>
      </c>
      <c r="E72" s="46">
        <f>IF($B$15=DATOS!$B$3,CALDERAS!G56,IF($B$15=DATOS!$B$4,CENTRÍFUGAS!G56,IF($B$15=DATOS!$B$5,CHILLERS!G56, IF($B$15=DATOS!$B$6,COMPRESORES!G56,IF($B$15=DATOS!$B$7,EVAPORADORES!G56,IF($B$15=DATOS!$B$8,FILTROS!G56,IF($B$15=DATOS!$B$9,IC!G56,IF($B$15=DATOS!$B$10,MIXERS!G56,IF($B$15=DATOS!$B$11,MOLINOS!G56,IF($B$15=DATOS!$B$12,'ÓSMOSIS INV'!G56,IF($B$15=DATOS!$B$13,REACTORES!G56,IF($B$15=DATOS!$B$14,RESINAS!G60,IF($B$15=DATOS!$B$15,SECADORES!G56,IF($B$15=DATOS!$B$16,SILOS!G56,IF($B$15=DATOS!$B$17,TANQUES!G56,IF($B$15=DATOS!$B$18,'TK AGITADOS'!G56,IF($B$15=DATOS!$B$19,'TORRES ENF'!G56," ")))))))))))))))))</f>
        <v>0</v>
      </c>
      <c r="F72" s="46">
        <f>IF($B$15=DATOS!$B$3,CALDERAS!H56,IF($B$15=DATOS!$B$4,CENTRÍFUGAS!H56,IF($B$15=DATOS!$B$5,CHILLERS!H56, IF($B$15=DATOS!$B$6,COMPRESORES!H56,IF($B$15=DATOS!$B$7,EVAPORADORES!H56,IF($B$15=DATOS!$B$8,FILTROS!H56,IF($B$15=DATOS!$B$9,IC!H56,IF($B$15=DATOS!$B$10,MIXERS!H56,IF($B$15=DATOS!$B$11,MOLINOS!H56,IF($B$15=DATOS!$B$12,'ÓSMOSIS INV'!H56,IF($B$15=DATOS!$B$13,REACTORES!H56,IF($B$15=DATOS!$B$14,RESINAS!H60,IF($B$15=DATOS!$B$15,SECADORES!H56,IF($B$15=DATOS!$B$16,SILOS!H56,IF($B$15=DATOS!$B$17,TANQUES!H56,IF($B$15=DATOS!$B$18,'TK AGITADOS'!H56,IF($B$15=DATOS!$B$19,'TORRES ENF'!H56," ")))))))))))))))))</f>
        <v>0</v>
      </c>
      <c r="G72" s="46">
        <f>IF($B$15=DATOS!$B$3,CALDERAS!I56,IF($B$15=DATOS!$B$4,CENTRÍFUGAS!I56,IF($B$15=DATOS!$B$5,CHILLERS!I56, IF($B$15=DATOS!$B$6,COMPRESORES!I56,IF($B$15=DATOS!$B$7,EVAPORADORES!I56,IF($B$15=DATOS!$B$8,FILTROS!I56,IF($B$15=DATOS!$B$9,IC!I56,IF($B$15=DATOS!$B$10,MIXERS!I56,IF($B$15=DATOS!$B$11,MOLINOS!I56,IF($B$15=DATOS!$B$12,'ÓSMOSIS INV'!I56,IF($B$15=DATOS!$B$13,REACTORES!I56,IF($B$15=DATOS!$B$14,RESINAS!I60,IF($B$15=DATOS!$B$15,SECADORES!I56,IF($B$15=DATOS!$B$16,SILOS!I56,IF($B$15=DATOS!$B$17,TANQUES!I56,IF($B$15=DATOS!$B$18,'TK AGITADOS'!I56,IF($B$15=DATOS!$B$19,'TORRES ENF'!I56," ")))))))))))))))))</f>
        <v>0</v>
      </c>
      <c r="H72" s="46">
        <f>IF($B$15=DATOS!$B$3,CALDERAS!J56,IF($B$15=DATOS!$B$4,CENTRÍFUGAS!J56,IF($B$15=DATOS!$B$5,CHILLERS!J56, IF($B$15=DATOS!$B$6,COMPRESORES!J56,IF($B$15=DATOS!$B$7,EVAPORADORES!J56,IF($B$15=DATOS!$B$8,FILTROS!J56,IF($B$15=DATOS!$B$9,IC!J56,IF($B$15=DATOS!$B$10,MIXERS!J56,IF($B$15=DATOS!$B$11,MOLINOS!J56,IF($B$15=DATOS!$B$12,'ÓSMOSIS INV'!J56,IF($B$15=DATOS!$B$13,REACTORES!J56,IF($B$15=DATOS!$B$14,RESINAS!J60,IF($B$15=DATOS!$B$15,SECADORES!J56,IF($B$15=DATOS!$B$16,SILOS!J56,IF($B$15=DATOS!$B$17,TANQUES!J56,IF($B$15=DATOS!$B$18,'TK AGITADOS'!J56,IF($B$15=DATOS!$B$19,'TORRES ENF'!J56," ")))))))))))))))))</f>
        <v>0</v>
      </c>
      <c r="I72" s="46">
        <f>IF($B$15=DATOS!$B$3,CALDERAS!K56,IF($B$15=DATOS!$B$4,CENTRÍFUGAS!K56,IF($B$15=DATOS!$B$5,CHILLERS!K56, IF($B$15=DATOS!$B$6,COMPRESORES!K56,IF($B$15=DATOS!$B$7,EVAPORADORES!K56,IF($B$15=DATOS!$B$8,FILTROS!K56,IF($B$15=DATOS!$B$9,IC!K56,IF($B$15=DATOS!$B$10,MIXERS!K56,IF($B$15=DATOS!$B$11,MOLINOS!K56,IF($B$15=DATOS!$B$12,'ÓSMOSIS INV'!K56,IF($B$15=DATOS!$B$13,REACTORES!K56,IF($B$15=DATOS!$B$14,RESINAS!K60,IF($B$15=DATOS!$B$15,SECADORES!K56,IF($B$15=DATOS!$B$16,SILOS!K56,IF($B$15=DATOS!$B$17,TANQUES!K56,IF($B$15=DATOS!$B$18,'TK AGITADOS'!K56,IF($B$15=DATOS!$B$19,'TORRES ENF'!K56," ")))))))))))))))))</f>
        <v>0</v>
      </c>
      <c r="J72" s="46">
        <f>IF($B$15=DATOS!$B$3,CALDERAS!L56,IF($B$15=DATOS!$B$4,CENTRÍFUGAS!L56,IF($B$15=DATOS!$B$5,CHILLERS!L56, IF($B$15=DATOS!$B$6,COMPRESORES!L56,IF($B$15=DATOS!$B$7,EVAPORADORES!L56,IF($B$15=DATOS!$B$8,FILTROS!L56,IF($B$15=DATOS!$B$9,IC!L56,IF($B$15=DATOS!$B$10,MIXERS!L56,IF($B$15=DATOS!$B$11,MOLINOS!L56,IF($B$15=DATOS!$B$12,'ÓSMOSIS INV'!L56,IF($B$15=DATOS!$B$13,REACTORES!L56,IF($B$15=DATOS!$B$14,RESINAS!L60,IF($B$15=DATOS!$B$15,SECADORES!L56,IF($B$15=DATOS!$B$16,SILOS!L56,IF($B$15=DATOS!$B$17,TANQUES!L56,IF($B$15=DATOS!$B$18,'TK AGITADOS'!L56,IF($B$15=DATOS!$B$19,'TORRES ENF'!L56," ")))))))))))))))))</f>
        <v>0</v>
      </c>
      <c r="K72" s="46">
        <f>IF($B$15=DATOS!$B$3,CALDERAS!M56,IF($B$15=DATOS!$B$4,CENTRÍFUGAS!M56,IF($B$15=DATOS!$B$5,CHILLERS!M56, IF($B$15=DATOS!$B$6,COMPRESORES!M56,IF($B$15=DATOS!$B$7,EVAPORADORES!M56,IF($B$15=DATOS!$B$8,FILTROS!M56,IF($B$15=DATOS!$B$9,IC!M56,IF($B$15=DATOS!$B$10,MIXERS!M56,IF($B$15=DATOS!$B$11,MOLINOS!M56,IF($B$15=DATOS!$B$12,'ÓSMOSIS INV'!M56,IF($B$15=DATOS!$B$13,REACTORES!M56,IF($B$15=DATOS!$B$14,RESINAS!M60,IF($B$15=DATOS!$B$15,SECADORES!M56,IF($B$15=DATOS!$B$16,SILOS!M56,IF($B$15=DATOS!$B$17,TANQUES!M56,IF($B$15=DATOS!$B$18,'TK AGITADOS'!M56,IF($B$15=DATOS!$B$19,'TORRES ENF'!M56," ")))))))))))))))))</f>
        <v>0</v>
      </c>
      <c r="L72" s="46">
        <f>IF($B$15=DATOS!$B$3,CALDERAS!N56,IF($B$15=DATOS!$B$4,CENTRÍFUGAS!N56,IF($B$15=DATOS!$B$5,CHILLERS!N56, IF($B$15=DATOS!$B$6,COMPRESORES!N56,IF($B$15=DATOS!$B$7,EVAPORADORES!N56,IF($B$15=DATOS!$B$8,FILTROS!N56,IF($B$15=DATOS!$B$9,IC!N56,IF($B$15=DATOS!$B$10,MIXERS!N56,IF($B$15=DATOS!$B$11,MOLINOS!N56,IF($B$15=DATOS!$B$12,'ÓSMOSIS INV'!N56,IF($B$15=DATOS!$B$13,REACTORES!N56,IF($B$15=DATOS!$B$14,RESINAS!N60,IF($B$15=DATOS!$B$15,SECADORES!N56,IF($B$15=DATOS!$B$16,SILOS!N56,IF($B$15=DATOS!$B$17,TANQUES!N56,IF($B$15=DATOS!$B$18,'TK AGITADOS'!N56,IF($B$15=DATOS!$B$19,'TORRES ENF'!N56," ")))))))))))))))))</f>
        <v>0</v>
      </c>
      <c r="M72" s="46">
        <f>IF($B$15=DATOS!$B$3,CALDERAS!O56,IF($B$15=DATOS!$B$4,CENTRÍFUGAS!O56,IF($B$15=DATOS!$B$5,CHILLERS!O56, IF($B$15=DATOS!$B$6,COMPRESORES!O56,IF($B$15=DATOS!$B$7,EVAPORADORES!O56,IF($B$15=DATOS!$B$8,FILTROS!O56,IF($B$15=DATOS!$B$9,IC!O56,IF($B$15=DATOS!$B$10,MIXERS!O56,IF($B$15=DATOS!$B$11,MOLINOS!O56,IF($B$15=DATOS!$B$12,'ÓSMOSIS INV'!O56,IF($B$15=DATOS!$B$13,REACTORES!O56,IF($B$15=DATOS!$B$14,RESINAS!O60,IF($B$15=DATOS!$B$15,SECADORES!O56,IF($B$15=DATOS!$B$16,SILOS!O56,IF($B$15=DATOS!$B$17,TANQUES!O56,IF($B$15=DATOS!$B$18,'TK AGITADOS'!O56,IF($B$15=DATOS!$B$19,'TORRES ENF'!O56," ")))))))))))))))))</f>
        <v>0</v>
      </c>
      <c r="N72" s="46">
        <f>IF($B$15=DATOS!$B$3,CALDERAS!P56,IF($B$15=DATOS!$B$4,CENTRÍFUGAS!P56,IF($B$15=DATOS!$B$5,CHILLERS!P56, IF($B$15=DATOS!$B$6,COMPRESORES!P56,IF($B$15=DATOS!$B$7,EVAPORADORES!P56,IF($B$15=DATOS!$B$8,FILTROS!P56,IF($B$15=DATOS!$B$9,IC!P56,IF($B$15=DATOS!$B$10,MIXERS!P56,IF($B$15=DATOS!$B$11,MOLINOS!P56,IF($B$15=DATOS!$B$12,'ÓSMOSIS INV'!P56,IF($B$15=DATOS!$B$13,REACTORES!P56,IF($B$15=DATOS!$B$14,RESINAS!P60,IF($B$15=DATOS!$B$15,SECADORES!P56,IF($B$15=DATOS!$B$16,SILOS!P56,IF($B$15=DATOS!$B$17,TANQUES!P56,IF($B$15=DATOS!$B$18,'TK AGITADOS'!P56,IF($B$15=DATOS!$B$19,'TORRES ENF'!P56," ")))))))))))))))))</f>
        <v>0</v>
      </c>
      <c r="O72" s="46">
        <f>IF($B$15=DATOS!$B$3,CALDERAS!Q56,IF($B$15=DATOS!$B$4,CENTRÍFUGAS!Q56,IF($B$15=DATOS!$B$5,CHILLERS!Q56, IF($B$15=DATOS!$B$6,COMPRESORES!Q56,IF($B$15=DATOS!$B$7,EVAPORADORES!Q56,IF($B$15=DATOS!$B$8,FILTROS!Q56,IF($B$15=DATOS!$B$9,IC!Q56,IF($B$15=DATOS!$B$10,MIXERS!Q56,IF($B$15=DATOS!$B$11,MOLINOS!Q56,IF($B$15=DATOS!$B$12,'ÓSMOSIS INV'!Q56,IF($B$15=DATOS!$B$13,REACTORES!Q56,IF($B$15=DATOS!$B$14,RESINAS!Q60,IF($B$15=DATOS!$B$15,SECADORES!Q56,IF($B$15=DATOS!$B$16,SILOS!Q56,IF($B$15=DATOS!$B$17,TANQUES!Q56,IF($B$15=DATOS!$B$18,'TK AGITADOS'!Q56,IF($B$15=DATOS!$B$19,'TORRES ENF'!Q56," ")))))))))))))))))</f>
        <v>0</v>
      </c>
      <c r="P72" s="46">
        <f>IF($B$15=DATOS!$B$3,CALDERAS!R56,IF($B$15=DATOS!$B$4,CENTRÍFUGAS!R56,IF($B$15=DATOS!$B$5,CHILLERS!R56, IF($B$15=DATOS!$B$6,COMPRESORES!R56,IF($B$15=DATOS!$B$7,EVAPORADORES!R56,IF($B$15=DATOS!$B$8,FILTROS!R56,IF($B$15=DATOS!$B$9,IC!R56,IF($B$15=DATOS!$B$10,MIXERS!R56,IF($B$15=DATOS!$B$11,MOLINOS!R56,IF($B$15=DATOS!$B$12,'ÓSMOSIS INV'!R56,IF($B$15=DATOS!$B$13,REACTORES!R56,IF($B$15=DATOS!$B$14,RESINAS!R60,IF($B$15=DATOS!$B$15,SECADORES!R56,IF($B$15=DATOS!$B$16,SILOS!R56,IF($B$15=DATOS!$B$17,TANQUES!R56,IF($B$15=DATOS!$B$18,'TK AGITADOS'!R56,IF($B$15=DATOS!$B$19,'TORRES ENF'!R56," ")))))))))))))))))</f>
        <v>0</v>
      </c>
      <c r="Q72" s="46">
        <f>IF($B$15=DATOS!$B$3,CALDERAS!S56,IF($B$15=DATOS!$B$4,CENTRÍFUGAS!S56,IF($B$15=DATOS!$B$5,CHILLERS!S56, IF($B$15=DATOS!$B$6,COMPRESORES!S56,IF($B$15=DATOS!$B$7,EVAPORADORES!S56,IF($B$15=DATOS!$B$8,FILTROS!S56,IF($B$15=DATOS!$B$9,IC!S56,IF($B$15=DATOS!$B$10,MIXERS!S56,IF($B$15=DATOS!$B$11,MOLINOS!S56,IF($B$15=DATOS!$B$12,'ÓSMOSIS INV'!S56,IF($B$15=DATOS!$B$13,REACTORES!S56,IF($B$15=DATOS!$B$14,RESINAS!S60,IF($B$15=DATOS!$B$15,SECADORES!S56,IF($B$15=DATOS!$B$16,SILOS!S56,IF($B$15=DATOS!$B$17,TANQUES!S56,IF($B$15=DATOS!$B$18,'TK AGITADOS'!S56,IF($B$15=DATOS!$B$19,'TORRES ENF'!S56," ")))))))))))))))))</f>
        <v>0</v>
      </c>
      <c r="R72" s="46">
        <f>IF($B$15=DATOS!$B$3,CALDERAS!T56,IF($B$15=DATOS!$B$4,CENTRÍFUGAS!T56,IF($B$15=DATOS!$B$5,CHILLERS!T56, IF($B$15=DATOS!$B$6,COMPRESORES!T56,IF($B$15=DATOS!$B$7,EVAPORADORES!T56,IF($B$15=DATOS!$B$8,FILTROS!T56,IF($B$15=DATOS!$B$9,IC!T56,IF($B$15=DATOS!$B$10,MIXERS!T56,IF($B$15=DATOS!$B$11,MOLINOS!T56,IF($B$15=DATOS!$B$12,'ÓSMOSIS INV'!T56,IF($B$15=DATOS!$B$13,REACTORES!T56,IF($B$15=DATOS!$B$14,RESINAS!T60,IF($B$15=DATOS!$B$15,SECADORES!T56,IF($B$15=DATOS!$B$16,SILOS!T56,IF($B$15=DATOS!$B$17,TANQUES!T56,IF($B$15=DATOS!$B$18,'TK AGITADOS'!T56,IF($B$15=DATOS!$B$19,'TORRES ENF'!T56," ")))))))))))))))))</f>
        <v>0</v>
      </c>
      <c r="S72" s="46">
        <f>IF($B$15=DATOS!$B$3,CALDERAS!U56,IF($B$15=DATOS!$B$4,CENTRÍFUGAS!U56,IF($B$15=DATOS!$B$5,CHILLERS!U56, IF($B$15=DATOS!$B$6,COMPRESORES!U56,IF($B$15=DATOS!$B$7,EVAPORADORES!U56,IF($B$15=DATOS!$B$8,FILTROS!U56,IF($B$15=DATOS!$B$9,IC!U56,IF($B$15=DATOS!$B$10,MIXERS!U56,IF($B$15=DATOS!$B$11,MOLINOS!U56,IF($B$15=DATOS!$B$12,'ÓSMOSIS INV'!U56,IF($B$15=DATOS!$B$13,REACTORES!U56,IF($B$15=DATOS!$B$14,RESINAS!U60,IF($B$15=DATOS!$B$15,SECADORES!U56,IF($B$15=DATOS!$B$16,SILOS!U56,IF($B$15=DATOS!$B$17,TANQUES!U56,IF($B$15=DATOS!$B$18,'TK AGITADOS'!U56,IF($B$15=DATOS!$B$19,'TORRES ENF'!U56," ")))))))))))))))))</f>
        <v>0</v>
      </c>
      <c r="T72" s="46">
        <f>IF($B$15=DATOS!$B$3,CALDERAS!V56,IF($B$15=DATOS!$B$4,CENTRÍFUGAS!V56,IF($B$15=DATOS!$B$5,CHILLERS!V56, IF($B$15=DATOS!$B$6,COMPRESORES!V56,IF($B$15=DATOS!$B$7,EVAPORADORES!V56,IF($B$15=DATOS!$B$8,FILTROS!V56,IF($B$15=DATOS!$B$9,IC!V56,IF($B$15=DATOS!$B$10,MIXERS!V56,IF($B$15=DATOS!$B$11,MOLINOS!V56,IF($B$15=DATOS!$B$12,'ÓSMOSIS INV'!V56,IF($B$15=DATOS!$B$13,REACTORES!V56,IF($B$15=DATOS!$B$14,RESINAS!V60,IF($B$15=DATOS!$B$15,SECADORES!V56,IF($B$15=DATOS!$B$16,SILOS!V56,IF($B$15=DATOS!$B$17,TANQUES!V56,IF($B$15=DATOS!$B$18,'TK AGITADOS'!V56,IF($B$15=DATOS!$B$19,'TORRES ENF'!V56," ")))))))))))))))))</f>
        <v>0</v>
      </c>
      <c r="U72" s="46">
        <f>IF($B$15=DATOS!$B$3,CALDERAS!W56,IF($B$15=DATOS!$B$4,CENTRÍFUGAS!W56,IF($B$15=DATOS!$B$5,CHILLERS!W56, IF($B$15=DATOS!$B$6,COMPRESORES!W56,IF($B$15=DATOS!$B$7,EVAPORADORES!W56,IF($B$15=DATOS!$B$8,FILTROS!W56,IF($B$15=DATOS!$B$9,IC!W56,IF($B$15=DATOS!$B$10,MIXERS!W56,IF($B$15=DATOS!$B$11,MOLINOS!W56,IF($B$15=DATOS!$B$12,'ÓSMOSIS INV'!W56,IF($B$15=DATOS!$B$13,REACTORES!W56,IF($B$15=DATOS!$B$14,RESINAS!W60,IF($B$15=DATOS!$B$15,SECADORES!W56,IF($B$15=DATOS!$B$16,SILOS!W56,IF($B$15=DATOS!$B$17,TANQUES!W56,IF($B$15=DATOS!$B$18,'TK AGITADOS'!W56,IF($B$15=DATOS!$B$19,'TORRES ENF'!W56," ")))))))))))))))))</f>
        <v>0</v>
      </c>
      <c r="V72" s="46">
        <f>IF($B$15=DATOS!$B$3,CALDERAS!X56,IF($B$15=DATOS!$B$4,CENTRÍFUGAS!X56,IF($B$15=DATOS!$B$5,CHILLERS!X56, IF($B$15=DATOS!$B$6,COMPRESORES!X56,IF($B$15=DATOS!$B$7,EVAPORADORES!X56,IF($B$15=DATOS!$B$8,FILTROS!X56,IF($B$15=DATOS!$B$9,IC!X56,IF($B$15=DATOS!$B$10,MIXERS!X56,IF($B$15=DATOS!$B$11,MOLINOS!X56,IF($B$15=DATOS!$B$12,'ÓSMOSIS INV'!X56,IF($B$15=DATOS!$B$13,REACTORES!X56,IF($B$15=DATOS!$B$14,RESINAS!X60,IF($B$15=DATOS!$B$15,SECADORES!X56,IF($B$15=DATOS!$B$16,SILOS!X56,IF($B$15=DATOS!$B$17,TANQUES!X56,IF($B$15=DATOS!$B$18,'TK AGITADOS'!X56,IF($B$15=DATOS!$B$19,'TORRES ENF'!X56," ")))))))))))))))))</f>
        <v>0</v>
      </c>
      <c r="W72" s="46">
        <f>IF($B$15=DATOS!$B$3,CALDERAS!Y56,IF($B$15=DATOS!$B$4,CENTRÍFUGAS!Y56,IF($B$15=DATOS!$B$5,CHILLERS!Y56, IF($B$15=DATOS!$B$6,COMPRESORES!Y56,IF($B$15=DATOS!$B$7,EVAPORADORES!Y56,IF($B$15=DATOS!$B$8,FILTROS!Y56,IF($B$15=DATOS!$B$9,IC!Y56,IF($B$15=DATOS!$B$10,MIXERS!Y56,IF($B$15=DATOS!$B$11,MOLINOS!Y56,IF($B$15=DATOS!$B$12,'ÓSMOSIS INV'!Y56,IF($B$15=DATOS!$B$13,REACTORES!Y56,IF($B$15=DATOS!$B$14,RESINAS!Y60,IF($B$15=DATOS!$B$15,SECADORES!Y56,IF($B$15=DATOS!$B$16,SILOS!Y56,IF($B$15=DATOS!$B$17,TANQUES!Y56,IF($B$15=DATOS!$B$18,'TK AGITADOS'!Y56,IF($B$15=DATOS!$B$19,'TORRES ENF'!Y56," ")))))))))))))))))</f>
        <v>0</v>
      </c>
      <c r="X72" s="46">
        <f>IF($B$15=DATOS!$B$3,CALDERAS!Z56,IF($B$15=DATOS!$B$4,CENTRÍFUGAS!Z56,IF($B$15=DATOS!$B$5,CHILLERS!Z56, IF($B$15=DATOS!$B$6,COMPRESORES!Z56,IF($B$15=DATOS!$B$7,EVAPORADORES!Z56,IF($B$15=DATOS!$B$8,FILTROS!Z56,IF($B$15=DATOS!$B$9,IC!Z56,IF($B$15=DATOS!$B$10,MIXERS!Z56,IF($B$15=DATOS!$B$11,MOLINOS!Z56,IF($B$15=DATOS!$B$12,'ÓSMOSIS INV'!Z56,IF($B$15=DATOS!$B$13,REACTORES!Z56,IF($B$15=DATOS!$B$14,RESINAS!Z60,IF($B$15=DATOS!$B$15,SECADORES!Z56,IF($B$15=DATOS!$B$16,SILOS!Z56,IF($B$15=DATOS!$B$17,TANQUES!Z56,IF($B$15=DATOS!$B$18,'TK AGITADOS'!Z56,IF($B$15=DATOS!$B$19,'TORRES ENF'!Z56," ")))))))))))))))))</f>
        <v>0</v>
      </c>
      <c r="Y72" s="46">
        <f>IF($B$15=DATOS!$B$3,CALDERAS!AA56,IF($B$15=DATOS!$B$4,CENTRÍFUGAS!AA56,IF($B$15=DATOS!$B$5,CHILLERS!AA56, IF($B$15=DATOS!$B$6,COMPRESORES!AA56,IF($B$15=DATOS!$B$7,EVAPORADORES!AA56,IF($B$15=DATOS!$B$8,FILTROS!AA56,IF($B$15=DATOS!$B$9,IC!AA56,IF($B$15=DATOS!$B$10,MIXERS!AA56,IF($B$15=DATOS!$B$11,MOLINOS!AA56,IF($B$15=DATOS!$B$12,'ÓSMOSIS INV'!AA56,IF($B$15=DATOS!$B$13,REACTORES!AA56,IF($B$15=DATOS!$B$14,RESINAS!AA60,IF($B$15=DATOS!$B$15,SECADORES!AA56,IF($B$15=DATOS!$B$16,SILOS!AA56,IF($B$15=DATOS!$B$17,TANQUES!AA56,IF($B$15=DATOS!$B$18,'TK AGITADOS'!AA56,IF($B$15=DATOS!$B$19,'TORRES ENF'!AA56," ")))))))))))))))))</f>
        <v>0</v>
      </c>
      <c r="Z72" s="46">
        <f>IF($B$15=DATOS!$B$3,CALDERAS!AB56,IF($B$15=DATOS!$B$4,CENTRÍFUGAS!AB56,IF($B$15=DATOS!$B$5,CHILLERS!AB56, IF($B$15=DATOS!$B$6,COMPRESORES!AB56,IF($B$15=DATOS!$B$7,EVAPORADORES!AB56,IF($B$15=DATOS!$B$8,FILTROS!AB56,IF($B$15=DATOS!$B$9,IC!AB56,IF($B$15=DATOS!$B$10,MIXERS!AB56,IF($B$15=DATOS!$B$11,MOLINOS!AB56,IF($B$15=DATOS!$B$12,'ÓSMOSIS INV'!AB56,IF($B$15=DATOS!$B$13,REACTORES!AB56,IF($B$15=DATOS!$B$14,RESINAS!AB60,IF($B$15=DATOS!$B$15,SECADORES!AB56,IF($B$15=DATOS!$B$16,SILOS!AB56,IF($B$15=DATOS!$B$17,TANQUES!AB56,IF($B$15=DATOS!$B$18,'TK AGITADOS'!AB56,IF($B$15=DATOS!$B$19,'TORRES ENF'!AB56," ")))))))))))))))))</f>
        <v>0</v>
      </c>
      <c r="AA72" s="46">
        <f>IF($B$15=DATOS!$B$3,CALDERAS!AC56,IF($B$15=DATOS!$B$4,CENTRÍFUGAS!AC56,IF($B$15=DATOS!$B$5,CHILLERS!AC56, IF($B$15=DATOS!$B$6,COMPRESORES!AC56,IF($B$15=DATOS!$B$7,EVAPORADORES!AC56,IF($B$15=DATOS!$B$8,FILTROS!AC56,IF($B$15=DATOS!$B$9,IC!AC56,IF($B$15=DATOS!$B$10,MIXERS!AC56,IF($B$15=DATOS!$B$11,MOLINOS!AC56,IF($B$15=DATOS!$B$12,'ÓSMOSIS INV'!AC56,IF($B$15=DATOS!$B$13,REACTORES!AC56,IF($B$15=DATOS!$B$14,RESINAS!AC60,IF($B$15=DATOS!$B$15,SECADORES!AC56,IF($B$15=DATOS!$B$16,SILOS!AC56,IF($B$15=DATOS!$B$17,TANQUES!AC56,IF($B$15=DATOS!$B$18,'TK AGITADOS'!AC56,IF($B$15=DATOS!$B$19,'TORRES ENF'!AC56," ")))))))))))))))))</f>
        <v>0</v>
      </c>
      <c r="AB72" s="46">
        <f>IF($B$15=DATOS!$B$3,CALDERAS!AD56,IF($B$15=DATOS!$B$4,CENTRÍFUGAS!AD56,IF($B$15=DATOS!$B$5,CHILLERS!AD56, IF($B$15=DATOS!$B$6,COMPRESORES!AD56,IF($B$15=DATOS!$B$7,EVAPORADORES!AD56,IF($B$15=DATOS!$B$8,FILTROS!AD56,IF($B$15=DATOS!$B$9,IC!AD56,IF($B$15=DATOS!$B$10,MIXERS!AD56,IF($B$15=DATOS!$B$11,MOLINOS!AD56,IF($B$15=DATOS!$B$12,'ÓSMOSIS INV'!AD56,IF($B$15=DATOS!$B$13,REACTORES!AD56,IF($B$15=DATOS!$B$14,RESINAS!AD60,IF($B$15=DATOS!$B$15,SECADORES!AD56,IF($B$15=DATOS!$B$16,SILOS!AD56,IF($B$15=DATOS!$B$17,TANQUES!AD56,IF($B$15=DATOS!$B$18,'TK AGITADOS'!AD56,IF($B$15=DATOS!$B$19,'TORRES ENF'!AD56," ")))))))))))))))))</f>
        <v>0</v>
      </c>
      <c r="AC72" s="46">
        <f>IF($B$15=DATOS!$B$3,CALDERAS!AE56,IF($B$15=DATOS!$B$4,CENTRÍFUGAS!AE56,IF($B$15=DATOS!$B$5,CHILLERS!AE56, IF($B$15=DATOS!$B$6,COMPRESORES!AE56,IF($B$15=DATOS!$B$7,EVAPORADORES!AE56,IF($B$15=DATOS!$B$8,FILTROS!AE56,IF($B$15=DATOS!$B$9,IC!AE56,IF($B$15=DATOS!$B$10,MIXERS!AE56,IF($B$15=DATOS!$B$11,MOLINOS!AE56,IF($B$15=DATOS!$B$12,'ÓSMOSIS INV'!AE56,IF($B$15=DATOS!$B$13,REACTORES!AE56,IF($B$15=DATOS!$B$14,RESINAS!AE60,IF($B$15=DATOS!$B$15,SECADORES!AE56,IF($B$15=DATOS!$B$16,SILOS!AE56,IF($B$15=DATOS!$B$17,TANQUES!AE56,IF($B$15=DATOS!$B$18,'TK AGITADOS'!AE56,IF($B$15=DATOS!$B$19,'TORRES ENF'!AE56," ")))))))))))))))))</f>
        <v>0</v>
      </c>
      <c r="AD72" s="46">
        <f>IF($B$15=DATOS!$B$3,CALDERAS!AF56,IF($B$15=DATOS!$B$4,CENTRÍFUGAS!AF56,IF($B$15=DATOS!$B$5,CHILLERS!AF56, IF($B$15=DATOS!$B$6,COMPRESORES!AF56,IF($B$15=DATOS!$B$7,EVAPORADORES!AF56,IF($B$15=DATOS!$B$8,FILTROS!AF56,IF($B$15=DATOS!$B$9,IC!AF56,IF($B$15=DATOS!$B$10,MIXERS!AF56,IF($B$15=DATOS!$B$11,MOLINOS!AF56,IF($B$15=DATOS!$B$12,'ÓSMOSIS INV'!AF56,IF($B$15=DATOS!$B$13,REACTORES!AF56,IF($B$15=DATOS!$B$14,RESINAS!AF60,IF($B$15=DATOS!$B$15,SECADORES!AF56,IF($B$15=DATOS!$B$16,SILOS!AF56,IF($B$15=DATOS!$B$17,TANQUES!AF56,IF($B$15=DATOS!$B$18,'TK AGITADOS'!AF56,IF($B$15=DATOS!$B$19,'TORRES ENF'!AF56," ")))))))))))))))))</f>
        <v>0</v>
      </c>
      <c r="AE72" s="46">
        <f>IF($B$15=DATOS!$B$3,CALDERAS!AG56,IF($B$15=DATOS!$B$4,CENTRÍFUGAS!AG56,IF($B$15=DATOS!$B$5,CHILLERS!AG56, IF($B$15=DATOS!$B$6,COMPRESORES!AG56,IF($B$15=DATOS!$B$7,EVAPORADORES!AG56,IF($B$15=DATOS!$B$8,FILTROS!AG56,IF($B$15=DATOS!$B$9,IC!AG56,IF($B$15=DATOS!$B$10,MIXERS!AG56,IF($B$15=DATOS!$B$11,MOLINOS!AG56,IF($B$15=DATOS!$B$12,'ÓSMOSIS INV'!AG56,IF($B$15=DATOS!$B$13,REACTORES!AG56,IF($B$15=DATOS!$B$14,RESINAS!AG60,IF($B$15=DATOS!$B$15,SECADORES!AG56,IF($B$15=DATOS!$B$16,SILOS!AG56,IF($B$15=DATOS!$B$17,TANQUES!AG56,IF($B$15=DATOS!$B$18,'TK AGITADOS'!AG56,IF($B$15=DATOS!$B$19,'TORRES ENF'!AG56," ")))))))))))))))))</f>
        <v>0</v>
      </c>
      <c r="AF72" s="46">
        <f>IF($B$15=DATOS!$B$3,CALDERAS!AH56,IF($B$15=DATOS!$B$4,CENTRÍFUGAS!AH56,IF($B$15=DATOS!$B$5,CHILLERS!AH56, IF($B$15=DATOS!$B$6,COMPRESORES!AH56,IF($B$15=DATOS!$B$7,EVAPORADORES!AH56,IF($B$15=DATOS!$B$8,FILTROS!AH56,IF($B$15=DATOS!$B$9,IC!AH56,IF($B$15=DATOS!$B$10,MIXERS!AH56,IF($B$15=DATOS!$B$11,MOLINOS!AH56,IF($B$15=DATOS!$B$12,'ÓSMOSIS INV'!AH56,IF($B$15=DATOS!$B$13,REACTORES!AH56,IF($B$15=DATOS!$B$14,RESINAS!AH60,IF($B$15=DATOS!$B$15,SECADORES!AH56,IF($B$15=DATOS!$B$16,SILOS!AH56,IF($B$15=DATOS!$B$17,TANQUES!AH56,IF($B$15=DATOS!$B$18,'TK AGITADOS'!AH56,IF($B$15=DATOS!$B$19,'TORRES ENF'!AH56," ")))))))))))))))))</f>
        <v>0</v>
      </c>
    </row>
    <row r="73" spans="1:32" s="48" customFormat="1" ht="45" customHeight="1" x14ac:dyDescent="0.4">
      <c r="A73" s="46">
        <f>IF($B$15=DATOS!$B$3,CALDERAS!C57,IF($B$15=DATOS!$B$4,CENTRÍFUGAS!C57,IF($B$15=DATOS!$B$5,CHILLERS!C57, IF($B$15=DATOS!$B$6,COMPRESORES!C57,IF($B$15=DATOS!$B$7,EVAPORADORES!C57,IF($B$15=DATOS!$B$8,FILTROS!C57,IF($B$15=DATOS!$B$9,IC!C57,IF($B$15=DATOS!$B$10,MIXERS!C57,IF($B$15=DATOS!$B$11,MOLINOS!C57,IF($B$15=DATOS!$B$12,'ÓSMOSIS INV'!C57,IF($B$15=DATOS!$B$13,REACTORES!C57,IF($B$15=DATOS!$B$14,RESINAS!C61,IF($B$15=DATOS!$B$15,SECADORES!C57,IF($B$15=DATOS!$B$16,SILOS!C57,IF($B$15=DATOS!$B$17,TANQUES!C57,IF($B$15=DATOS!$B$18,'TK AGITADOS'!C57,IF($B$15=DATOS!$B$19,'TORRES ENF'!C57," ")))))))))))))))))</f>
        <v>0</v>
      </c>
      <c r="B73" s="46">
        <f>IF($B$15=DATOS!$B$3,CALDERAS!D57,IF($B$15=DATOS!$B$4,CENTRÍFUGAS!D57,IF($B$15=DATOS!$B$5,CHILLERS!D57, IF($B$15=DATOS!$B$6,COMPRESORES!D57,IF($B$15=DATOS!$B$7,EVAPORADORES!D57,IF($B$15=DATOS!$B$8,FILTROS!D57,IF($B$15=DATOS!$B$9,IC!D57,IF($B$15=DATOS!$B$10,MIXERS!D57,IF($B$15=DATOS!$B$11,MOLINOS!D57,IF($B$15=DATOS!$B$12,'ÓSMOSIS INV'!D57,IF($B$15=DATOS!$B$13,REACTORES!D57,IF($B$15=DATOS!$B$14,RESINAS!D61,IF($B$15=DATOS!$B$15,SECADORES!D57,IF($B$15=DATOS!$B$16,SILOS!D57,IF($B$15=DATOS!$B$17,TANQUES!D57,IF($B$15=DATOS!$B$18,'TK AGITADOS'!D57,IF($B$15=DATOS!$B$19,'TORRES ENF'!D57," ")))))))))))))))))</f>
        <v>0</v>
      </c>
      <c r="C73" s="46">
        <f>IF($B$15=DATOS!$B$3,CALDERAS!E57,IF($B$15=DATOS!$B$4,CENTRÍFUGAS!E57,IF($B$15=DATOS!$B$5,CHILLERS!E57, IF($B$15=DATOS!$B$6,COMPRESORES!E57,IF($B$15=DATOS!$B$7,EVAPORADORES!E57,IF($B$15=DATOS!$B$8,FILTROS!E57,IF($B$15=DATOS!$B$9,IC!E57,IF($B$15=DATOS!$B$10,MIXERS!E57,IF($B$15=DATOS!$B$11,MOLINOS!E57,IF($B$15=DATOS!$B$12,'ÓSMOSIS INV'!E57,IF($B$15=DATOS!$B$13,REACTORES!E57,IF($B$15=DATOS!$B$14,RESINAS!E61,IF($B$15=DATOS!$B$15,SECADORES!E57,IF($B$15=DATOS!$B$16,SILOS!E57,IF($B$15=DATOS!$B$17,TANQUES!E57,IF($B$15=DATOS!$B$18,'TK AGITADOS'!E57,IF($B$15=DATOS!$B$19,'TORRES ENF'!E57," ")))))))))))))))))</f>
        <v>0</v>
      </c>
      <c r="D73" s="46">
        <f>IF($B$15=DATOS!$B$3,CALDERAS!F57,IF($B$15=DATOS!$B$4,CENTRÍFUGAS!F57,IF($B$15=DATOS!$B$5,CHILLERS!F57, IF($B$15=DATOS!$B$6,COMPRESORES!F57,IF($B$15=DATOS!$B$7,EVAPORADORES!F57,IF($B$15=DATOS!$B$8,FILTROS!F57,IF($B$15=DATOS!$B$9,IC!F57,IF($B$15=DATOS!$B$10,MIXERS!F57,IF($B$15=DATOS!$B$11,MOLINOS!F57,IF($B$15=DATOS!$B$12,'ÓSMOSIS INV'!F57,IF($B$15=DATOS!$B$13,REACTORES!F57,IF($B$15=DATOS!$B$14,RESINAS!F61,IF($B$15=DATOS!$B$15,SECADORES!F57,IF($B$15=DATOS!$B$16,SILOS!F57,IF($B$15=DATOS!$B$17,TANQUES!F57,IF($B$15=DATOS!$B$18,'TK AGITADOS'!F57,IF($B$15=DATOS!$B$19,'TORRES ENF'!F57," ")))))))))))))))))</f>
        <v>0</v>
      </c>
      <c r="E73" s="46">
        <f>IF($B$15=DATOS!$B$3,CALDERAS!G57,IF($B$15=DATOS!$B$4,CENTRÍFUGAS!G57,IF($B$15=DATOS!$B$5,CHILLERS!G57, IF($B$15=DATOS!$B$6,COMPRESORES!G57,IF($B$15=DATOS!$B$7,EVAPORADORES!G57,IF($B$15=DATOS!$B$8,FILTROS!G57,IF($B$15=DATOS!$B$9,IC!G57,IF($B$15=DATOS!$B$10,MIXERS!G57,IF($B$15=DATOS!$B$11,MOLINOS!G57,IF($B$15=DATOS!$B$12,'ÓSMOSIS INV'!G57,IF($B$15=DATOS!$B$13,REACTORES!G57,IF($B$15=DATOS!$B$14,RESINAS!G61,IF($B$15=DATOS!$B$15,SECADORES!G57,IF($B$15=DATOS!$B$16,SILOS!G57,IF($B$15=DATOS!$B$17,TANQUES!G57,IF($B$15=DATOS!$B$18,'TK AGITADOS'!G57,IF($B$15=DATOS!$B$19,'TORRES ENF'!G57," ")))))))))))))))))</f>
        <v>0</v>
      </c>
      <c r="F73" s="46">
        <f>IF($B$15=DATOS!$B$3,CALDERAS!H57,IF($B$15=DATOS!$B$4,CENTRÍFUGAS!H57,IF($B$15=DATOS!$B$5,CHILLERS!H57, IF($B$15=DATOS!$B$6,COMPRESORES!H57,IF($B$15=DATOS!$B$7,EVAPORADORES!H57,IF($B$15=DATOS!$B$8,FILTROS!H57,IF($B$15=DATOS!$B$9,IC!H57,IF($B$15=DATOS!$B$10,MIXERS!H57,IF($B$15=DATOS!$B$11,MOLINOS!H57,IF($B$15=DATOS!$B$12,'ÓSMOSIS INV'!H57,IF($B$15=DATOS!$B$13,REACTORES!H57,IF($B$15=DATOS!$B$14,RESINAS!H61,IF($B$15=DATOS!$B$15,SECADORES!H57,IF($B$15=DATOS!$B$16,SILOS!H57,IF($B$15=DATOS!$B$17,TANQUES!H57,IF($B$15=DATOS!$B$18,'TK AGITADOS'!H57,IF($B$15=DATOS!$B$19,'TORRES ENF'!H57," ")))))))))))))))))</f>
        <v>0</v>
      </c>
      <c r="G73" s="46">
        <f>IF($B$15=DATOS!$B$3,CALDERAS!I57,IF($B$15=DATOS!$B$4,CENTRÍFUGAS!I57,IF($B$15=DATOS!$B$5,CHILLERS!I57, IF($B$15=DATOS!$B$6,COMPRESORES!I57,IF($B$15=DATOS!$B$7,EVAPORADORES!I57,IF($B$15=DATOS!$B$8,FILTROS!I57,IF($B$15=DATOS!$B$9,IC!I57,IF($B$15=DATOS!$B$10,MIXERS!I57,IF($B$15=DATOS!$B$11,MOLINOS!I57,IF($B$15=DATOS!$B$12,'ÓSMOSIS INV'!I57,IF($B$15=DATOS!$B$13,REACTORES!I57,IF($B$15=DATOS!$B$14,RESINAS!I61,IF($B$15=DATOS!$B$15,SECADORES!I57,IF($B$15=DATOS!$B$16,SILOS!I57,IF($B$15=DATOS!$B$17,TANQUES!I57,IF($B$15=DATOS!$B$18,'TK AGITADOS'!I57,IF($B$15=DATOS!$B$19,'TORRES ENF'!I57," ")))))))))))))))))</f>
        <v>0</v>
      </c>
      <c r="H73" s="46">
        <f>IF($B$15=DATOS!$B$3,CALDERAS!J57,IF($B$15=DATOS!$B$4,CENTRÍFUGAS!J57,IF($B$15=DATOS!$B$5,CHILLERS!J57, IF($B$15=DATOS!$B$6,COMPRESORES!J57,IF($B$15=DATOS!$B$7,EVAPORADORES!J57,IF($B$15=DATOS!$B$8,FILTROS!J57,IF($B$15=DATOS!$B$9,IC!J57,IF($B$15=DATOS!$B$10,MIXERS!J57,IF($B$15=DATOS!$B$11,MOLINOS!J57,IF($B$15=DATOS!$B$12,'ÓSMOSIS INV'!J57,IF($B$15=DATOS!$B$13,REACTORES!J57,IF($B$15=DATOS!$B$14,RESINAS!J61,IF($B$15=DATOS!$B$15,SECADORES!J57,IF($B$15=DATOS!$B$16,SILOS!J57,IF($B$15=DATOS!$B$17,TANQUES!J57,IF($B$15=DATOS!$B$18,'TK AGITADOS'!J57,IF($B$15=DATOS!$B$19,'TORRES ENF'!J57," ")))))))))))))))))</f>
        <v>0</v>
      </c>
      <c r="I73" s="46">
        <f>IF($B$15=DATOS!$B$3,CALDERAS!K57,IF($B$15=DATOS!$B$4,CENTRÍFUGAS!K57,IF($B$15=DATOS!$B$5,CHILLERS!K57, IF($B$15=DATOS!$B$6,COMPRESORES!K57,IF($B$15=DATOS!$B$7,EVAPORADORES!K57,IF($B$15=DATOS!$B$8,FILTROS!K57,IF($B$15=DATOS!$B$9,IC!K57,IF($B$15=DATOS!$B$10,MIXERS!K57,IF($B$15=DATOS!$B$11,MOLINOS!K57,IF($B$15=DATOS!$B$12,'ÓSMOSIS INV'!K57,IF($B$15=DATOS!$B$13,REACTORES!K57,IF($B$15=DATOS!$B$14,RESINAS!K61,IF($B$15=DATOS!$B$15,SECADORES!K57,IF($B$15=DATOS!$B$16,SILOS!K57,IF($B$15=DATOS!$B$17,TANQUES!K57,IF($B$15=DATOS!$B$18,'TK AGITADOS'!K57,IF($B$15=DATOS!$B$19,'TORRES ENF'!K57," ")))))))))))))))))</f>
        <v>0</v>
      </c>
      <c r="J73" s="46">
        <f>IF($B$15=DATOS!$B$3,CALDERAS!L57,IF($B$15=DATOS!$B$4,CENTRÍFUGAS!L57,IF($B$15=DATOS!$B$5,CHILLERS!L57, IF($B$15=DATOS!$B$6,COMPRESORES!L57,IF($B$15=DATOS!$B$7,EVAPORADORES!L57,IF($B$15=DATOS!$B$8,FILTROS!L57,IF($B$15=DATOS!$B$9,IC!L57,IF($B$15=DATOS!$B$10,MIXERS!L57,IF($B$15=DATOS!$B$11,MOLINOS!L57,IF($B$15=DATOS!$B$12,'ÓSMOSIS INV'!L57,IF($B$15=DATOS!$B$13,REACTORES!L57,IF($B$15=DATOS!$B$14,RESINAS!L61,IF($B$15=DATOS!$B$15,SECADORES!L57,IF($B$15=DATOS!$B$16,SILOS!L57,IF($B$15=DATOS!$B$17,TANQUES!L57,IF($B$15=DATOS!$B$18,'TK AGITADOS'!L57,IF($B$15=DATOS!$B$19,'TORRES ENF'!L57," ")))))))))))))))))</f>
        <v>0</v>
      </c>
      <c r="K73" s="46">
        <f>IF($B$15=DATOS!$B$3,CALDERAS!M57,IF($B$15=DATOS!$B$4,CENTRÍFUGAS!M57,IF($B$15=DATOS!$B$5,CHILLERS!M57, IF($B$15=DATOS!$B$6,COMPRESORES!M57,IF($B$15=DATOS!$B$7,EVAPORADORES!M57,IF($B$15=DATOS!$B$8,FILTROS!M57,IF($B$15=DATOS!$B$9,IC!M57,IF($B$15=DATOS!$B$10,MIXERS!M57,IF($B$15=DATOS!$B$11,MOLINOS!M57,IF($B$15=DATOS!$B$12,'ÓSMOSIS INV'!M57,IF($B$15=DATOS!$B$13,REACTORES!M57,IF($B$15=DATOS!$B$14,RESINAS!M61,IF($B$15=DATOS!$B$15,SECADORES!M57,IF($B$15=DATOS!$B$16,SILOS!M57,IF($B$15=DATOS!$B$17,TANQUES!M57,IF($B$15=DATOS!$B$18,'TK AGITADOS'!M57,IF($B$15=DATOS!$B$19,'TORRES ENF'!M57," ")))))))))))))))))</f>
        <v>0</v>
      </c>
      <c r="L73" s="46">
        <f>IF($B$15=DATOS!$B$3,CALDERAS!N57,IF($B$15=DATOS!$B$4,CENTRÍFUGAS!N57,IF($B$15=DATOS!$B$5,CHILLERS!N57, IF($B$15=DATOS!$B$6,COMPRESORES!N57,IF($B$15=DATOS!$B$7,EVAPORADORES!N57,IF($B$15=DATOS!$B$8,FILTROS!N57,IF($B$15=DATOS!$B$9,IC!N57,IF($B$15=DATOS!$B$10,MIXERS!N57,IF($B$15=DATOS!$B$11,MOLINOS!N57,IF($B$15=DATOS!$B$12,'ÓSMOSIS INV'!N57,IF($B$15=DATOS!$B$13,REACTORES!N57,IF($B$15=DATOS!$B$14,RESINAS!N61,IF($B$15=DATOS!$B$15,SECADORES!N57,IF($B$15=DATOS!$B$16,SILOS!N57,IF($B$15=DATOS!$B$17,TANQUES!N57,IF($B$15=DATOS!$B$18,'TK AGITADOS'!N57,IF($B$15=DATOS!$B$19,'TORRES ENF'!N57," ")))))))))))))))))</f>
        <v>0</v>
      </c>
      <c r="M73" s="46">
        <f>IF($B$15=DATOS!$B$3,CALDERAS!O57,IF($B$15=DATOS!$B$4,CENTRÍFUGAS!O57,IF($B$15=DATOS!$B$5,CHILLERS!O57, IF($B$15=DATOS!$B$6,COMPRESORES!O57,IF($B$15=DATOS!$B$7,EVAPORADORES!O57,IF($B$15=DATOS!$B$8,FILTROS!O57,IF($B$15=DATOS!$B$9,IC!O57,IF($B$15=DATOS!$B$10,MIXERS!O57,IF($B$15=DATOS!$B$11,MOLINOS!O57,IF($B$15=DATOS!$B$12,'ÓSMOSIS INV'!O57,IF($B$15=DATOS!$B$13,REACTORES!O57,IF($B$15=DATOS!$B$14,RESINAS!O61,IF($B$15=DATOS!$B$15,SECADORES!O57,IF($B$15=DATOS!$B$16,SILOS!O57,IF($B$15=DATOS!$B$17,TANQUES!O57,IF($B$15=DATOS!$B$18,'TK AGITADOS'!O57,IF($B$15=DATOS!$B$19,'TORRES ENF'!O57," ")))))))))))))))))</f>
        <v>0</v>
      </c>
      <c r="N73" s="46">
        <f>IF($B$15=DATOS!$B$3,CALDERAS!P57,IF($B$15=DATOS!$B$4,CENTRÍFUGAS!P57,IF($B$15=DATOS!$B$5,CHILLERS!P57, IF($B$15=DATOS!$B$6,COMPRESORES!P57,IF($B$15=DATOS!$B$7,EVAPORADORES!P57,IF($B$15=DATOS!$B$8,FILTROS!P57,IF($B$15=DATOS!$B$9,IC!P57,IF($B$15=DATOS!$B$10,MIXERS!P57,IF($B$15=DATOS!$B$11,MOLINOS!P57,IF($B$15=DATOS!$B$12,'ÓSMOSIS INV'!P57,IF($B$15=DATOS!$B$13,REACTORES!P57,IF($B$15=DATOS!$B$14,RESINAS!P61,IF($B$15=DATOS!$B$15,SECADORES!P57,IF($B$15=DATOS!$B$16,SILOS!P57,IF($B$15=DATOS!$B$17,TANQUES!P57,IF($B$15=DATOS!$B$18,'TK AGITADOS'!P57,IF($B$15=DATOS!$B$19,'TORRES ENF'!P57," ")))))))))))))))))</f>
        <v>0</v>
      </c>
      <c r="O73" s="46">
        <f>IF($B$15=DATOS!$B$3,CALDERAS!Q57,IF($B$15=DATOS!$B$4,CENTRÍFUGAS!Q57,IF($B$15=DATOS!$B$5,CHILLERS!Q57, IF($B$15=DATOS!$B$6,COMPRESORES!Q57,IF($B$15=DATOS!$B$7,EVAPORADORES!Q57,IF($B$15=DATOS!$B$8,FILTROS!Q57,IF($B$15=DATOS!$B$9,IC!Q57,IF($B$15=DATOS!$B$10,MIXERS!Q57,IF($B$15=DATOS!$B$11,MOLINOS!Q57,IF($B$15=DATOS!$B$12,'ÓSMOSIS INV'!Q57,IF($B$15=DATOS!$B$13,REACTORES!Q57,IF($B$15=DATOS!$B$14,RESINAS!Q61,IF($B$15=DATOS!$B$15,SECADORES!Q57,IF($B$15=DATOS!$B$16,SILOS!Q57,IF($B$15=DATOS!$B$17,TANQUES!Q57,IF($B$15=DATOS!$B$18,'TK AGITADOS'!Q57,IF($B$15=DATOS!$B$19,'TORRES ENF'!Q57," ")))))))))))))))))</f>
        <v>0</v>
      </c>
      <c r="P73" s="46">
        <f>IF($B$15=DATOS!$B$3,CALDERAS!R57,IF($B$15=DATOS!$B$4,CENTRÍFUGAS!R57,IF($B$15=DATOS!$B$5,CHILLERS!R57, IF($B$15=DATOS!$B$6,COMPRESORES!R57,IF($B$15=DATOS!$B$7,EVAPORADORES!R57,IF($B$15=DATOS!$B$8,FILTROS!R57,IF($B$15=DATOS!$B$9,IC!R57,IF($B$15=DATOS!$B$10,MIXERS!R57,IF($B$15=DATOS!$B$11,MOLINOS!R57,IF($B$15=DATOS!$B$12,'ÓSMOSIS INV'!R57,IF($B$15=DATOS!$B$13,REACTORES!R57,IF($B$15=DATOS!$B$14,RESINAS!R61,IF($B$15=DATOS!$B$15,SECADORES!R57,IF($B$15=DATOS!$B$16,SILOS!R57,IF($B$15=DATOS!$B$17,TANQUES!R57,IF($B$15=DATOS!$B$18,'TK AGITADOS'!R57,IF($B$15=DATOS!$B$19,'TORRES ENF'!R57," ")))))))))))))))))</f>
        <v>0</v>
      </c>
      <c r="Q73" s="46">
        <f>IF($B$15=DATOS!$B$3,CALDERAS!S57,IF($B$15=DATOS!$B$4,CENTRÍFUGAS!S57,IF($B$15=DATOS!$B$5,CHILLERS!S57, IF($B$15=DATOS!$B$6,COMPRESORES!S57,IF($B$15=DATOS!$B$7,EVAPORADORES!S57,IF($B$15=DATOS!$B$8,FILTROS!S57,IF($B$15=DATOS!$B$9,IC!S57,IF($B$15=DATOS!$B$10,MIXERS!S57,IF($B$15=DATOS!$B$11,MOLINOS!S57,IF($B$15=DATOS!$B$12,'ÓSMOSIS INV'!S57,IF($B$15=DATOS!$B$13,REACTORES!S57,IF($B$15=DATOS!$B$14,RESINAS!S61,IF($B$15=DATOS!$B$15,SECADORES!S57,IF($B$15=DATOS!$B$16,SILOS!S57,IF($B$15=DATOS!$B$17,TANQUES!S57,IF($B$15=DATOS!$B$18,'TK AGITADOS'!S57,IF($B$15=DATOS!$B$19,'TORRES ENF'!S57," ")))))))))))))))))</f>
        <v>0</v>
      </c>
      <c r="R73" s="46">
        <f>IF($B$15=DATOS!$B$3,CALDERAS!T57,IF($B$15=DATOS!$B$4,CENTRÍFUGAS!T57,IF($B$15=DATOS!$B$5,CHILLERS!T57, IF($B$15=DATOS!$B$6,COMPRESORES!T57,IF($B$15=DATOS!$B$7,EVAPORADORES!T57,IF($B$15=DATOS!$B$8,FILTROS!T57,IF($B$15=DATOS!$B$9,IC!T57,IF($B$15=DATOS!$B$10,MIXERS!T57,IF($B$15=DATOS!$B$11,MOLINOS!T57,IF($B$15=DATOS!$B$12,'ÓSMOSIS INV'!T57,IF($B$15=DATOS!$B$13,REACTORES!T57,IF($B$15=DATOS!$B$14,RESINAS!T61,IF($B$15=DATOS!$B$15,SECADORES!T57,IF($B$15=DATOS!$B$16,SILOS!T57,IF($B$15=DATOS!$B$17,TANQUES!T57,IF($B$15=DATOS!$B$18,'TK AGITADOS'!T57,IF($B$15=DATOS!$B$19,'TORRES ENF'!T57," ")))))))))))))))))</f>
        <v>0</v>
      </c>
      <c r="S73" s="46">
        <f>IF($B$15=DATOS!$B$3,CALDERAS!U57,IF($B$15=DATOS!$B$4,CENTRÍFUGAS!U57,IF($B$15=DATOS!$B$5,CHILLERS!U57, IF($B$15=DATOS!$B$6,COMPRESORES!U57,IF($B$15=DATOS!$B$7,EVAPORADORES!U57,IF($B$15=DATOS!$B$8,FILTROS!U57,IF($B$15=DATOS!$B$9,IC!U57,IF($B$15=DATOS!$B$10,MIXERS!U57,IF($B$15=DATOS!$B$11,MOLINOS!U57,IF($B$15=DATOS!$B$12,'ÓSMOSIS INV'!U57,IF($B$15=DATOS!$B$13,REACTORES!U57,IF($B$15=DATOS!$B$14,RESINAS!U61,IF($B$15=DATOS!$B$15,SECADORES!U57,IF($B$15=DATOS!$B$16,SILOS!U57,IF($B$15=DATOS!$B$17,TANQUES!U57,IF($B$15=DATOS!$B$18,'TK AGITADOS'!U57,IF($B$15=DATOS!$B$19,'TORRES ENF'!U57," ")))))))))))))))))</f>
        <v>0</v>
      </c>
      <c r="T73" s="46">
        <f>IF($B$15=DATOS!$B$3,CALDERAS!V57,IF($B$15=DATOS!$B$4,CENTRÍFUGAS!V57,IF($B$15=DATOS!$B$5,CHILLERS!V57, IF($B$15=DATOS!$B$6,COMPRESORES!V57,IF($B$15=DATOS!$B$7,EVAPORADORES!V57,IF($B$15=DATOS!$B$8,FILTROS!V57,IF($B$15=DATOS!$B$9,IC!V57,IF($B$15=DATOS!$B$10,MIXERS!V57,IF($B$15=DATOS!$B$11,MOLINOS!V57,IF($B$15=DATOS!$B$12,'ÓSMOSIS INV'!V57,IF($B$15=DATOS!$B$13,REACTORES!V57,IF($B$15=DATOS!$B$14,RESINAS!V61,IF($B$15=DATOS!$B$15,SECADORES!V57,IF($B$15=DATOS!$B$16,SILOS!V57,IF($B$15=DATOS!$B$17,TANQUES!V57,IF($B$15=DATOS!$B$18,'TK AGITADOS'!V57,IF($B$15=DATOS!$B$19,'TORRES ENF'!V57," ")))))))))))))))))</f>
        <v>0</v>
      </c>
      <c r="U73" s="46">
        <f>IF($B$15=DATOS!$B$3,CALDERAS!W57,IF($B$15=DATOS!$B$4,CENTRÍFUGAS!W57,IF($B$15=DATOS!$B$5,CHILLERS!W57, IF($B$15=DATOS!$B$6,COMPRESORES!W57,IF($B$15=DATOS!$B$7,EVAPORADORES!W57,IF($B$15=DATOS!$B$8,FILTROS!W57,IF($B$15=DATOS!$B$9,IC!W57,IF($B$15=DATOS!$B$10,MIXERS!W57,IF($B$15=DATOS!$B$11,MOLINOS!W57,IF($B$15=DATOS!$B$12,'ÓSMOSIS INV'!W57,IF($B$15=DATOS!$B$13,REACTORES!W57,IF($B$15=DATOS!$B$14,RESINAS!W61,IF($B$15=DATOS!$B$15,SECADORES!W57,IF($B$15=DATOS!$B$16,SILOS!W57,IF($B$15=DATOS!$B$17,TANQUES!W57,IF($B$15=DATOS!$B$18,'TK AGITADOS'!W57,IF($B$15=DATOS!$B$19,'TORRES ENF'!W57," ")))))))))))))))))</f>
        <v>0</v>
      </c>
      <c r="V73" s="46">
        <f>IF($B$15=DATOS!$B$3,CALDERAS!X57,IF($B$15=DATOS!$B$4,CENTRÍFUGAS!X57,IF($B$15=DATOS!$B$5,CHILLERS!X57, IF($B$15=DATOS!$B$6,COMPRESORES!X57,IF($B$15=DATOS!$B$7,EVAPORADORES!X57,IF($B$15=DATOS!$B$8,FILTROS!X57,IF($B$15=DATOS!$B$9,IC!X57,IF($B$15=DATOS!$B$10,MIXERS!X57,IF($B$15=DATOS!$B$11,MOLINOS!X57,IF($B$15=DATOS!$B$12,'ÓSMOSIS INV'!X57,IF($B$15=DATOS!$B$13,REACTORES!X57,IF($B$15=DATOS!$B$14,RESINAS!X61,IF($B$15=DATOS!$B$15,SECADORES!X57,IF($B$15=DATOS!$B$16,SILOS!X57,IF($B$15=DATOS!$B$17,TANQUES!X57,IF($B$15=DATOS!$B$18,'TK AGITADOS'!X57,IF($B$15=DATOS!$B$19,'TORRES ENF'!X57," ")))))))))))))))))</f>
        <v>0</v>
      </c>
      <c r="W73" s="46">
        <f>IF($B$15=DATOS!$B$3,CALDERAS!Y57,IF($B$15=DATOS!$B$4,CENTRÍFUGAS!Y57,IF($B$15=DATOS!$B$5,CHILLERS!Y57, IF($B$15=DATOS!$B$6,COMPRESORES!Y57,IF($B$15=DATOS!$B$7,EVAPORADORES!Y57,IF($B$15=DATOS!$B$8,FILTROS!Y57,IF($B$15=DATOS!$B$9,IC!Y57,IF($B$15=DATOS!$B$10,MIXERS!Y57,IF($B$15=DATOS!$B$11,MOLINOS!Y57,IF($B$15=DATOS!$B$12,'ÓSMOSIS INV'!Y57,IF($B$15=DATOS!$B$13,REACTORES!Y57,IF($B$15=DATOS!$B$14,RESINAS!Y61,IF($B$15=DATOS!$B$15,SECADORES!Y57,IF($B$15=DATOS!$B$16,SILOS!Y57,IF($B$15=DATOS!$B$17,TANQUES!Y57,IF($B$15=DATOS!$B$18,'TK AGITADOS'!Y57,IF($B$15=DATOS!$B$19,'TORRES ENF'!Y57," ")))))))))))))))))</f>
        <v>0</v>
      </c>
      <c r="X73" s="46">
        <f>IF($B$15=DATOS!$B$3,CALDERAS!Z57,IF($B$15=DATOS!$B$4,CENTRÍFUGAS!Z57,IF($B$15=DATOS!$B$5,CHILLERS!Z57, IF($B$15=DATOS!$B$6,COMPRESORES!Z57,IF($B$15=DATOS!$B$7,EVAPORADORES!Z57,IF($B$15=DATOS!$B$8,FILTROS!Z57,IF($B$15=DATOS!$B$9,IC!Z57,IF($B$15=DATOS!$B$10,MIXERS!Z57,IF($B$15=DATOS!$B$11,MOLINOS!Z57,IF($B$15=DATOS!$B$12,'ÓSMOSIS INV'!Z57,IF($B$15=DATOS!$B$13,REACTORES!Z57,IF($B$15=DATOS!$B$14,RESINAS!Z61,IF($B$15=DATOS!$B$15,SECADORES!Z57,IF($B$15=DATOS!$B$16,SILOS!Z57,IF($B$15=DATOS!$B$17,TANQUES!Z57,IF($B$15=DATOS!$B$18,'TK AGITADOS'!Z57,IF($B$15=DATOS!$B$19,'TORRES ENF'!Z57," ")))))))))))))))))</f>
        <v>0</v>
      </c>
      <c r="Y73" s="46">
        <f>IF($B$15=DATOS!$B$3,CALDERAS!AA57,IF($B$15=DATOS!$B$4,CENTRÍFUGAS!AA57,IF($B$15=DATOS!$B$5,CHILLERS!AA57, IF($B$15=DATOS!$B$6,COMPRESORES!AA57,IF($B$15=DATOS!$B$7,EVAPORADORES!AA57,IF($B$15=DATOS!$B$8,FILTROS!AA57,IF($B$15=DATOS!$B$9,IC!AA57,IF($B$15=DATOS!$B$10,MIXERS!AA57,IF($B$15=DATOS!$B$11,MOLINOS!AA57,IF($B$15=DATOS!$B$12,'ÓSMOSIS INV'!AA57,IF($B$15=DATOS!$B$13,REACTORES!AA57,IF($B$15=DATOS!$B$14,RESINAS!AA61,IF($B$15=DATOS!$B$15,SECADORES!AA57,IF($B$15=DATOS!$B$16,SILOS!AA57,IF($B$15=DATOS!$B$17,TANQUES!AA57,IF($B$15=DATOS!$B$18,'TK AGITADOS'!AA57,IF($B$15=DATOS!$B$19,'TORRES ENF'!AA57," ")))))))))))))))))</f>
        <v>0</v>
      </c>
      <c r="Z73" s="46">
        <f>IF($B$15=DATOS!$B$3,CALDERAS!AB57,IF($B$15=DATOS!$B$4,CENTRÍFUGAS!AB57,IF($B$15=DATOS!$B$5,CHILLERS!AB57, IF($B$15=DATOS!$B$6,COMPRESORES!AB57,IF($B$15=DATOS!$B$7,EVAPORADORES!AB57,IF($B$15=DATOS!$B$8,FILTROS!AB57,IF($B$15=DATOS!$B$9,IC!AB57,IF($B$15=DATOS!$B$10,MIXERS!AB57,IF($B$15=DATOS!$B$11,MOLINOS!AB57,IF($B$15=DATOS!$B$12,'ÓSMOSIS INV'!AB57,IF($B$15=DATOS!$B$13,REACTORES!AB57,IF($B$15=DATOS!$B$14,RESINAS!AB61,IF($B$15=DATOS!$B$15,SECADORES!AB57,IF($B$15=DATOS!$B$16,SILOS!AB57,IF($B$15=DATOS!$B$17,TANQUES!AB57,IF($B$15=DATOS!$B$18,'TK AGITADOS'!AB57,IF($B$15=DATOS!$B$19,'TORRES ENF'!AB57," ")))))))))))))))))</f>
        <v>0</v>
      </c>
      <c r="AA73" s="46">
        <f>IF($B$15=DATOS!$B$3,CALDERAS!AC57,IF($B$15=DATOS!$B$4,CENTRÍFUGAS!AC57,IF($B$15=DATOS!$B$5,CHILLERS!AC57, IF($B$15=DATOS!$B$6,COMPRESORES!AC57,IF($B$15=DATOS!$B$7,EVAPORADORES!AC57,IF($B$15=DATOS!$B$8,FILTROS!AC57,IF($B$15=DATOS!$B$9,IC!AC57,IF($B$15=DATOS!$B$10,MIXERS!AC57,IF($B$15=DATOS!$B$11,MOLINOS!AC57,IF($B$15=DATOS!$B$12,'ÓSMOSIS INV'!AC57,IF($B$15=DATOS!$B$13,REACTORES!AC57,IF($B$15=DATOS!$B$14,RESINAS!AC61,IF($B$15=DATOS!$B$15,SECADORES!AC57,IF($B$15=DATOS!$B$16,SILOS!AC57,IF($B$15=DATOS!$B$17,TANQUES!AC57,IF($B$15=DATOS!$B$18,'TK AGITADOS'!AC57,IF($B$15=DATOS!$B$19,'TORRES ENF'!AC57," ")))))))))))))))))</f>
        <v>0</v>
      </c>
      <c r="AB73" s="46">
        <f>IF($B$15=DATOS!$B$3,CALDERAS!AD57,IF($B$15=DATOS!$B$4,CENTRÍFUGAS!AD57,IF($B$15=DATOS!$B$5,CHILLERS!AD57, IF($B$15=DATOS!$B$6,COMPRESORES!AD57,IF($B$15=DATOS!$B$7,EVAPORADORES!AD57,IF($B$15=DATOS!$B$8,FILTROS!AD57,IF($B$15=DATOS!$B$9,IC!AD57,IF($B$15=DATOS!$B$10,MIXERS!AD57,IF($B$15=DATOS!$B$11,MOLINOS!AD57,IF($B$15=DATOS!$B$12,'ÓSMOSIS INV'!AD57,IF($B$15=DATOS!$B$13,REACTORES!AD57,IF($B$15=DATOS!$B$14,RESINAS!AD61,IF($B$15=DATOS!$B$15,SECADORES!AD57,IF($B$15=DATOS!$B$16,SILOS!AD57,IF($B$15=DATOS!$B$17,TANQUES!AD57,IF($B$15=DATOS!$B$18,'TK AGITADOS'!AD57,IF($B$15=DATOS!$B$19,'TORRES ENF'!AD57," ")))))))))))))))))</f>
        <v>0</v>
      </c>
      <c r="AC73" s="46">
        <f>IF($B$15=DATOS!$B$3,CALDERAS!AE57,IF($B$15=DATOS!$B$4,CENTRÍFUGAS!AE57,IF($B$15=DATOS!$B$5,CHILLERS!AE57, IF($B$15=DATOS!$B$6,COMPRESORES!AE57,IF($B$15=DATOS!$B$7,EVAPORADORES!AE57,IF($B$15=DATOS!$B$8,FILTROS!AE57,IF($B$15=DATOS!$B$9,IC!AE57,IF($B$15=DATOS!$B$10,MIXERS!AE57,IF($B$15=DATOS!$B$11,MOLINOS!AE57,IF($B$15=DATOS!$B$12,'ÓSMOSIS INV'!AE57,IF($B$15=DATOS!$B$13,REACTORES!AE57,IF($B$15=DATOS!$B$14,RESINAS!AE61,IF($B$15=DATOS!$B$15,SECADORES!AE57,IF($B$15=DATOS!$B$16,SILOS!AE57,IF($B$15=DATOS!$B$17,TANQUES!AE57,IF($B$15=DATOS!$B$18,'TK AGITADOS'!AE57,IF($B$15=DATOS!$B$19,'TORRES ENF'!AE57," ")))))))))))))))))</f>
        <v>0</v>
      </c>
      <c r="AD73" s="46">
        <f>IF($B$15=DATOS!$B$3,CALDERAS!AF57,IF($B$15=DATOS!$B$4,CENTRÍFUGAS!AF57,IF($B$15=DATOS!$B$5,CHILLERS!AF57, IF($B$15=DATOS!$B$6,COMPRESORES!AF57,IF($B$15=DATOS!$B$7,EVAPORADORES!AF57,IF($B$15=DATOS!$B$8,FILTROS!AF57,IF($B$15=DATOS!$B$9,IC!AF57,IF($B$15=DATOS!$B$10,MIXERS!AF57,IF($B$15=DATOS!$B$11,MOLINOS!AF57,IF($B$15=DATOS!$B$12,'ÓSMOSIS INV'!AF57,IF($B$15=DATOS!$B$13,REACTORES!AF57,IF($B$15=DATOS!$B$14,RESINAS!AF61,IF($B$15=DATOS!$B$15,SECADORES!AF57,IF($B$15=DATOS!$B$16,SILOS!AF57,IF($B$15=DATOS!$B$17,TANQUES!AF57,IF($B$15=DATOS!$B$18,'TK AGITADOS'!AF57,IF($B$15=DATOS!$B$19,'TORRES ENF'!AF57," ")))))))))))))))))</f>
        <v>0</v>
      </c>
      <c r="AE73" s="46">
        <f>IF($B$15=DATOS!$B$3,CALDERAS!AG57,IF($B$15=DATOS!$B$4,CENTRÍFUGAS!AG57,IF($B$15=DATOS!$B$5,CHILLERS!AG57, IF($B$15=DATOS!$B$6,COMPRESORES!AG57,IF($B$15=DATOS!$B$7,EVAPORADORES!AG57,IF($B$15=DATOS!$B$8,FILTROS!AG57,IF($B$15=DATOS!$B$9,IC!AG57,IF($B$15=DATOS!$B$10,MIXERS!AG57,IF($B$15=DATOS!$B$11,MOLINOS!AG57,IF($B$15=DATOS!$B$12,'ÓSMOSIS INV'!AG57,IF($B$15=DATOS!$B$13,REACTORES!AG57,IF($B$15=DATOS!$B$14,RESINAS!AG61,IF($B$15=DATOS!$B$15,SECADORES!AG57,IF($B$15=DATOS!$B$16,SILOS!AG57,IF($B$15=DATOS!$B$17,TANQUES!AG57,IF($B$15=DATOS!$B$18,'TK AGITADOS'!AG57,IF($B$15=DATOS!$B$19,'TORRES ENF'!AG57," ")))))))))))))))))</f>
        <v>0</v>
      </c>
      <c r="AF73" s="46">
        <f>IF($B$15=DATOS!$B$3,CALDERAS!AH57,IF($B$15=DATOS!$B$4,CENTRÍFUGAS!AH57,IF($B$15=DATOS!$B$5,CHILLERS!AH57, IF($B$15=DATOS!$B$6,COMPRESORES!AH57,IF($B$15=DATOS!$B$7,EVAPORADORES!AH57,IF($B$15=DATOS!$B$8,FILTROS!AH57,IF($B$15=DATOS!$B$9,IC!AH57,IF($B$15=DATOS!$B$10,MIXERS!AH57,IF($B$15=DATOS!$B$11,MOLINOS!AH57,IF($B$15=DATOS!$B$12,'ÓSMOSIS INV'!AH57,IF($B$15=DATOS!$B$13,REACTORES!AH57,IF($B$15=DATOS!$B$14,RESINAS!AH61,IF($B$15=DATOS!$B$15,SECADORES!AH57,IF($B$15=DATOS!$B$16,SILOS!AH57,IF($B$15=DATOS!$B$17,TANQUES!AH57,IF($B$15=DATOS!$B$18,'TK AGITADOS'!AH57,IF($B$15=DATOS!$B$19,'TORRES ENF'!AH57," ")))))))))))))))))</f>
        <v>0</v>
      </c>
    </row>
    <row r="74" spans="1:32" s="48" customFormat="1" ht="45" customHeight="1" x14ac:dyDescent="0.4">
      <c r="A74" s="46">
        <f>IF($B$15=DATOS!$B$3,CALDERAS!C58,IF($B$15=DATOS!$B$4,CENTRÍFUGAS!C58,IF($B$15=DATOS!$B$5,CHILLERS!C58, IF($B$15=DATOS!$B$6,COMPRESORES!C58,IF($B$15=DATOS!$B$7,EVAPORADORES!C58,IF($B$15=DATOS!$B$8,FILTROS!C58,IF($B$15=DATOS!$B$9,IC!C58,IF($B$15=DATOS!$B$10,MIXERS!C58,IF($B$15=DATOS!$B$11,MOLINOS!C58,IF($B$15=DATOS!$B$12,'ÓSMOSIS INV'!C58,IF($B$15=DATOS!$B$13,REACTORES!C58,IF($B$15=DATOS!$B$14,RESINAS!C62,IF($B$15=DATOS!$B$15,SECADORES!C58,IF($B$15=DATOS!$B$16,SILOS!C58,IF($B$15=DATOS!$B$17,TANQUES!C58,IF($B$15=DATOS!$B$18,'TK AGITADOS'!C58,IF($B$15=DATOS!$B$19,'TORRES ENF'!C58," ")))))))))))))))))</f>
        <v>0</v>
      </c>
      <c r="B74" s="46">
        <f>IF($B$15=DATOS!$B$3,CALDERAS!D58,IF($B$15=DATOS!$B$4,CENTRÍFUGAS!D58,IF($B$15=DATOS!$B$5,CHILLERS!D58, IF($B$15=DATOS!$B$6,COMPRESORES!D58,IF($B$15=DATOS!$B$7,EVAPORADORES!D58,IF($B$15=DATOS!$B$8,FILTROS!D58,IF($B$15=DATOS!$B$9,IC!D58,IF($B$15=DATOS!$B$10,MIXERS!D58,IF($B$15=DATOS!$B$11,MOLINOS!D58,IF($B$15=DATOS!$B$12,'ÓSMOSIS INV'!D58,IF($B$15=DATOS!$B$13,REACTORES!D58,IF($B$15=DATOS!$B$14,RESINAS!D62,IF($B$15=DATOS!$B$15,SECADORES!D58,IF($B$15=DATOS!$B$16,SILOS!D58,IF($B$15=DATOS!$B$17,TANQUES!D58,IF($B$15=DATOS!$B$18,'TK AGITADOS'!D58,IF($B$15=DATOS!$B$19,'TORRES ENF'!D58," ")))))))))))))))))</f>
        <v>0</v>
      </c>
      <c r="C74" s="46">
        <f>IF($B$15=DATOS!$B$3,CALDERAS!E58,IF($B$15=DATOS!$B$4,CENTRÍFUGAS!E58,IF($B$15=DATOS!$B$5,CHILLERS!E58, IF($B$15=DATOS!$B$6,COMPRESORES!E58,IF($B$15=DATOS!$B$7,EVAPORADORES!E58,IF($B$15=DATOS!$B$8,FILTROS!E58,IF($B$15=DATOS!$B$9,IC!E58,IF($B$15=DATOS!$B$10,MIXERS!E58,IF($B$15=DATOS!$B$11,MOLINOS!E58,IF($B$15=DATOS!$B$12,'ÓSMOSIS INV'!E58,IF($B$15=DATOS!$B$13,REACTORES!E58,IF($B$15=DATOS!$B$14,RESINAS!E62,IF($B$15=DATOS!$B$15,SECADORES!E58,IF($B$15=DATOS!$B$16,SILOS!E58,IF($B$15=DATOS!$B$17,TANQUES!E58,IF($B$15=DATOS!$B$18,'TK AGITADOS'!E58,IF($B$15=DATOS!$B$19,'TORRES ENF'!E58," ")))))))))))))))))</f>
        <v>0</v>
      </c>
      <c r="D74" s="46">
        <f>IF($B$15=DATOS!$B$3,CALDERAS!F58,IF($B$15=DATOS!$B$4,CENTRÍFUGAS!F58,IF($B$15=DATOS!$B$5,CHILLERS!F58, IF($B$15=DATOS!$B$6,COMPRESORES!F58,IF($B$15=DATOS!$B$7,EVAPORADORES!F58,IF($B$15=DATOS!$B$8,FILTROS!F58,IF($B$15=DATOS!$B$9,IC!F58,IF($B$15=DATOS!$B$10,MIXERS!F58,IF($B$15=DATOS!$B$11,MOLINOS!F58,IF($B$15=DATOS!$B$12,'ÓSMOSIS INV'!F58,IF($B$15=DATOS!$B$13,REACTORES!F58,IF($B$15=DATOS!$B$14,RESINAS!F62,IF($B$15=DATOS!$B$15,SECADORES!F58,IF($B$15=DATOS!$B$16,SILOS!F58,IF($B$15=DATOS!$B$17,TANQUES!F58,IF($B$15=DATOS!$B$18,'TK AGITADOS'!F58,IF($B$15=DATOS!$B$19,'TORRES ENF'!F58," ")))))))))))))))))</f>
        <v>0</v>
      </c>
      <c r="E74" s="46">
        <f>IF($B$15=DATOS!$B$3,CALDERAS!G58,IF($B$15=DATOS!$B$4,CENTRÍFUGAS!G58,IF($B$15=DATOS!$B$5,CHILLERS!G58, IF($B$15=DATOS!$B$6,COMPRESORES!G58,IF($B$15=DATOS!$B$7,EVAPORADORES!G58,IF($B$15=DATOS!$B$8,FILTROS!G58,IF($B$15=DATOS!$B$9,IC!G58,IF($B$15=DATOS!$B$10,MIXERS!G58,IF($B$15=DATOS!$B$11,MOLINOS!G58,IF($B$15=DATOS!$B$12,'ÓSMOSIS INV'!G58,IF($B$15=DATOS!$B$13,REACTORES!G58,IF($B$15=DATOS!$B$14,RESINAS!G62,IF($B$15=DATOS!$B$15,SECADORES!G58,IF($B$15=DATOS!$B$16,SILOS!G58,IF($B$15=DATOS!$B$17,TANQUES!G58,IF($B$15=DATOS!$B$18,'TK AGITADOS'!G58,IF($B$15=DATOS!$B$19,'TORRES ENF'!G58," ")))))))))))))))))</f>
        <v>0</v>
      </c>
      <c r="F74" s="46">
        <f>IF($B$15=DATOS!$B$3,CALDERAS!H58,IF($B$15=DATOS!$B$4,CENTRÍFUGAS!H58,IF($B$15=DATOS!$B$5,CHILLERS!H58, IF($B$15=DATOS!$B$6,COMPRESORES!H58,IF($B$15=DATOS!$B$7,EVAPORADORES!H58,IF($B$15=DATOS!$B$8,FILTROS!H58,IF($B$15=DATOS!$B$9,IC!H58,IF($B$15=DATOS!$B$10,MIXERS!H58,IF($B$15=DATOS!$B$11,MOLINOS!H58,IF($B$15=DATOS!$B$12,'ÓSMOSIS INV'!H58,IF($B$15=DATOS!$B$13,REACTORES!H58,IF($B$15=DATOS!$B$14,RESINAS!H62,IF($B$15=DATOS!$B$15,SECADORES!H58,IF($B$15=DATOS!$B$16,SILOS!H58,IF($B$15=DATOS!$B$17,TANQUES!H58,IF($B$15=DATOS!$B$18,'TK AGITADOS'!H58,IF($B$15=DATOS!$B$19,'TORRES ENF'!H58," ")))))))))))))))))</f>
        <v>0</v>
      </c>
      <c r="G74" s="46">
        <f>IF($B$15=DATOS!$B$3,CALDERAS!I58,IF($B$15=DATOS!$B$4,CENTRÍFUGAS!I58,IF($B$15=DATOS!$B$5,CHILLERS!I58, IF($B$15=DATOS!$B$6,COMPRESORES!I58,IF($B$15=DATOS!$B$7,EVAPORADORES!I58,IF($B$15=DATOS!$B$8,FILTROS!I58,IF($B$15=DATOS!$B$9,IC!I58,IF($B$15=DATOS!$B$10,MIXERS!I58,IF($B$15=DATOS!$B$11,MOLINOS!I58,IF($B$15=DATOS!$B$12,'ÓSMOSIS INV'!I58,IF($B$15=DATOS!$B$13,REACTORES!I58,IF($B$15=DATOS!$B$14,RESINAS!I62,IF($B$15=DATOS!$B$15,SECADORES!I58,IF($B$15=DATOS!$B$16,SILOS!I58,IF($B$15=DATOS!$B$17,TANQUES!I58,IF($B$15=DATOS!$B$18,'TK AGITADOS'!I58,IF($B$15=DATOS!$B$19,'TORRES ENF'!I58," ")))))))))))))))))</f>
        <v>0</v>
      </c>
      <c r="H74" s="46">
        <f>IF($B$15=DATOS!$B$3,CALDERAS!J58,IF($B$15=DATOS!$B$4,CENTRÍFUGAS!J58,IF($B$15=DATOS!$B$5,CHILLERS!J58, IF($B$15=DATOS!$B$6,COMPRESORES!J58,IF($B$15=DATOS!$B$7,EVAPORADORES!J58,IF($B$15=DATOS!$B$8,FILTROS!J58,IF($B$15=DATOS!$B$9,IC!J58,IF($B$15=DATOS!$B$10,MIXERS!J58,IF($B$15=DATOS!$B$11,MOLINOS!J58,IF($B$15=DATOS!$B$12,'ÓSMOSIS INV'!J58,IF($B$15=DATOS!$B$13,REACTORES!J58,IF($B$15=DATOS!$B$14,RESINAS!J62,IF($B$15=DATOS!$B$15,SECADORES!J58,IF($B$15=DATOS!$B$16,SILOS!J58,IF($B$15=DATOS!$B$17,TANQUES!J58,IF($B$15=DATOS!$B$18,'TK AGITADOS'!J58,IF($B$15=DATOS!$B$19,'TORRES ENF'!J58," ")))))))))))))))))</f>
        <v>0</v>
      </c>
      <c r="I74" s="46">
        <f>IF($B$15=DATOS!$B$3,CALDERAS!K58,IF($B$15=DATOS!$B$4,CENTRÍFUGAS!K58,IF($B$15=DATOS!$B$5,CHILLERS!K58, IF($B$15=DATOS!$B$6,COMPRESORES!K58,IF($B$15=DATOS!$B$7,EVAPORADORES!K58,IF($B$15=DATOS!$B$8,FILTROS!K58,IF($B$15=DATOS!$B$9,IC!K58,IF($B$15=DATOS!$B$10,MIXERS!K58,IF($B$15=DATOS!$B$11,MOLINOS!K58,IF($B$15=DATOS!$B$12,'ÓSMOSIS INV'!K58,IF($B$15=DATOS!$B$13,REACTORES!K58,IF($B$15=DATOS!$B$14,RESINAS!K62,IF($B$15=DATOS!$B$15,SECADORES!K58,IF($B$15=DATOS!$B$16,SILOS!K58,IF($B$15=DATOS!$B$17,TANQUES!K58,IF($B$15=DATOS!$B$18,'TK AGITADOS'!K58,IF($B$15=DATOS!$B$19,'TORRES ENF'!K58," ")))))))))))))))))</f>
        <v>0</v>
      </c>
      <c r="J74" s="46">
        <f>IF($B$15=DATOS!$B$3,CALDERAS!L58,IF($B$15=DATOS!$B$4,CENTRÍFUGAS!L58,IF($B$15=DATOS!$B$5,CHILLERS!L58, IF($B$15=DATOS!$B$6,COMPRESORES!L58,IF($B$15=DATOS!$B$7,EVAPORADORES!L58,IF($B$15=DATOS!$B$8,FILTROS!L58,IF($B$15=DATOS!$B$9,IC!L58,IF($B$15=DATOS!$B$10,MIXERS!L58,IF($B$15=DATOS!$B$11,MOLINOS!L58,IF($B$15=DATOS!$B$12,'ÓSMOSIS INV'!L58,IF($B$15=DATOS!$B$13,REACTORES!L58,IF($B$15=DATOS!$B$14,RESINAS!L62,IF($B$15=DATOS!$B$15,SECADORES!L58,IF($B$15=DATOS!$B$16,SILOS!L58,IF($B$15=DATOS!$B$17,TANQUES!L58,IF($B$15=DATOS!$B$18,'TK AGITADOS'!L58,IF($B$15=DATOS!$B$19,'TORRES ENF'!L58," ")))))))))))))))))</f>
        <v>0</v>
      </c>
      <c r="K74" s="46">
        <f>IF($B$15=DATOS!$B$3,CALDERAS!M58,IF($B$15=DATOS!$B$4,CENTRÍFUGAS!M58,IF($B$15=DATOS!$B$5,CHILLERS!M58, IF($B$15=DATOS!$B$6,COMPRESORES!M58,IF($B$15=DATOS!$B$7,EVAPORADORES!M58,IF($B$15=DATOS!$B$8,FILTROS!M58,IF($B$15=DATOS!$B$9,IC!M58,IF($B$15=DATOS!$B$10,MIXERS!M58,IF($B$15=DATOS!$B$11,MOLINOS!M58,IF($B$15=DATOS!$B$12,'ÓSMOSIS INV'!M58,IF($B$15=DATOS!$B$13,REACTORES!M58,IF($B$15=DATOS!$B$14,RESINAS!M62,IF($B$15=DATOS!$B$15,SECADORES!M58,IF($B$15=DATOS!$B$16,SILOS!M58,IF($B$15=DATOS!$B$17,TANQUES!M58,IF($B$15=DATOS!$B$18,'TK AGITADOS'!M58,IF($B$15=DATOS!$B$19,'TORRES ENF'!M58," ")))))))))))))))))</f>
        <v>0</v>
      </c>
      <c r="L74" s="46">
        <f>IF($B$15=DATOS!$B$3,CALDERAS!N58,IF($B$15=DATOS!$B$4,CENTRÍFUGAS!N58,IF($B$15=DATOS!$B$5,CHILLERS!N58, IF($B$15=DATOS!$B$6,COMPRESORES!N58,IF($B$15=DATOS!$B$7,EVAPORADORES!N58,IF($B$15=DATOS!$B$8,FILTROS!N58,IF($B$15=DATOS!$B$9,IC!N58,IF($B$15=DATOS!$B$10,MIXERS!N58,IF($B$15=DATOS!$B$11,MOLINOS!N58,IF($B$15=DATOS!$B$12,'ÓSMOSIS INV'!N58,IF($B$15=DATOS!$B$13,REACTORES!N58,IF($B$15=DATOS!$B$14,RESINAS!N62,IF($B$15=DATOS!$B$15,SECADORES!N58,IF($B$15=DATOS!$B$16,SILOS!N58,IF($B$15=DATOS!$B$17,TANQUES!N58,IF($B$15=DATOS!$B$18,'TK AGITADOS'!N58,IF($B$15=DATOS!$B$19,'TORRES ENF'!N58," ")))))))))))))))))</f>
        <v>0</v>
      </c>
      <c r="M74" s="46">
        <f>IF($B$15=DATOS!$B$3,CALDERAS!O58,IF($B$15=DATOS!$B$4,CENTRÍFUGAS!O58,IF($B$15=DATOS!$B$5,CHILLERS!O58, IF($B$15=DATOS!$B$6,COMPRESORES!O58,IF($B$15=DATOS!$B$7,EVAPORADORES!O58,IF($B$15=DATOS!$B$8,FILTROS!O58,IF($B$15=DATOS!$B$9,IC!O58,IF($B$15=DATOS!$B$10,MIXERS!O58,IF($B$15=DATOS!$B$11,MOLINOS!O58,IF($B$15=DATOS!$B$12,'ÓSMOSIS INV'!O58,IF($B$15=DATOS!$B$13,REACTORES!O58,IF($B$15=DATOS!$B$14,RESINAS!O62,IF($B$15=DATOS!$B$15,SECADORES!O58,IF($B$15=DATOS!$B$16,SILOS!O58,IF($B$15=DATOS!$B$17,TANQUES!O58,IF($B$15=DATOS!$B$18,'TK AGITADOS'!O58,IF($B$15=DATOS!$B$19,'TORRES ENF'!O58," ")))))))))))))))))</f>
        <v>0</v>
      </c>
      <c r="N74" s="46">
        <f>IF($B$15=DATOS!$B$3,CALDERAS!P58,IF($B$15=DATOS!$B$4,CENTRÍFUGAS!P58,IF($B$15=DATOS!$B$5,CHILLERS!P58, IF($B$15=DATOS!$B$6,COMPRESORES!P58,IF($B$15=DATOS!$B$7,EVAPORADORES!P58,IF($B$15=DATOS!$B$8,FILTROS!P58,IF($B$15=DATOS!$B$9,IC!P58,IF($B$15=DATOS!$B$10,MIXERS!P58,IF($B$15=DATOS!$B$11,MOLINOS!P58,IF($B$15=DATOS!$B$12,'ÓSMOSIS INV'!P58,IF($B$15=DATOS!$B$13,REACTORES!P58,IF($B$15=DATOS!$B$14,RESINAS!P62,IF($B$15=DATOS!$B$15,SECADORES!P58,IF($B$15=DATOS!$B$16,SILOS!P58,IF($B$15=DATOS!$B$17,TANQUES!P58,IF($B$15=DATOS!$B$18,'TK AGITADOS'!P58,IF($B$15=DATOS!$B$19,'TORRES ENF'!P58," ")))))))))))))))))</f>
        <v>0</v>
      </c>
      <c r="O74" s="46">
        <f>IF($B$15=DATOS!$B$3,CALDERAS!Q58,IF($B$15=DATOS!$B$4,CENTRÍFUGAS!Q58,IF($B$15=DATOS!$B$5,CHILLERS!Q58, IF($B$15=DATOS!$B$6,COMPRESORES!Q58,IF($B$15=DATOS!$B$7,EVAPORADORES!Q58,IF($B$15=DATOS!$B$8,FILTROS!Q58,IF($B$15=DATOS!$B$9,IC!Q58,IF($B$15=DATOS!$B$10,MIXERS!Q58,IF($B$15=DATOS!$B$11,MOLINOS!Q58,IF($B$15=DATOS!$B$12,'ÓSMOSIS INV'!Q58,IF($B$15=DATOS!$B$13,REACTORES!Q58,IF($B$15=DATOS!$B$14,RESINAS!Q62,IF($B$15=DATOS!$B$15,SECADORES!Q58,IF($B$15=DATOS!$B$16,SILOS!Q58,IF($B$15=DATOS!$B$17,TANQUES!Q58,IF($B$15=DATOS!$B$18,'TK AGITADOS'!Q58,IF($B$15=DATOS!$B$19,'TORRES ENF'!Q58," ")))))))))))))))))</f>
        <v>0</v>
      </c>
      <c r="P74" s="46">
        <f>IF($B$15=DATOS!$B$3,CALDERAS!R58,IF($B$15=DATOS!$B$4,CENTRÍFUGAS!R58,IF($B$15=DATOS!$B$5,CHILLERS!R58, IF($B$15=DATOS!$B$6,COMPRESORES!R58,IF($B$15=DATOS!$B$7,EVAPORADORES!R58,IF($B$15=DATOS!$B$8,FILTROS!R58,IF($B$15=DATOS!$B$9,IC!R58,IF($B$15=DATOS!$B$10,MIXERS!R58,IF($B$15=DATOS!$B$11,MOLINOS!R58,IF($B$15=DATOS!$B$12,'ÓSMOSIS INV'!R58,IF($B$15=DATOS!$B$13,REACTORES!R58,IF($B$15=DATOS!$B$14,RESINAS!R62,IF($B$15=DATOS!$B$15,SECADORES!R58,IF($B$15=DATOS!$B$16,SILOS!R58,IF($B$15=DATOS!$B$17,TANQUES!R58,IF($B$15=DATOS!$B$18,'TK AGITADOS'!R58,IF($B$15=DATOS!$B$19,'TORRES ENF'!R58," ")))))))))))))))))</f>
        <v>0</v>
      </c>
      <c r="Q74" s="46">
        <f>IF($B$15=DATOS!$B$3,CALDERAS!S58,IF($B$15=DATOS!$B$4,CENTRÍFUGAS!S58,IF($B$15=DATOS!$B$5,CHILLERS!S58, IF($B$15=DATOS!$B$6,COMPRESORES!S58,IF($B$15=DATOS!$B$7,EVAPORADORES!S58,IF($B$15=DATOS!$B$8,FILTROS!S58,IF($B$15=DATOS!$B$9,IC!S58,IF($B$15=DATOS!$B$10,MIXERS!S58,IF($B$15=DATOS!$B$11,MOLINOS!S58,IF($B$15=DATOS!$B$12,'ÓSMOSIS INV'!S58,IF($B$15=DATOS!$B$13,REACTORES!S58,IF($B$15=DATOS!$B$14,RESINAS!S62,IF($B$15=DATOS!$B$15,SECADORES!S58,IF($B$15=DATOS!$B$16,SILOS!S58,IF($B$15=DATOS!$B$17,TANQUES!S58,IF($B$15=DATOS!$B$18,'TK AGITADOS'!S58,IF($B$15=DATOS!$B$19,'TORRES ENF'!S58," ")))))))))))))))))</f>
        <v>0</v>
      </c>
      <c r="R74" s="46">
        <f>IF($B$15=DATOS!$B$3,CALDERAS!T58,IF($B$15=DATOS!$B$4,CENTRÍFUGAS!T58,IF($B$15=DATOS!$B$5,CHILLERS!T58, IF($B$15=DATOS!$B$6,COMPRESORES!T58,IF($B$15=DATOS!$B$7,EVAPORADORES!T58,IF($B$15=DATOS!$B$8,FILTROS!T58,IF($B$15=DATOS!$B$9,IC!T58,IF($B$15=DATOS!$B$10,MIXERS!T58,IF($B$15=DATOS!$B$11,MOLINOS!T58,IF($B$15=DATOS!$B$12,'ÓSMOSIS INV'!T58,IF($B$15=DATOS!$B$13,REACTORES!T58,IF($B$15=DATOS!$B$14,RESINAS!T62,IF($B$15=DATOS!$B$15,SECADORES!T58,IF($B$15=DATOS!$B$16,SILOS!T58,IF($B$15=DATOS!$B$17,TANQUES!T58,IF($B$15=DATOS!$B$18,'TK AGITADOS'!T58,IF($B$15=DATOS!$B$19,'TORRES ENF'!T58," ")))))))))))))))))</f>
        <v>0</v>
      </c>
      <c r="S74" s="46">
        <f>IF($B$15=DATOS!$B$3,CALDERAS!U58,IF($B$15=DATOS!$B$4,CENTRÍFUGAS!U58,IF($B$15=DATOS!$B$5,CHILLERS!U58, IF($B$15=DATOS!$B$6,COMPRESORES!U58,IF($B$15=DATOS!$B$7,EVAPORADORES!U58,IF($B$15=DATOS!$B$8,FILTROS!U58,IF($B$15=DATOS!$B$9,IC!U58,IF($B$15=DATOS!$B$10,MIXERS!U58,IF($B$15=DATOS!$B$11,MOLINOS!U58,IF($B$15=DATOS!$B$12,'ÓSMOSIS INV'!U58,IF($B$15=DATOS!$B$13,REACTORES!U58,IF($B$15=DATOS!$B$14,RESINAS!U62,IF($B$15=DATOS!$B$15,SECADORES!U58,IF($B$15=DATOS!$B$16,SILOS!U58,IF($B$15=DATOS!$B$17,TANQUES!U58,IF($B$15=DATOS!$B$18,'TK AGITADOS'!U58,IF($B$15=DATOS!$B$19,'TORRES ENF'!U58," ")))))))))))))))))</f>
        <v>0</v>
      </c>
      <c r="T74" s="46">
        <f>IF($B$15=DATOS!$B$3,CALDERAS!V58,IF($B$15=DATOS!$B$4,CENTRÍFUGAS!V58,IF($B$15=DATOS!$B$5,CHILLERS!V58, IF($B$15=DATOS!$B$6,COMPRESORES!V58,IF($B$15=DATOS!$B$7,EVAPORADORES!V58,IF($B$15=DATOS!$B$8,FILTROS!V58,IF($B$15=DATOS!$B$9,IC!V58,IF($B$15=DATOS!$B$10,MIXERS!V58,IF($B$15=DATOS!$B$11,MOLINOS!V58,IF($B$15=DATOS!$B$12,'ÓSMOSIS INV'!V58,IF($B$15=DATOS!$B$13,REACTORES!V58,IF($B$15=DATOS!$B$14,RESINAS!V62,IF($B$15=DATOS!$B$15,SECADORES!V58,IF($B$15=DATOS!$B$16,SILOS!V58,IF($B$15=DATOS!$B$17,TANQUES!V58,IF($B$15=DATOS!$B$18,'TK AGITADOS'!V58,IF($B$15=DATOS!$B$19,'TORRES ENF'!V58," ")))))))))))))))))</f>
        <v>0</v>
      </c>
      <c r="U74" s="46">
        <f>IF($B$15=DATOS!$B$3,CALDERAS!W58,IF($B$15=DATOS!$B$4,CENTRÍFUGAS!W58,IF($B$15=DATOS!$B$5,CHILLERS!W58, IF($B$15=DATOS!$B$6,COMPRESORES!W58,IF($B$15=DATOS!$B$7,EVAPORADORES!W58,IF($B$15=DATOS!$B$8,FILTROS!W58,IF($B$15=DATOS!$B$9,IC!W58,IF($B$15=DATOS!$B$10,MIXERS!W58,IF($B$15=DATOS!$B$11,MOLINOS!W58,IF($B$15=DATOS!$B$12,'ÓSMOSIS INV'!W58,IF($B$15=DATOS!$B$13,REACTORES!W58,IF($B$15=DATOS!$B$14,RESINAS!W62,IF($B$15=DATOS!$B$15,SECADORES!W58,IF($B$15=DATOS!$B$16,SILOS!W58,IF($B$15=DATOS!$B$17,TANQUES!W58,IF($B$15=DATOS!$B$18,'TK AGITADOS'!W58,IF($B$15=DATOS!$B$19,'TORRES ENF'!W58," ")))))))))))))))))</f>
        <v>0</v>
      </c>
      <c r="V74" s="46">
        <f>IF($B$15=DATOS!$B$3,CALDERAS!X58,IF($B$15=DATOS!$B$4,CENTRÍFUGAS!X58,IF($B$15=DATOS!$B$5,CHILLERS!X58, IF($B$15=DATOS!$B$6,COMPRESORES!X58,IF($B$15=DATOS!$B$7,EVAPORADORES!X58,IF($B$15=DATOS!$B$8,FILTROS!X58,IF($B$15=DATOS!$B$9,IC!X58,IF($B$15=DATOS!$B$10,MIXERS!X58,IF($B$15=DATOS!$B$11,MOLINOS!X58,IF($B$15=DATOS!$B$12,'ÓSMOSIS INV'!X58,IF($B$15=DATOS!$B$13,REACTORES!X58,IF($B$15=DATOS!$B$14,RESINAS!X62,IF($B$15=DATOS!$B$15,SECADORES!X58,IF($B$15=DATOS!$B$16,SILOS!X58,IF($B$15=DATOS!$B$17,TANQUES!X58,IF($B$15=DATOS!$B$18,'TK AGITADOS'!X58,IF($B$15=DATOS!$B$19,'TORRES ENF'!X58," ")))))))))))))))))</f>
        <v>0</v>
      </c>
      <c r="W74" s="46">
        <f>IF($B$15=DATOS!$B$3,CALDERAS!Y58,IF($B$15=DATOS!$B$4,CENTRÍFUGAS!Y58,IF($B$15=DATOS!$B$5,CHILLERS!Y58, IF($B$15=DATOS!$B$6,COMPRESORES!Y58,IF($B$15=DATOS!$B$7,EVAPORADORES!Y58,IF($B$15=DATOS!$B$8,FILTROS!Y58,IF($B$15=DATOS!$B$9,IC!Y58,IF($B$15=DATOS!$B$10,MIXERS!Y58,IF($B$15=DATOS!$B$11,MOLINOS!Y58,IF($B$15=DATOS!$B$12,'ÓSMOSIS INV'!Y58,IF($B$15=DATOS!$B$13,REACTORES!Y58,IF($B$15=DATOS!$B$14,RESINAS!Y62,IF($B$15=DATOS!$B$15,SECADORES!Y58,IF($B$15=DATOS!$B$16,SILOS!Y58,IF($B$15=DATOS!$B$17,TANQUES!Y58,IF($B$15=DATOS!$B$18,'TK AGITADOS'!Y58,IF($B$15=DATOS!$B$19,'TORRES ENF'!Y58," ")))))))))))))))))</f>
        <v>0</v>
      </c>
      <c r="X74" s="46">
        <f>IF($B$15=DATOS!$B$3,CALDERAS!Z58,IF($B$15=DATOS!$B$4,CENTRÍFUGAS!Z58,IF($B$15=DATOS!$B$5,CHILLERS!Z58, IF($B$15=DATOS!$B$6,COMPRESORES!Z58,IF($B$15=DATOS!$B$7,EVAPORADORES!Z58,IF($B$15=DATOS!$B$8,FILTROS!Z58,IF($B$15=DATOS!$B$9,IC!Z58,IF($B$15=DATOS!$B$10,MIXERS!Z58,IF($B$15=DATOS!$B$11,MOLINOS!Z58,IF($B$15=DATOS!$B$12,'ÓSMOSIS INV'!Z58,IF($B$15=DATOS!$B$13,REACTORES!Z58,IF($B$15=DATOS!$B$14,RESINAS!Z62,IF($B$15=DATOS!$B$15,SECADORES!Z58,IF($B$15=DATOS!$B$16,SILOS!Z58,IF($B$15=DATOS!$B$17,TANQUES!Z58,IF($B$15=DATOS!$B$18,'TK AGITADOS'!Z58,IF($B$15=DATOS!$B$19,'TORRES ENF'!Z58," ")))))))))))))))))</f>
        <v>0</v>
      </c>
      <c r="Y74" s="46">
        <f>IF($B$15=DATOS!$B$3,CALDERAS!AA58,IF($B$15=DATOS!$B$4,CENTRÍFUGAS!AA58,IF($B$15=DATOS!$B$5,CHILLERS!AA58, IF($B$15=DATOS!$B$6,COMPRESORES!AA58,IF($B$15=DATOS!$B$7,EVAPORADORES!AA58,IF($B$15=DATOS!$B$8,FILTROS!AA58,IF($B$15=DATOS!$B$9,IC!AA58,IF($B$15=DATOS!$B$10,MIXERS!AA58,IF($B$15=DATOS!$B$11,MOLINOS!AA58,IF($B$15=DATOS!$B$12,'ÓSMOSIS INV'!AA58,IF($B$15=DATOS!$B$13,REACTORES!AA58,IF($B$15=DATOS!$B$14,RESINAS!AA62,IF($B$15=DATOS!$B$15,SECADORES!AA58,IF($B$15=DATOS!$B$16,SILOS!AA58,IF($B$15=DATOS!$B$17,TANQUES!AA58,IF($B$15=DATOS!$B$18,'TK AGITADOS'!AA58,IF($B$15=DATOS!$B$19,'TORRES ENF'!AA58," ")))))))))))))))))</f>
        <v>0</v>
      </c>
      <c r="Z74" s="46">
        <f>IF($B$15=DATOS!$B$3,CALDERAS!AB58,IF($B$15=DATOS!$B$4,CENTRÍFUGAS!AB58,IF($B$15=DATOS!$B$5,CHILLERS!AB58, IF($B$15=DATOS!$B$6,COMPRESORES!AB58,IF($B$15=DATOS!$B$7,EVAPORADORES!AB58,IF($B$15=DATOS!$B$8,FILTROS!AB58,IF($B$15=DATOS!$B$9,IC!AB58,IF($B$15=DATOS!$B$10,MIXERS!AB58,IF($B$15=DATOS!$B$11,MOLINOS!AB58,IF($B$15=DATOS!$B$12,'ÓSMOSIS INV'!AB58,IF($B$15=DATOS!$B$13,REACTORES!AB58,IF($B$15=DATOS!$B$14,RESINAS!AB62,IF($B$15=DATOS!$B$15,SECADORES!AB58,IF($B$15=DATOS!$B$16,SILOS!AB58,IF($B$15=DATOS!$B$17,TANQUES!AB58,IF($B$15=DATOS!$B$18,'TK AGITADOS'!AB58,IF($B$15=DATOS!$B$19,'TORRES ENF'!AB58," ")))))))))))))))))</f>
        <v>0</v>
      </c>
      <c r="AA74" s="46">
        <f>IF($B$15=DATOS!$B$3,CALDERAS!AC58,IF($B$15=DATOS!$B$4,CENTRÍFUGAS!AC58,IF($B$15=DATOS!$B$5,CHILLERS!AC58, IF($B$15=DATOS!$B$6,COMPRESORES!AC58,IF($B$15=DATOS!$B$7,EVAPORADORES!AC58,IF($B$15=DATOS!$B$8,FILTROS!AC58,IF($B$15=DATOS!$B$9,IC!AC58,IF($B$15=DATOS!$B$10,MIXERS!AC58,IF($B$15=DATOS!$B$11,MOLINOS!AC58,IF($B$15=DATOS!$B$12,'ÓSMOSIS INV'!AC58,IF($B$15=DATOS!$B$13,REACTORES!AC58,IF($B$15=DATOS!$B$14,RESINAS!AC62,IF($B$15=DATOS!$B$15,SECADORES!AC58,IF($B$15=DATOS!$B$16,SILOS!AC58,IF($B$15=DATOS!$B$17,TANQUES!AC58,IF($B$15=DATOS!$B$18,'TK AGITADOS'!AC58,IF($B$15=DATOS!$B$19,'TORRES ENF'!AC58," ")))))))))))))))))</f>
        <v>0</v>
      </c>
      <c r="AB74" s="46">
        <f>IF($B$15=DATOS!$B$3,CALDERAS!AD58,IF($B$15=DATOS!$B$4,CENTRÍFUGAS!AD58,IF($B$15=DATOS!$B$5,CHILLERS!AD58, IF($B$15=DATOS!$B$6,COMPRESORES!AD58,IF($B$15=DATOS!$B$7,EVAPORADORES!AD58,IF($B$15=DATOS!$B$8,FILTROS!AD58,IF($B$15=DATOS!$B$9,IC!AD58,IF($B$15=DATOS!$B$10,MIXERS!AD58,IF($B$15=DATOS!$B$11,MOLINOS!AD58,IF($B$15=DATOS!$B$12,'ÓSMOSIS INV'!AD58,IF($B$15=DATOS!$B$13,REACTORES!AD58,IF($B$15=DATOS!$B$14,RESINAS!AD62,IF($B$15=DATOS!$B$15,SECADORES!AD58,IF($B$15=DATOS!$B$16,SILOS!AD58,IF($B$15=DATOS!$B$17,TANQUES!AD58,IF($B$15=DATOS!$B$18,'TK AGITADOS'!AD58,IF($B$15=DATOS!$B$19,'TORRES ENF'!AD58," ")))))))))))))))))</f>
        <v>0</v>
      </c>
      <c r="AC74" s="46">
        <f>IF($B$15=DATOS!$B$3,CALDERAS!AE58,IF($B$15=DATOS!$B$4,CENTRÍFUGAS!AE58,IF($B$15=DATOS!$B$5,CHILLERS!AE58, IF($B$15=DATOS!$B$6,COMPRESORES!AE58,IF($B$15=DATOS!$B$7,EVAPORADORES!AE58,IF($B$15=DATOS!$B$8,FILTROS!AE58,IF($B$15=DATOS!$B$9,IC!AE58,IF($B$15=DATOS!$B$10,MIXERS!AE58,IF($B$15=DATOS!$B$11,MOLINOS!AE58,IF($B$15=DATOS!$B$12,'ÓSMOSIS INV'!AE58,IF($B$15=DATOS!$B$13,REACTORES!AE58,IF($B$15=DATOS!$B$14,RESINAS!AE62,IF($B$15=DATOS!$B$15,SECADORES!AE58,IF($B$15=DATOS!$B$16,SILOS!AE58,IF($B$15=DATOS!$B$17,TANQUES!AE58,IF($B$15=DATOS!$B$18,'TK AGITADOS'!AE58,IF($B$15=DATOS!$B$19,'TORRES ENF'!AE58," ")))))))))))))))))</f>
        <v>0</v>
      </c>
      <c r="AD74" s="46">
        <f>IF($B$15=DATOS!$B$3,CALDERAS!AF58,IF($B$15=DATOS!$B$4,CENTRÍFUGAS!AF58,IF($B$15=DATOS!$B$5,CHILLERS!AF58, IF($B$15=DATOS!$B$6,COMPRESORES!AF58,IF($B$15=DATOS!$B$7,EVAPORADORES!AF58,IF($B$15=DATOS!$B$8,FILTROS!AF58,IF($B$15=DATOS!$B$9,IC!AF58,IF($B$15=DATOS!$B$10,MIXERS!AF58,IF($B$15=DATOS!$B$11,MOLINOS!AF58,IF($B$15=DATOS!$B$12,'ÓSMOSIS INV'!AF58,IF($B$15=DATOS!$B$13,REACTORES!AF58,IF($B$15=DATOS!$B$14,RESINAS!AF62,IF($B$15=DATOS!$B$15,SECADORES!AF58,IF($B$15=DATOS!$B$16,SILOS!AF58,IF($B$15=DATOS!$B$17,TANQUES!AF58,IF($B$15=DATOS!$B$18,'TK AGITADOS'!AF58,IF($B$15=DATOS!$B$19,'TORRES ENF'!AF58," ")))))))))))))))))</f>
        <v>0</v>
      </c>
      <c r="AE74" s="46">
        <f>IF($B$15=DATOS!$B$3,CALDERAS!AG58,IF($B$15=DATOS!$B$4,CENTRÍFUGAS!AG58,IF($B$15=DATOS!$B$5,CHILLERS!AG58, IF($B$15=DATOS!$B$6,COMPRESORES!AG58,IF($B$15=DATOS!$B$7,EVAPORADORES!AG58,IF($B$15=DATOS!$B$8,FILTROS!AG58,IF($B$15=DATOS!$B$9,IC!AG58,IF($B$15=DATOS!$B$10,MIXERS!AG58,IF($B$15=DATOS!$B$11,MOLINOS!AG58,IF($B$15=DATOS!$B$12,'ÓSMOSIS INV'!AG58,IF($B$15=DATOS!$B$13,REACTORES!AG58,IF($B$15=DATOS!$B$14,RESINAS!AG62,IF($B$15=DATOS!$B$15,SECADORES!AG58,IF($B$15=DATOS!$B$16,SILOS!AG58,IF($B$15=DATOS!$B$17,TANQUES!AG58,IF($B$15=DATOS!$B$18,'TK AGITADOS'!AG58,IF($B$15=DATOS!$B$19,'TORRES ENF'!AG58," ")))))))))))))))))</f>
        <v>0</v>
      </c>
      <c r="AF74" s="46">
        <f>IF($B$15=DATOS!$B$3,CALDERAS!AH58,IF($B$15=DATOS!$B$4,CENTRÍFUGAS!AH58,IF($B$15=DATOS!$B$5,CHILLERS!AH58, IF($B$15=DATOS!$B$6,COMPRESORES!AH58,IF($B$15=DATOS!$B$7,EVAPORADORES!AH58,IF($B$15=DATOS!$B$8,FILTROS!AH58,IF($B$15=DATOS!$B$9,IC!AH58,IF($B$15=DATOS!$B$10,MIXERS!AH58,IF($B$15=DATOS!$B$11,MOLINOS!AH58,IF($B$15=DATOS!$B$12,'ÓSMOSIS INV'!AH58,IF($B$15=DATOS!$B$13,REACTORES!AH58,IF($B$15=DATOS!$B$14,RESINAS!AH62,IF($B$15=DATOS!$B$15,SECADORES!AH58,IF($B$15=DATOS!$B$16,SILOS!AH58,IF($B$15=DATOS!$B$17,TANQUES!AH58,IF($B$15=DATOS!$B$18,'TK AGITADOS'!AH58,IF($B$15=DATOS!$B$19,'TORRES ENF'!AH58," ")))))))))))))))))</f>
        <v>0</v>
      </c>
    </row>
    <row r="75" spans="1:32" s="48" customFormat="1" ht="45" customHeight="1" x14ac:dyDescent="0.4">
      <c r="A75" s="46">
        <f>IF($B$15=DATOS!$B$3,CALDERAS!C59,IF($B$15=DATOS!$B$4,CENTRÍFUGAS!C59,IF($B$15=DATOS!$B$5,CHILLERS!C59, IF($B$15=DATOS!$B$6,COMPRESORES!C59,IF($B$15=DATOS!$B$7,EVAPORADORES!C59,IF($B$15=DATOS!$B$8,FILTROS!C59,IF($B$15=DATOS!$B$9,IC!C59,IF($B$15=DATOS!$B$10,MIXERS!C59,IF($B$15=DATOS!$B$11,MOLINOS!C59,IF($B$15=DATOS!$B$12,'ÓSMOSIS INV'!C59,IF($B$15=DATOS!$B$13,REACTORES!C59,IF($B$15=DATOS!$B$14,RESINAS!C63,IF($B$15=DATOS!$B$15,SECADORES!C59,IF($B$15=DATOS!$B$16,SILOS!C59,IF($B$15=DATOS!$B$17,TANQUES!C59,IF($B$15=DATOS!$B$18,'TK AGITADOS'!C59,IF($B$15=DATOS!$B$19,'TORRES ENF'!C59," ")))))))))))))))))</f>
        <v>0</v>
      </c>
      <c r="B75" s="46">
        <f>IF($B$15=DATOS!$B$3,CALDERAS!D59,IF($B$15=DATOS!$B$4,CENTRÍFUGAS!D59,IF($B$15=DATOS!$B$5,CHILLERS!D59, IF($B$15=DATOS!$B$6,COMPRESORES!D59,IF($B$15=DATOS!$B$7,EVAPORADORES!D59,IF($B$15=DATOS!$B$8,FILTROS!D59,IF($B$15=DATOS!$B$9,IC!D59,IF($B$15=DATOS!$B$10,MIXERS!D59,IF($B$15=DATOS!$B$11,MOLINOS!D59,IF($B$15=DATOS!$B$12,'ÓSMOSIS INV'!D59,IF($B$15=DATOS!$B$13,REACTORES!D59,IF($B$15=DATOS!$B$14,RESINAS!D63,IF($B$15=DATOS!$B$15,SECADORES!D59,IF($B$15=DATOS!$B$16,SILOS!D59,IF($B$15=DATOS!$B$17,TANQUES!D59,IF($B$15=DATOS!$B$18,'TK AGITADOS'!D59,IF($B$15=DATOS!$B$19,'TORRES ENF'!D59," ")))))))))))))))))</f>
        <v>0</v>
      </c>
      <c r="C75" s="46">
        <f>IF($B$15=DATOS!$B$3,CALDERAS!E59,IF($B$15=DATOS!$B$4,CENTRÍFUGAS!E59,IF($B$15=DATOS!$B$5,CHILLERS!E59, IF($B$15=DATOS!$B$6,COMPRESORES!E59,IF($B$15=DATOS!$B$7,EVAPORADORES!E59,IF($B$15=DATOS!$B$8,FILTROS!E59,IF($B$15=DATOS!$B$9,IC!E59,IF($B$15=DATOS!$B$10,MIXERS!E59,IF($B$15=DATOS!$B$11,MOLINOS!E59,IF($B$15=DATOS!$B$12,'ÓSMOSIS INV'!E59,IF($B$15=DATOS!$B$13,REACTORES!E59,IF($B$15=DATOS!$B$14,RESINAS!E63,IF($B$15=DATOS!$B$15,SECADORES!E59,IF($B$15=DATOS!$B$16,SILOS!E59,IF($B$15=DATOS!$B$17,TANQUES!E59,IF($B$15=DATOS!$B$18,'TK AGITADOS'!E59,IF($B$15=DATOS!$B$19,'TORRES ENF'!E59," ")))))))))))))))))</f>
        <v>0</v>
      </c>
      <c r="D75" s="46">
        <f>IF($B$15=DATOS!$B$3,CALDERAS!F59,IF($B$15=DATOS!$B$4,CENTRÍFUGAS!F59,IF($B$15=DATOS!$B$5,CHILLERS!F59, IF($B$15=DATOS!$B$6,COMPRESORES!F59,IF($B$15=DATOS!$B$7,EVAPORADORES!F59,IF($B$15=DATOS!$B$8,FILTROS!F59,IF($B$15=DATOS!$B$9,IC!F59,IF($B$15=DATOS!$B$10,MIXERS!F59,IF($B$15=DATOS!$B$11,MOLINOS!F59,IF($B$15=DATOS!$B$12,'ÓSMOSIS INV'!F59,IF($B$15=DATOS!$B$13,REACTORES!F59,IF($B$15=DATOS!$B$14,RESINAS!F63,IF($B$15=DATOS!$B$15,SECADORES!F59,IF($B$15=DATOS!$B$16,SILOS!F59,IF($B$15=DATOS!$B$17,TANQUES!F59,IF($B$15=DATOS!$B$18,'TK AGITADOS'!F59,IF($B$15=DATOS!$B$19,'TORRES ENF'!F59," ")))))))))))))))))</f>
        <v>0</v>
      </c>
      <c r="E75" s="46">
        <f>IF($B$15=DATOS!$B$3,CALDERAS!G59,IF($B$15=DATOS!$B$4,CENTRÍFUGAS!G59,IF($B$15=DATOS!$B$5,CHILLERS!G59, IF($B$15=DATOS!$B$6,COMPRESORES!G59,IF($B$15=DATOS!$B$7,EVAPORADORES!G59,IF($B$15=DATOS!$B$8,FILTROS!G59,IF($B$15=DATOS!$B$9,IC!G59,IF($B$15=DATOS!$B$10,MIXERS!G59,IF($B$15=DATOS!$B$11,MOLINOS!G59,IF($B$15=DATOS!$B$12,'ÓSMOSIS INV'!G59,IF($B$15=DATOS!$B$13,REACTORES!G59,IF($B$15=DATOS!$B$14,RESINAS!G63,IF($B$15=DATOS!$B$15,SECADORES!G59,IF($B$15=DATOS!$B$16,SILOS!G59,IF($B$15=DATOS!$B$17,TANQUES!G59,IF($B$15=DATOS!$B$18,'TK AGITADOS'!G59,IF($B$15=DATOS!$B$19,'TORRES ENF'!G59," ")))))))))))))))))</f>
        <v>0</v>
      </c>
      <c r="F75" s="46">
        <f>IF($B$15=DATOS!$B$3,CALDERAS!H59,IF($B$15=DATOS!$B$4,CENTRÍFUGAS!H59,IF($B$15=DATOS!$B$5,CHILLERS!H59, IF($B$15=DATOS!$B$6,COMPRESORES!H59,IF($B$15=DATOS!$B$7,EVAPORADORES!H59,IF($B$15=DATOS!$B$8,FILTROS!H59,IF($B$15=DATOS!$B$9,IC!H59,IF($B$15=DATOS!$B$10,MIXERS!H59,IF($B$15=DATOS!$B$11,MOLINOS!H59,IF($B$15=DATOS!$B$12,'ÓSMOSIS INV'!H59,IF($B$15=DATOS!$B$13,REACTORES!H59,IF($B$15=DATOS!$B$14,RESINAS!H63,IF($B$15=DATOS!$B$15,SECADORES!H59,IF($B$15=DATOS!$B$16,SILOS!H59,IF($B$15=DATOS!$B$17,TANQUES!H59,IF($B$15=DATOS!$B$18,'TK AGITADOS'!H59,IF($B$15=DATOS!$B$19,'TORRES ENF'!H59," ")))))))))))))))))</f>
        <v>0</v>
      </c>
      <c r="G75" s="46">
        <f>IF($B$15=DATOS!$B$3,CALDERAS!I59,IF($B$15=DATOS!$B$4,CENTRÍFUGAS!I59,IF($B$15=DATOS!$B$5,CHILLERS!I59, IF($B$15=DATOS!$B$6,COMPRESORES!I59,IF($B$15=DATOS!$B$7,EVAPORADORES!I59,IF($B$15=DATOS!$B$8,FILTROS!I59,IF($B$15=DATOS!$B$9,IC!I59,IF($B$15=DATOS!$B$10,MIXERS!I59,IF($B$15=DATOS!$B$11,MOLINOS!I59,IF($B$15=DATOS!$B$12,'ÓSMOSIS INV'!I59,IF($B$15=DATOS!$B$13,REACTORES!I59,IF($B$15=DATOS!$B$14,RESINAS!I63,IF($B$15=DATOS!$B$15,SECADORES!I59,IF($B$15=DATOS!$B$16,SILOS!I59,IF($B$15=DATOS!$B$17,TANQUES!I59,IF($B$15=DATOS!$B$18,'TK AGITADOS'!I59,IF($B$15=DATOS!$B$19,'TORRES ENF'!I59," ")))))))))))))))))</f>
        <v>0</v>
      </c>
      <c r="H75" s="46">
        <f>IF($B$15=DATOS!$B$3,CALDERAS!J59,IF($B$15=DATOS!$B$4,CENTRÍFUGAS!J59,IF($B$15=DATOS!$B$5,CHILLERS!J59, IF($B$15=DATOS!$B$6,COMPRESORES!J59,IF($B$15=DATOS!$B$7,EVAPORADORES!J59,IF($B$15=DATOS!$B$8,FILTROS!J59,IF($B$15=DATOS!$B$9,IC!J59,IF($B$15=DATOS!$B$10,MIXERS!J59,IF($B$15=DATOS!$B$11,MOLINOS!J59,IF($B$15=DATOS!$B$12,'ÓSMOSIS INV'!J59,IF($B$15=DATOS!$B$13,REACTORES!J59,IF($B$15=DATOS!$B$14,RESINAS!J63,IF($B$15=DATOS!$B$15,SECADORES!J59,IF($B$15=DATOS!$B$16,SILOS!J59,IF($B$15=DATOS!$B$17,TANQUES!J59,IF($B$15=DATOS!$B$18,'TK AGITADOS'!J59,IF($B$15=DATOS!$B$19,'TORRES ENF'!J59," ")))))))))))))))))</f>
        <v>0</v>
      </c>
      <c r="I75" s="46">
        <f>IF($B$15=DATOS!$B$3,CALDERAS!K59,IF($B$15=DATOS!$B$4,CENTRÍFUGAS!K59,IF($B$15=DATOS!$B$5,CHILLERS!K59, IF($B$15=DATOS!$B$6,COMPRESORES!K59,IF($B$15=DATOS!$B$7,EVAPORADORES!K59,IF($B$15=DATOS!$B$8,FILTROS!K59,IF($B$15=DATOS!$B$9,IC!K59,IF($B$15=DATOS!$B$10,MIXERS!K59,IF($B$15=DATOS!$B$11,MOLINOS!K59,IF($B$15=DATOS!$B$12,'ÓSMOSIS INV'!K59,IF($B$15=DATOS!$B$13,REACTORES!K59,IF($B$15=DATOS!$B$14,RESINAS!K63,IF($B$15=DATOS!$B$15,SECADORES!K59,IF($B$15=DATOS!$B$16,SILOS!K59,IF($B$15=DATOS!$B$17,TANQUES!K59,IF($B$15=DATOS!$B$18,'TK AGITADOS'!K59,IF($B$15=DATOS!$B$19,'TORRES ENF'!K59," ")))))))))))))))))</f>
        <v>0</v>
      </c>
      <c r="J75" s="46">
        <f>IF($B$15=DATOS!$B$3,CALDERAS!L59,IF($B$15=DATOS!$B$4,CENTRÍFUGAS!L59,IF($B$15=DATOS!$B$5,CHILLERS!L59, IF($B$15=DATOS!$B$6,COMPRESORES!L59,IF($B$15=DATOS!$B$7,EVAPORADORES!L59,IF($B$15=DATOS!$B$8,FILTROS!L59,IF($B$15=DATOS!$B$9,IC!L59,IF($B$15=DATOS!$B$10,MIXERS!L59,IF($B$15=DATOS!$B$11,MOLINOS!L59,IF($B$15=DATOS!$B$12,'ÓSMOSIS INV'!L59,IF($B$15=DATOS!$B$13,REACTORES!L59,IF($B$15=DATOS!$B$14,RESINAS!L63,IF($B$15=DATOS!$B$15,SECADORES!L59,IF($B$15=DATOS!$B$16,SILOS!L59,IF($B$15=DATOS!$B$17,TANQUES!L59,IF($B$15=DATOS!$B$18,'TK AGITADOS'!L59,IF($B$15=DATOS!$B$19,'TORRES ENF'!L59," ")))))))))))))))))</f>
        <v>0</v>
      </c>
      <c r="K75" s="46">
        <f>IF($B$15=DATOS!$B$3,CALDERAS!M59,IF($B$15=DATOS!$B$4,CENTRÍFUGAS!M59,IF($B$15=DATOS!$B$5,CHILLERS!M59, IF($B$15=DATOS!$B$6,COMPRESORES!M59,IF($B$15=DATOS!$B$7,EVAPORADORES!M59,IF($B$15=DATOS!$B$8,FILTROS!M59,IF($B$15=DATOS!$B$9,IC!M59,IF($B$15=DATOS!$B$10,MIXERS!M59,IF($B$15=DATOS!$B$11,MOLINOS!M59,IF($B$15=DATOS!$B$12,'ÓSMOSIS INV'!M59,IF($B$15=DATOS!$B$13,REACTORES!M59,IF($B$15=DATOS!$B$14,RESINAS!M63,IF($B$15=DATOS!$B$15,SECADORES!M59,IF($B$15=DATOS!$B$16,SILOS!M59,IF($B$15=DATOS!$B$17,TANQUES!M59,IF($B$15=DATOS!$B$18,'TK AGITADOS'!M59,IF($B$15=DATOS!$B$19,'TORRES ENF'!M59," ")))))))))))))))))</f>
        <v>0</v>
      </c>
      <c r="L75" s="46">
        <f>IF($B$15=DATOS!$B$3,CALDERAS!N59,IF($B$15=DATOS!$B$4,CENTRÍFUGAS!N59,IF($B$15=DATOS!$B$5,CHILLERS!N59, IF($B$15=DATOS!$B$6,COMPRESORES!N59,IF($B$15=DATOS!$B$7,EVAPORADORES!N59,IF($B$15=DATOS!$B$8,FILTROS!N59,IF($B$15=DATOS!$B$9,IC!N59,IF($B$15=DATOS!$B$10,MIXERS!N59,IF($B$15=DATOS!$B$11,MOLINOS!N59,IF($B$15=DATOS!$B$12,'ÓSMOSIS INV'!N59,IF($B$15=DATOS!$B$13,REACTORES!N59,IF($B$15=DATOS!$B$14,RESINAS!N63,IF($B$15=DATOS!$B$15,SECADORES!N59,IF($B$15=DATOS!$B$16,SILOS!N59,IF($B$15=DATOS!$B$17,TANQUES!N59,IF($B$15=DATOS!$B$18,'TK AGITADOS'!N59,IF($B$15=DATOS!$B$19,'TORRES ENF'!N59," ")))))))))))))))))</f>
        <v>0</v>
      </c>
      <c r="M75" s="46">
        <f>IF($B$15=DATOS!$B$3,CALDERAS!O59,IF($B$15=DATOS!$B$4,CENTRÍFUGAS!O59,IF($B$15=DATOS!$B$5,CHILLERS!O59, IF($B$15=DATOS!$B$6,COMPRESORES!O59,IF($B$15=DATOS!$B$7,EVAPORADORES!O59,IF($B$15=DATOS!$B$8,FILTROS!O59,IF($B$15=DATOS!$B$9,IC!O59,IF($B$15=DATOS!$B$10,MIXERS!O59,IF($B$15=DATOS!$B$11,MOLINOS!O59,IF($B$15=DATOS!$B$12,'ÓSMOSIS INV'!O59,IF($B$15=DATOS!$B$13,REACTORES!O59,IF($B$15=DATOS!$B$14,RESINAS!O63,IF($B$15=DATOS!$B$15,SECADORES!O59,IF($B$15=DATOS!$B$16,SILOS!O59,IF($B$15=DATOS!$B$17,TANQUES!O59,IF($B$15=DATOS!$B$18,'TK AGITADOS'!O59,IF($B$15=DATOS!$B$19,'TORRES ENF'!O59," ")))))))))))))))))</f>
        <v>0</v>
      </c>
      <c r="N75" s="46">
        <f>IF($B$15=DATOS!$B$3,CALDERAS!P59,IF($B$15=DATOS!$B$4,CENTRÍFUGAS!P59,IF($B$15=DATOS!$B$5,CHILLERS!P59, IF($B$15=DATOS!$B$6,COMPRESORES!P59,IF($B$15=DATOS!$B$7,EVAPORADORES!P59,IF($B$15=DATOS!$B$8,FILTROS!P59,IF($B$15=DATOS!$B$9,IC!P59,IF($B$15=DATOS!$B$10,MIXERS!P59,IF($B$15=DATOS!$B$11,MOLINOS!P59,IF($B$15=DATOS!$B$12,'ÓSMOSIS INV'!P59,IF($B$15=DATOS!$B$13,REACTORES!P59,IF($B$15=DATOS!$B$14,RESINAS!P63,IF($B$15=DATOS!$B$15,SECADORES!P59,IF($B$15=DATOS!$B$16,SILOS!P59,IF($B$15=DATOS!$B$17,TANQUES!P59,IF($B$15=DATOS!$B$18,'TK AGITADOS'!P59,IF($B$15=DATOS!$B$19,'TORRES ENF'!P59," ")))))))))))))))))</f>
        <v>0</v>
      </c>
      <c r="O75" s="46">
        <f>IF($B$15=DATOS!$B$3,CALDERAS!Q59,IF($B$15=DATOS!$B$4,CENTRÍFUGAS!Q59,IF($B$15=DATOS!$B$5,CHILLERS!Q59, IF($B$15=DATOS!$B$6,COMPRESORES!Q59,IF($B$15=DATOS!$B$7,EVAPORADORES!Q59,IF($B$15=DATOS!$B$8,FILTROS!Q59,IF($B$15=DATOS!$B$9,IC!Q59,IF($B$15=DATOS!$B$10,MIXERS!Q59,IF($B$15=DATOS!$B$11,MOLINOS!Q59,IF($B$15=DATOS!$B$12,'ÓSMOSIS INV'!Q59,IF($B$15=DATOS!$B$13,REACTORES!Q59,IF($B$15=DATOS!$B$14,RESINAS!Q63,IF($B$15=DATOS!$B$15,SECADORES!Q59,IF($B$15=DATOS!$B$16,SILOS!Q59,IF($B$15=DATOS!$B$17,TANQUES!Q59,IF($B$15=DATOS!$B$18,'TK AGITADOS'!Q59,IF($B$15=DATOS!$B$19,'TORRES ENF'!Q59," ")))))))))))))))))</f>
        <v>0</v>
      </c>
      <c r="P75" s="46">
        <f>IF($B$15=DATOS!$B$3,CALDERAS!R59,IF($B$15=DATOS!$B$4,CENTRÍFUGAS!R59,IF($B$15=DATOS!$B$5,CHILLERS!R59, IF($B$15=DATOS!$B$6,COMPRESORES!R59,IF($B$15=DATOS!$B$7,EVAPORADORES!R59,IF($B$15=DATOS!$B$8,FILTROS!R59,IF($B$15=DATOS!$B$9,IC!R59,IF($B$15=DATOS!$B$10,MIXERS!R59,IF($B$15=DATOS!$B$11,MOLINOS!R59,IF($B$15=DATOS!$B$12,'ÓSMOSIS INV'!R59,IF($B$15=DATOS!$B$13,REACTORES!R59,IF($B$15=DATOS!$B$14,RESINAS!R63,IF($B$15=DATOS!$B$15,SECADORES!R59,IF($B$15=DATOS!$B$16,SILOS!R59,IF($B$15=DATOS!$B$17,TANQUES!R59,IF($B$15=DATOS!$B$18,'TK AGITADOS'!R59,IF($B$15=DATOS!$B$19,'TORRES ENF'!R59," ")))))))))))))))))</f>
        <v>0</v>
      </c>
      <c r="Q75" s="46">
        <f>IF($B$15=DATOS!$B$3,CALDERAS!S59,IF($B$15=DATOS!$B$4,CENTRÍFUGAS!S59,IF($B$15=DATOS!$B$5,CHILLERS!S59, IF($B$15=DATOS!$B$6,COMPRESORES!S59,IF($B$15=DATOS!$B$7,EVAPORADORES!S59,IF($B$15=DATOS!$B$8,FILTROS!S59,IF($B$15=DATOS!$B$9,IC!S59,IF($B$15=DATOS!$B$10,MIXERS!S59,IF($B$15=DATOS!$B$11,MOLINOS!S59,IF($B$15=DATOS!$B$12,'ÓSMOSIS INV'!S59,IF($B$15=DATOS!$B$13,REACTORES!S59,IF($B$15=DATOS!$B$14,RESINAS!S63,IF($B$15=DATOS!$B$15,SECADORES!S59,IF($B$15=DATOS!$B$16,SILOS!S59,IF($B$15=DATOS!$B$17,TANQUES!S59,IF($B$15=DATOS!$B$18,'TK AGITADOS'!S59,IF($B$15=DATOS!$B$19,'TORRES ENF'!S59," ")))))))))))))))))</f>
        <v>0</v>
      </c>
      <c r="R75" s="46">
        <f>IF($B$15=DATOS!$B$3,CALDERAS!T59,IF($B$15=DATOS!$B$4,CENTRÍFUGAS!T59,IF($B$15=DATOS!$B$5,CHILLERS!T59, IF($B$15=DATOS!$B$6,COMPRESORES!T59,IF($B$15=DATOS!$B$7,EVAPORADORES!T59,IF($B$15=DATOS!$B$8,FILTROS!T59,IF($B$15=DATOS!$B$9,IC!T59,IF($B$15=DATOS!$B$10,MIXERS!T59,IF($B$15=DATOS!$B$11,MOLINOS!T59,IF($B$15=DATOS!$B$12,'ÓSMOSIS INV'!T59,IF($B$15=DATOS!$B$13,REACTORES!T59,IF($B$15=DATOS!$B$14,RESINAS!T63,IF($B$15=DATOS!$B$15,SECADORES!T59,IF($B$15=DATOS!$B$16,SILOS!T59,IF($B$15=DATOS!$B$17,TANQUES!T59,IF($B$15=DATOS!$B$18,'TK AGITADOS'!T59,IF($B$15=DATOS!$B$19,'TORRES ENF'!T59," ")))))))))))))))))</f>
        <v>0</v>
      </c>
      <c r="S75" s="46">
        <f>IF($B$15=DATOS!$B$3,CALDERAS!U59,IF($B$15=DATOS!$B$4,CENTRÍFUGAS!U59,IF($B$15=DATOS!$B$5,CHILLERS!U59, IF($B$15=DATOS!$B$6,COMPRESORES!U59,IF($B$15=DATOS!$B$7,EVAPORADORES!U59,IF($B$15=DATOS!$B$8,FILTROS!U59,IF($B$15=DATOS!$B$9,IC!U59,IF($B$15=DATOS!$B$10,MIXERS!U59,IF($B$15=DATOS!$B$11,MOLINOS!U59,IF($B$15=DATOS!$B$12,'ÓSMOSIS INV'!U59,IF($B$15=DATOS!$B$13,REACTORES!U59,IF($B$15=DATOS!$B$14,RESINAS!U63,IF($B$15=DATOS!$B$15,SECADORES!U59,IF($B$15=DATOS!$B$16,SILOS!U59,IF($B$15=DATOS!$B$17,TANQUES!U59,IF($B$15=DATOS!$B$18,'TK AGITADOS'!U59,IF($B$15=DATOS!$B$19,'TORRES ENF'!U59," ")))))))))))))))))</f>
        <v>0</v>
      </c>
      <c r="T75" s="46">
        <f>IF($B$15=DATOS!$B$3,CALDERAS!V59,IF($B$15=DATOS!$B$4,CENTRÍFUGAS!V59,IF($B$15=DATOS!$B$5,CHILLERS!V59, IF($B$15=DATOS!$B$6,COMPRESORES!V59,IF($B$15=DATOS!$B$7,EVAPORADORES!V59,IF($B$15=DATOS!$B$8,FILTROS!V59,IF($B$15=DATOS!$B$9,IC!V59,IF($B$15=DATOS!$B$10,MIXERS!V59,IF($B$15=DATOS!$B$11,MOLINOS!V59,IF($B$15=DATOS!$B$12,'ÓSMOSIS INV'!V59,IF($B$15=DATOS!$B$13,REACTORES!V59,IF($B$15=DATOS!$B$14,RESINAS!V63,IF($B$15=DATOS!$B$15,SECADORES!V59,IF($B$15=DATOS!$B$16,SILOS!V59,IF($B$15=DATOS!$B$17,TANQUES!V59,IF($B$15=DATOS!$B$18,'TK AGITADOS'!V59,IF($B$15=DATOS!$B$19,'TORRES ENF'!V59," ")))))))))))))))))</f>
        <v>0</v>
      </c>
      <c r="U75" s="46">
        <f>IF($B$15=DATOS!$B$3,CALDERAS!W59,IF($B$15=DATOS!$B$4,CENTRÍFUGAS!W59,IF($B$15=DATOS!$B$5,CHILLERS!W59, IF($B$15=DATOS!$B$6,COMPRESORES!W59,IF($B$15=DATOS!$B$7,EVAPORADORES!W59,IF($B$15=DATOS!$B$8,FILTROS!W59,IF($B$15=DATOS!$B$9,IC!W59,IF($B$15=DATOS!$B$10,MIXERS!W59,IF($B$15=DATOS!$B$11,MOLINOS!W59,IF($B$15=DATOS!$B$12,'ÓSMOSIS INV'!W59,IF($B$15=DATOS!$B$13,REACTORES!W59,IF($B$15=DATOS!$B$14,RESINAS!W63,IF($B$15=DATOS!$B$15,SECADORES!W59,IF($B$15=DATOS!$B$16,SILOS!W59,IF($B$15=DATOS!$B$17,TANQUES!W59,IF($B$15=DATOS!$B$18,'TK AGITADOS'!W59,IF($B$15=DATOS!$B$19,'TORRES ENF'!W59," ")))))))))))))))))</f>
        <v>0</v>
      </c>
      <c r="V75" s="46">
        <f>IF($B$15=DATOS!$B$3,CALDERAS!X59,IF($B$15=DATOS!$B$4,CENTRÍFUGAS!X59,IF($B$15=DATOS!$B$5,CHILLERS!X59, IF($B$15=DATOS!$B$6,COMPRESORES!X59,IF($B$15=DATOS!$B$7,EVAPORADORES!X59,IF($B$15=DATOS!$B$8,FILTROS!X59,IF($B$15=DATOS!$B$9,IC!X59,IF($B$15=DATOS!$B$10,MIXERS!X59,IF($B$15=DATOS!$B$11,MOLINOS!X59,IF($B$15=DATOS!$B$12,'ÓSMOSIS INV'!X59,IF($B$15=DATOS!$B$13,REACTORES!X59,IF($B$15=DATOS!$B$14,RESINAS!X63,IF($B$15=DATOS!$B$15,SECADORES!X59,IF($B$15=DATOS!$B$16,SILOS!X59,IF($B$15=DATOS!$B$17,TANQUES!X59,IF($B$15=DATOS!$B$18,'TK AGITADOS'!X59,IF($B$15=DATOS!$B$19,'TORRES ENF'!X59," ")))))))))))))))))</f>
        <v>0</v>
      </c>
      <c r="W75" s="46">
        <f>IF($B$15=DATOS!$B$3,CALDERAS!Y59,IF($B$15=DATOS!$B$4,CENTRÍFUGAS!Y59,IF($B$15=DATOS!$B$5,CHILLERS!Y59, IF($B$15=DATOS!$B$6,COMPRESORES!Y59,IF($B$15=DATOS!$B$7,EVAPORADORES!Y59,IF($B$15=DATOS!$B$8,FILTROS!Y59,IF($B$15=DATOS!$B$9,IC!Y59,IF($B$15=DATOS!$B$10,MIXERS!Y59,IF($B$15=DATOS!$B$11,MOLINOS!Y59,IF($B$15=DATOS!$B$12,'ÓSMOSIS INV'!Y59,IF($B$15=DATOS!$B$13,REACTORES!Y59,IF($B$15=DATOS!$B$14,RESINAS!Y63,IF($B$15=DATOS!$B$15,SECADORES!Y59,IF($B$15=DATOS!$B$16,SILOS!Y59,IF($B$15=DATOS!$B$17,TANQUES!Y59,IF($B$15=DATOS!$B$18,'TK AGITADOS'!Y59,IF($B$15=DATOS!$B$19,'TORRES ENF'!Y59," ")))))))))))))))))</f>
        <v>0</v>
      </c>
      <c r="X75" s="46">
        <f>IF($B$15=DATOS!$B$3,CALDERAS!Z59,IF($B$15=DATOS!$B$4,CENTRÍFUGAS!Z59,IF($B$15=DATOS!$B$5,CHILLERS!Z59, IF($B$15=DATOS!$B$6,COMPRESORES!Z59,IF($B$15=DATOS!$B$7,EVAPORADORES!Z59,IF($B$15=DATOS!$B$8,FILTROS!Z59,IF($B$15=DATOS!$B$9,IC!Z59,IF($B$15=DATOS!$B$10,MIXERS!Z59,IF($B$15=DATOS!$B$11,MOLINOS!Z59,IF($B$15=DATOS!$B$12,'ÓSMOSIS INV'!Z59,IF($B$15=DATOS!$B$13,REACTORES!Z59,IF($B$15=DATOS!$B$14,RESINAS!Z63,IF($B$15=DATOS!$B$15,SECADORES!Z59,IF($B$15=DATOS!$B$16,SILOS!Z59,IF($B$15=DATOS!$B$17,TANQUES!Z59,IF($B$15=DATOS!$B$18,'TK AGITADOS'!Z59,IF($B$15=DATOS!$B$19,'TORRES ENF'!Z59," ")))))))))))))))))</f>
        <v>0</v>
      </c>
      <c r="Y75" s="46">
        <f>IF($B$15=DATOS!$B$3,CALDERAS!AA59,IF($B$15=DATOS!$B$4,CENTRÍFUGAS!AA59,IF($B$15=DATOS!$B$5,CHILLERS!AA59, IF($B$15=DATOS!$B$6,COMPRESORES!AA59,IF($B$15=DATOS!$B$7,EVAPORADORES!AA59,IF($B$15=DATOS!$B$8,FILTROS!AA59,IF($B$15=DATOS!$B$9,IC!AA59,IF($B$15=DATOS!$B$10,MIXERS!AA59,IF($B$15=DATOS!$B$11,MOLINOS!AA59,IF($B$15=DATOS!$B$12,'ÓSMOSIS INV'!AA59,IF($B$15=DATOS!$B$13,REACTORES!AA59,IF($B$15=DATOS!$B$14,RESINAS!AA63,IF($B$15=DATOS!$B$15,SECADORES!AA59,IF($B$15=DATOS!$B$16,SILOS!AA59,IF($B$15=DATOS!$B$17,TANQUES!AA59,IF($B$15=DATOS!$B$18,'TK AGITADOS'!AA59,IF($B$15=DATOS!$B$19,'TORRES ENF'!AA59," ")))))))))))))))))</f>
        <v>0</v>
      </c>
      <c r="Z75" s="46">
        <f>IF($B$15=DATOS!$B$3,CALDERAS!AB59,IF($B$15=DATOS!$B$4,CENTRÍFUGAS!AB59,IF($B$15=DATOS!$B$5,CHILLERS!AB59, IF($B$15=DATOS!$B$6,COMPRESORES!AB59,IF($B$15=DATOS!$B$7,EVAPORADORES!AB59,IF($B$15=DATOS!$B$8,FILTROS!AB59,IF($B$15=DATOS!$B$9,IC!AB59,IF($B$15=DATOS!$B$10,MIXERS!AB59,IF($B$15=DATOS!$B$11,MOLINOS!AB59,IF($B$15=DATOS!$B$12,'ÓSMOSIS INV'!AB59,IF($B$15=DATOS!$B$13,REACTORES!AB59,IF($B$15=DATOS!$B$14,RESINAS!AB63,IF($B$15=DATOS!$B$15,SECADORES!AB59,IF($B$15=DATOS!$B$16,SILOS!AB59,IF($B$15=DATOS!$B$17,TANQUES!AB59,IF($B$15=DATOS!$B$18,'TK AGITADOS'!AB59,IF($B$15=DATOS!$B$19,'TORRES ENF'!AB59," ")))))))))))))))))</f>
        <v>0</v>
      </c>
      <c r="AA75" s="46">
        <f>IF($B$15=DATOS!$B$3,CALDERAS!AC59,IF($B$15=DATOS!$B$4,CENTRÍFUGAS!AC59,IF($B$15=DATOS!$B$5,CHILLERS!AC59, IF($B$15=DATOS!$B$6,COMPRESORES!AC59,IF($B$15=DATOS!$B$7,EVAPORADORES!AC59,IF($B$15=DATOS!$B$8,FILTROS!AC59,IF($B$15=DATOS!$B$9,IC!AC59,IF($B$15=DATOS!$B$10,MIXERS!AC59,IF($B$15=DATOS!$B$11,MOLINOS!AC59,IF($B$15=DATOS!$B$12,'ÓSMOSIS INV'!AC59,IF($B$15=DATOS!$B$13,REACTORES!AC59,IF($B$15=DATOS!$B$14,RESINAS!AC63,IF($B$15=DATOS!$B$15,SECADORES!AC59,IF($B$15=DATOS!$B$16,SILOS!AC59,IF($B$15=DATOS!$B$17,TANQUES!AC59,IF($B$15=DATOS!$B$18,'TK AGITADOS'!AC59,IF($B$15=DATOS!$B$19,'TORRES ENF'!AC59," ")))))))))))))))))</f>
        <v>0</v>
      </c>
      <c r="AB75" s="46">
        <f>IF($B$15=DATOS!$B$3,CALDERAS!AD59,IF($B$15=DATOS!$B$4,CENTRÍFUGAS!AD59,IF($B$15=DATOS!$B$5,CHILLERS!AD59, IF($B$15=DATOS!$B$6,COMPRESORES!AD59,IF($B$15=DATOS!$B$7,EVAPORADORES!AD59,IF($B$15=DATOS!$B$8,FILTROS!AD59,IF($B$15=DATOS!$B$9,IC!AD59,IF($B$15=DATOS!$B$10,MIXERS!AD59,IF($B$15=DATOS!$B$11,MOLINOS!AD59,IF($B$15=DATOS!$B$12,'ÓSMOSIS INV'!AD59,IF($B$15=DATOS!$B$13,REACTORES!AD59,IF($B$15=DATOS!$B$14,RESINAS!AD63,IF($B$15=DATOS!$B$15,SECADORES!AD59,IF($B$15=DATOS!$B$16,SILOS!AD59,IF($B$15=DATOS!$B$17,TANQUES!AD59,IF($B$15=DATOS!$B$18,'TK AGITADOS'!AD59,IF($B$15=DATOS!$B$19,'TORRES ENF'!AD59," ")))))))))))))))))</f>
        <v>0</v>
      </c>
      <c r="AC75" s="46">
        <f>IF($B$15=DATOS!$B$3,CALDERAS!AE59,IF($B$15=DATOS!$B$4,CENTRÍFUGAS!AE59,IF($B$15=DATOS!$B$5,CHILLERS!AE59, IF($B$15=DATOS!$B$6,COMPRESORES!AE59,IF($B$15=DATOS!$B$7,EVAPORADORES!AE59,IF($B$15=DATOS!$B$8,FILTROS!AE59,IF($B$15=DATOS!$B$9,IC!AE59,IF($B$15=DATOS!$B$10,MIXERS!AE59,IF($B$15=DATOS!$B$11,MOLINOS!AE59,IF($B$15=DATOS!$B$12,'ÓSMOSIS INV'!AE59,IF($B$15=DATOS!$B$13,REACTORES!AE59,IF($B$15=DATOS!$B$14,RESINAS!AE63,IF($B$15=DATOS!$B$15,SECADORES!AE59,IF($B$15=DATOS!$B$16,SILOS!AE59,IF($B$15=DATOS!$B$17,TANQUES!AE59,IF($B$15=DATOS!$B$18,'TK AGITADOS'!AE59,IF($B$15=DATOS!$B$19,'TORRES ENF'!AE59," ")))))))))))))))))</f>
        <v>0</v>
      </c>
      <c r="AD75" s="46">
        <f>IF($B$15=DATOS!$B$3,CALDERAS!AF59,IF($B$15=DATOS!$B$4,CENTRÍFUGAS!AF59,IF($B$15=DATOS!$B$5,CHILLERS!AF59, IF($B$15=DATOS!$B$6,COMPRESORES!AF59,IF($B$15=DATOS!$B$7,EVAPORADORES!AF59,IF($B$15=DATOS!$B$8,FILTROS!AF59,IF($B$15=DATOS!$B$9,IC!AF59,IF($B$15=DATOS!$B$10,MIXERS!AF59,IF($B$15=DATOS!$B$11,MOLINOS!AF59,IF($B$15=DATOS!$B$12,'ÓSMOSIS INV'!AF59,IF($B$15=DATOS!$B$13,REACTORES!AF59,IF($B$15=DATOS!$B$14,RESINAS!AF63,IF($B$15=DATOS!$B$15,SECADORES!AF59,IF($B$15=DATOS!$B$16,SILOS!AF59,IF($B$15=DATOS!$B$17,TANQUES!AF59,IF($B$15=DATOS!$B$18,'TK AGITADOS'!AF59,IF($B$15=DATOS!$B$19,'TORRES ENF'!AF59," ")))))))))))))))))</f>
        <v>0</v>
      </c>
      <c r="AE75" s="46">
        <f>IF($B$15=DATOS!$B$3,CALDERAS!AG59,IF($B$15=DATOS!$B$4,CENTRÍFUGAS!AG59,IF($B$15=DATOS!$B$5,CHILLERS!AG59, IF($B$15=DATOS!$B$6,COMPRESORES!AG59,IF($B$15=DATOS!$B$7,EVAPORADORES!AG59,IF($B$15=DATOS!$B$8,FILTROS!AG59,IF($B$15=DATOS!$B$9,IC!AG59,IF($B$15=DATOS!$B$10,MIXERS!AG59,IF($B$15=DATOS!$B$11,MOLINOS!AG59,IF($B$15=DATOS!$B$12,'ÓSMOSIS INV'!AG59,IF($B$15=DATOS!$B$13,REACTORES!AG59,IF($B$15=DATOS!$B$14,RESINAS!AG63,IF($B$15=DATOS!$B$15,SECADORES!AG59,IF($B$15=DATOS!$B$16,SILOS!AG59,IF($B$15=DATOS!$B$17,TANQUES!AG59,IF($B$15=DATOS!$B$18,'TK AGITADOS'!AG59,IF($B$15=DATOS!$B$19,'TORRES ENF'!AG59," ")))))))))))))))))</f>
        <v>0</v>
      </c>
      <c r="AF75" s="46">
        <f>IF($B$15=DATOS!$B$3,CALDERAS!AH59,IF($B$15=DATOS!$B$4,CENTRÍFUGAS!AH59,IF($B$15=DATOS!$B$5,CHILLERS!AH59, IF($B$15=DATOS!$B$6,COMPRESORES!AH59,IF($B$15=DATOS!$B$7,EVAPORADORES!AH59,IF($B$15=DATOS!$B$8,FILTROS!AH59,IF($B$15=DATOS!$B$9,IC!AH59,IF($B$15=DATOS!$B$10,MIXERS!AH59,IF($B$15=DATOS!$B$11,MOLINOS!AH59,IF($B$15=DATOS!$B$12,'ÓSMOSIS INV'!AH59,IF($B$15=DATOS!$B$13,REACTORES!AH59,IF($B$15=DATOS!$B$14,RESINAS!AH63,IF($B$15=DATOS!$B$15,SECADORES!AH59,IF($B$15=DATOS!$B$16,SILOS!AH59,IF($B$15=DATOS!$B$17,TANQUES!AH59,IF($B$15=DATOS!$B$18,'TK AGITADOS'!AH59,IF($B$15=DATOS!$B$19,'TORRES ENF'!AH59," ")))))))))))))))))</f>
        <v>0</v>
      </c>
    </row>
    <row r="76" spans="1:32" s="48" customFormat="1" ht="45" customHeight="1" x14ac:dyDescent="0.4">
      <c r="A76" s="46">
        <f>IF($B$15=DATOS!$B$3,CALDERAS!C60,IF($B$15=DATOS!$B$4,CENTRÍFUGAS!C60,IF($B$15=DATOS!$B$5,CHILLERS!C60, IF($B$15=DATOS!$B$6,COMPRESORES!C60,IF($B$15=DATOS!$B$7,EVAPORADORES!C60,IF($B$15=DATOS!$B$8,FILTROS!C60,IF($B$15=DATOS!$B$9,IC!C60,IF($B$15=DATOS!$B$10,MIXERS!C60,IF($B$15=DATOS!$B$11,MOLINOS!C60,IF($B$15=DATOS!$B$12,'ÓSMOSIS INV'!C60,IF($B$15=DATOS!$B$13,REACTORES!C60,IF($B$15=DATOS!$B$14,RESINAS!C64,IF($B$15=DATOS!$B$15,SECADORES!C60,IF($B$15=DATOS!$B$16,SILOS!C60,IF($B$15=DATOS!$B$17,TANQUES!C60,IF($B$15=DATOS!$B$18,'TK AGITADOS'!C60,IF($B$15=DATOS!$B$19,'TORRES ENF'!C60," ")))))))))))))))))</f>
        <v>0</v>
      </c>
      <c r="B76" s="46">
        <f>IF($B$15=DATOS!$B$3,CALDERAS!D60,IF($B$15=DATOS!$B$4,CENTRÍFUGAS!D60,IF($B$15=DATOS!$B$5,CHILLERS!D60, IF($B$15=DATOS!$B$6,COMPRESORES!D60,IF($B$15=DATOS!$B$7,EVAPORADORES!D60,IF($B$15=DATOS!$B$8,FILTROS!D60,IF($B$15=DATOS!$B$9,IC!D60,IF($B$15=DATOS!$B$10,MIXERS!D60,IF($B$15=DATOS!$B$11,MOLINOS!D60,IF($B$15=DATOS!$B$12,'ÓSMOSIS INV'!D60,IF($B$15=DATOS!$B$13,REACTORES!D60,IF($B$15=DATOS!$B$14,RESINAS!D64,IF($B$15=DATOS!$B$15,SECADORES!D60,IF($B$15=DATOS!$B$16,SILOS!D60,IF($B$15=DATOS!$B$17,TANQUES!D60,IF($B$15=DATOS!$B$18,'TK AGITADOS'!D60,IF($B$15=DATOS!$B$19,'TORRES ENF'!D60," ")))))))))))))))))</f>
        <v>0</v>
      </c>
      <c r="C76" s="46">
        <f>IF($B$15=DATOS!$B$3,CALDERAS!E60,IF($B$15=DATOS!$B$4,CENTRÍFUGAS!E60,IF($B$15=DATOS!$B$5,CHILLERS!E60, IF($B$15=DATOS!$B$6,COMPRESORES!E60,IF($B$15=DATOS!$B$7,EVAPORADORES!E60,IF($B$15=DATOS!$B$8,FILTROS!E60,IF($B$15=DATOS!$B$9,IC!E60,IF($B$15=DATOS!$B$10,MIXERS!E60,IF($B$15=DATOS!$B$11,MOLINOS!E60,IF($B$15=DATOS!$B$12,'ÓSMOSIS INV'!E60,IF($B$15=DATOS!$B$13,REACTORES!E60,IF($B$15=DATOS!$B$14,RESINAS!E64,IF($B$15=DATOS!$B$15,SECADORES!E60,IF($B$15=DATOS!$B$16,SILOS!E60,IF($B$15=DATOS!$B$17,TANQUES!E60,IF($B$15=DATOS!$B$18,'TK AGITADOS'!E60,IF($B$15=DATOS!$B$19,'TORRES ENF'!E60," ")))))))))))))))))</f>
        <v>0</v>
      </c>
      <c r="D76" s="46">
        <f>IF($B$15=DATOS!$B$3,CALDERAS!F60,IF($B$15=DATOS!$B$4,CENTRÍFUGAS!F60,IF($B$15=DATOS!$B$5,CHILLERS!F60, IF($B$15=DATOS!$B$6,COMPRESORES!F60,IF($B$15=DATOS!$B$7,EVAPORADORES!F60,IF($B$15=DATOS!$B$8,FILTROS!F60,IF($B$15=DATOS!$B$9,IC!F60,IF($B$15=DATOS!$B$10,MIXERS!F60,IF($B$15=DATOS!$B$11,MOLINOS!F60,IF($B$15=DATOS!$B$12,'ÓSMOSIS INV'!F60,IF($B$15=DATOS!$B$13,REACTORES!F60,IF($B$15=DATOS!$B$14,RESINAS!F64,IF($B$15=DATOS!$B$15,SECADORES!F60,IF($B$15=DATOS!$B$16,SILOS!F60,IF($B$15=DATOS!$B$17,TANQUES!F60,IF($B$15=DATOS!$B$18,'TK AGITADOS'!F60,IF($B$15=DATOS!$B$19,'TORRES ENF'!F60," ")))))))))))))))))</f>
        <v>0</v>
      </c>
      <c r="E76" s="46">
        <f>IF($B$15=DATOS!$B$3,CALDERAS!G60,IF($B$15=DATOS!$B$4,CENTRÍFUGAS!G60,IF($B$15=DATOS!$B$5,CHILLERS!G60, IF($B$15=DATOS!$B$6,COMPRESORES!G60,IF($B$15=DATOS!$B$7,EVAPORADORES!G60,IF($B$15=DATOS!$B$8,FILTROS!G60,IF($B$15=DATOS!$B$9,IC!G60,IF($B$15=DATOS!$B$10,MIXERS!G60,IF($B$15=DATOS!$B$11,MOLINOS!G60,IF($B$15=DATOS!$B$12,'ÓSMOSIS INV'!G60,IF($B$15=DATOS!$B$13,REACTORES!G60,IF($B$15=DATOS!$B$14,RESINAS!G64,IF($B$15=DATOS!$B$15,SECADORES!G60,IF($B$15=DATOS!$B$16,SILOS!G60,IF($B$15=DATOS!$B$17,TANQUES!G60,IF($B$15=DATOS!$B$18,'TK AGITADOS'!G60,IF($B$15=DATOS!$B$19,'TORRES ENF'!G60," ")))))))))))))))))</f>
        <v>0</v>
      </c>
      <c r="F76" s="46">
        <f>IF($B$15=DATOS!$B$3,CALDERAS!H60,IF($B$15=DATOS!$B$4,CENTRÍFUGAS!H60,IF($B$15=DATOS!$B$5,CHILLERS!H60, IF($B$15=DATOS!$B$6,COMPRESORES!H60,IF($B$15=DATOS!$B$7,EVAPORADORES!H60,IF($B$15=DATOS!$B$8,FILTROS!H60,IF($B$15=DATOS!$B$9,IC!H60,IF($B$15=DATOS!$B$10,MIXERS!H60,IF($B$15=DATOS!$B$11,MOLINOS!H60,IF($B$15=DATOS!$B$12,'ÓSMOSIS INV'!H60,IF($B$15=DATOS!$B$13,REACTORES!H60,IF($B$15=DATOS!$B$14,RESINAS!H64,IF($B$15=DATOS!$B$15,SECADORES!H60,IF($B$15=DATOS!$B$16,SILOS!H60,IF($B$15=DATOS!$B$17,TANQUES!H60,IF($B$15=DATOS!$B$18,'TK AGITADOS'!H60,IF($B$15=DATOS!$B$19,'TORRES ENF'!H60," ")))))))))))))))))</f>
        <v>0</v>
      </c>
      <c r="G76" s="46">
        <f>IF($B$15=DATOS!$B$3,CALDERAS!I60,IF($B$15=DATOS!$B$4,CENTRÍFUGAS!I60,IF($B$15=DATOS!$B$5,CHILLERS!I60, IF($B$15=DATOS!$B$6,COMPRESORES!I60,IF($B$15=DATOS!$B$7,EVAPORADORES!I60,IF($B$15=DATOS!$B$8,FILTROS!I60,IF($B$15=DATOS!$B$9,IC!I60,IF($B$15=DATOS!$B$10,MIXERS!I60,IF($B$15=DATOS!$B$11,MOLINOS!I60,IF($B$15=DATOS!$B$12,'ÓSMOSIS INV'!I60,IF($B$15=DATOS!$B$13,REACTORES!I60,IF($B$15=DATOS!$B$14,RESINAS!I64,IF($B$15=DATOS!$B$15,SECADORES!I60,IF($B$15=DATOS!$B$16,SILOS!I60,IF($B$15=DATOS!$B$17,TANQUES!I60,IF($B$15=DATOS!$B$18,'TK AGITADOS'!I60,IF($B$15=DATOS!$B$19,'TORRES ENF'!I60," ")))))))))))))))))</f>
        <v>0</v>
      </c>
      <c r="H76" s="46">
        <f>IF($B$15=DATOS!$B$3,CALDERAS!J60,IF($B$15=DATOS!$B$4,CENTRÍFUGAS!J60,IF($B$15=DATOS!$B$5,CHILLERS!J60, IF($B$15=DATOS!$B$6,COMPRESORES!J60,IF($B$15=DATOS!$B$7,EVAPORADORES!J60,IF($B$15=DATOS!$B$8,FILTROS!J60,IF($B$15=DATOS!$B$9,IC!J60,IF($B$15=DATOS!$B$10,MIXERS!J60,IF($B$15=DATOS!$B$11,MOLINOS!J60,IF($B$15=DATOS!$B$12,'ÓSMOSIS INV'!J60,IF($B$15=DATOS!$B$13,REACTORES!J60,IF($B$15=DATOS!$B$14,RESINAS!J64,IF($B$15=DATOS!$B$15,SECADORES!J60,IF($B$15=DATOS!$B$16,SILOS!J60,IF($B$15=DATOS!$B$17,TANQUES!J60,IF($B$15=DATOS!$B$18,'TK AGITADOS'!J60,IF($B$15=DATOS!$B$19,'TORRES ENF'!J60," ")))))))))))))))))</f>
        <v>0</v>
      </c>
      <c r="I76" s="46">
        <f>IF($B$15=DATOS!$B$3,CALDERAS!K60,IF($B$15=DATOS!$B$4,CENTRÍFUGAS!K60,IF($B$15=DATOS!$B$5,CHILLERS!K60, IF($B$15=DATOS!$B$6,COMPRESORES!K60,IF($B$15=DATOS!$B$7,EVAPORADORES!K60,IF($B$15=DATOS!$B$8,FILTROS!K60,IF($B$15=DATOS!$B$9,IC!K60,IF($B$15=DATOS!$B$10,MIXERS!K60,IF($B$15=DATOS!$B$11,MOLINOS!K60,IF($B$15=DATOS!$B$12,'ÓSMOSIS INV'!K60,IF($B$15=DATOS!$B$13,REACTORES!K60,IF($B$15=DATOS!$B$14,RESINAS!K64,IF($B$15=DATOS!$B$15,SECADORES!K60,IF($B$15=DATOS!$B$16,SILOS!K60,IF($B$15=DATOS!$B$17,TANQUES!K60,IF($B$15=DATOS!$B$18,'TK AGITADOS'!K60,IF($B$15=DATOS!$B$19,'TORRES ENF'!K60," ")))))))))))))))))</f>
        <v>0</v>
      </c>
      <c r="J76" s="46">
        <f>IF($B$15=DATOS!$B$3,CALDERAS!L60,IF($B$15=DATOS!$B$4,CENTRÍFUGAS!L60,IF($B$15=DATOS!$B$5,CHILLERS!L60, IF($B$15=DATOS!$B$6,COMPRESORES!L60,IF($B$15=DATOS!$B$7,EVAPORADORES!L60,IF($B$15=DATOS!$B$8,FILTROS!L60,IF($B$15=DATOS!$B$9,IC!L60,IF($B$15=DATOS!$B$10,MIXERS!L60,IF($B$15=DATOS!$B$11,MOLINOS!L60,IF($B$15=DATOS!$B$12,'ÓSMOSIS INV'!L60,IF($B$15=DATOS!$B$13,REACTORES!L60,IF($B$15=DATOS!$B$14,RESINAS!L64,IF($B$15=DATOS!$B$15,SECADORES!L60,IF($B$15=DATOS!$B$16,SILOS!L60,IF($B$15=DATOS!$B$17,TANQUES!L60,IF($B$15=DATOS!$B$18,'TK AGITADOS'!L60,IF($B$15=DATOS!$B$19,'TORRES ENF'!L60," ")))))))))))))))))</f>
        <v>0</v>
      </c>
      <c r="K76" s="46">
        <f>IF($B$15=DATOS!$B$3,CALDERAS!M60,IF($B$15=DATOS!$B$4,CENTRÍFUGAS!M60,IF($B$15=DATOS!$B$5,CHILLERS!M60, IF($B$15=DATOS!$B$6,COMPRESORES!M60,IF($B$15=DATOS!$B$7,EVAPORADORES!M60,IF($B$15=DATOS!$B$8,FILTROS!M60,IF($B$15=DATOS!$B$9,IC!M60,IF($B$15=DATOS!$B$10,MIXERS!M60,IF($B$15=DATOS!$B$11,MOLINOS!M60,IF($B$15=DATOS!$B$12,'ÓSMOSIS INV'!M60,IF($B$15=DATOS!$B$13,REACTORES!M60,IF($B$15=DATOS!$B$14,RESINAS!M64,IF($B$15=DATOS!$B$15,SECADORES!M60,IF($B$15=DATOS!$B$16,SILOS!M60,IF($B$15=DATOS!$B$17,TANQUES!M60,IF($B$15=DATOS!$B$18,'TK AGITADOS'!M60,IF($B$15=DATOS!$B$19,'TORRES ENF'!M60," ")))))))))))))))))</f>
        <v>0</v>
      </c>
      <c r="L76" s="46">
        <f>IF($B$15=DATOS!$B$3,CALDERAS!N60,IF($B$15=DATOS!$B$4,CENTRÍFUGAS!N60,IF($B$15=DATOS!$B$5,CHILLERS!N60, IF($B$15=DATOS!$B$6,COMPRESORES!N60,IF($B$15=DATOS!$B$7,EVAPORADORES!N60,IF($B$15=DATOS!$B$8,FILTROS!N60,IF($B$15=DATOS!$B$9,IC!N60,IF($B$15=DATOS!$B$10,MIXERS!N60,IF($B$15=DATOS!$B$11,MOLINOS!N60,IF($B$15=DATOS!$B$12,'ÓSMOSIS INV'!N60,IF($B$15=DATOS!$B$13,REACTORES!N60,IF($B$15=DATOS!$B$14,RESINAS!N64,IF($B$15=DATOS!$B$15,SECADORES!N60,IF($B$15=DATOS!$B$16,SILOS!N60,IF($B$15=DATOS!$B$17,TANQUES!N60,IF($B$15=DATOS!$B$18,'TK AGITADOS'!N60,IF($B$15=DATOS!$B$19,'TORRES ENF'!N60," ")))))))))))))))))</f>
        <v>0</v>
      </c>
      <c r="M76" s="46">
        <f>IF($B$15=DATOS!$B$3,CALDERAS!O60,IF($B$15=DATOS!$B$4,CENTRÍFUGAS!O60,IF($B$15=DATOS!$B$5,CHILLERS!O60, IF($B$15=DATOS!$B$6,COMPRESORES!O60,IF($B$15=DATOS!$B$7,EVAPORADORES!O60,IF($B$15=DATOS!$B$8,FILTROS!O60,IF($B$15=DATOS!$B$9,IC!O60,IF($B$15=DATOS!$B$10,MIXERS!O60,IF($B$15=DATOS!$B$11,MOLINOS!O60,IF($B$15=DATOS!$B$12,'ÓSMOSIS INV'!O60,IF($B$15=DATOS!$B$13,REACTORES!O60,IF($B$15=DATOS!$B$14,RESINAS!O64,IF($B$15=DATOS!$B$15,SECADORES!O60,IF($B$15=DATOS!$B$16,SILOS!O60,IF($B$15=DATOS!$B$17,TANQUES!O60,IF($B$15=DATOS!$B$18,'TK AGITADOS'!O60,IF($B$15=DATOS!$B$19,'TORRES ENF'!O60," ")))))))))))))))))</f>
        <v>0</v>
      </c>
      <c r="N76" s="46">
        <f>IF($B$15=DATOS!$B$3,CALDERAS!P60,IF($B$15=DATOS!$B$4,CENTRÍFUGAS!P60,IF($B$15=DATOS!$B$5,CHILLERS!P60, IF($B$15=DATOS!$B$6,COMPRESORES!P60,IF($B$15=DATOS!$B$7,EVAPORADORES!P60,IF($B$15=DATOS!$B$8,FILTROS!P60,IF($B$15=DATOS!$B$9,IC!P60,IF($B$15=DATOS!$B$10,MIXERS!P60,IF($B$15=DATOS!$B$11,MOLINOS!P60,IF($B$15=DATOS!$B$12,'ÓSMOSIS INV'!P60,IF($B$15=DATOS!$B$13,REACTORES!P60,IF($B$15=DATOS!$B$14,RESINAS!P64,IF($B$15=DATOS!$B$15,SECADORES!P60,IF($B$15=DATOS!$B$16,SILOS!P60,IF($B$15=DATOS!$B$17,TANQUES!P60,IF($B$15=DATOS!$B$18,'TK AGITADOS'!P60,IF($B$15=DATOS!$B$19,'TORRES ENF'!P60," ")))))))))))))))))</f>
        <v>0</v>
      </c>
      <c r="O76" s="46">
        <f>IF($B$15=DATOS!$B$3,CALDERAS!Q60,IF($B$15=DATOS!$B$4,CENTRÍFUGAS!Q60,IF($B$15=DATOS!$B$5,CHILLERS!Q60, IF($B$15=DATOS!$B$6,COMPRESORES!Q60,IF($B$15=DATOS!$B$7,EVAPORADORES!Q60,IF($B$15=DATOS!$B$8,FILTROS!Q60,IF($B$15=DATOS!$B$9,IC!Q60,IF($B$15=DATOS!$B$10,MIXERS!Q60,IF($B$15=DATOS!$B$11,MOLINOS!Q60,IF($B$15=DATOS!$B$12,'ÓSMOSIS INV'!Q60,IF($B$15=DATOS!$B$13,REACTORES!Q60,IF($B$15=DATOS!$B$14,RESINAS!Q64,IF($B$15=DATOS!$B$15,SECADORES!Q60,IF($B$15=DATOS!$B$16,SILOS!Q60,IF($B$15=DATOS!$B$17,TANQUES!Q60,IF($B$15=DATOS!$B$18,'TK AGITADOS'!Q60,IF($B$15=DATOS!$B$19,'TORRES ENF'!Q60," ")))))))))))))))))</f>
        <v>0</v>
      </c>
      <c r="P76" s="46">
        <f>IF($B$15=DATOS!$B$3,CALDERAS!R60,IF($B$15=DATOS!$B$4,CENTRÍFUGAS!R60,IF($B$15=DATOS!$B$5,CHILLERS!R60, IF($B$15=DATOS!$B$6,COMPRESORES!R60,IF($B$15=DATOS!$B$7,EVAPORADORES!R60,IF($B$15=DATOS!$B$8,FILTROS!R60,IF($B$15=DATOS!$B$9,IC!R60,IF($B$15=DATOS!$B$10,MIXERS!R60,IF($B$15=DATOS!$B$11,MOLINOS!R60,IF($B$15=DATOS!$B$12,'ÓSMOSIS INV'!R60,IF($B$15=DATOS!$B$13,REACTORES!R60,IF($B$15=DATOS!$B$14,RESINAS!R64,IF($B$15=DATOS!$B$15,SECADORES!R60,IF($B$15=DATOS!$B$16,SILOS!R60,IF($B$15=DATOS!$B$17,TANQUES!R60,IF($B$15=DATOS!$B$18,'TK AGITADOS'!R60,IF($B$15=DATOS!$B$19,'TORRES ENF'!R60," ")))))))))))))))))</f>
        <v>0</v>
      </c>
      <c r="Q76" s="46">
        <f>IF($B$15=DATOS!$B$3,CALDERAS!S60,IF($B$15=DATOS!$B$4,CENTRÍFUGAS!S60,IF($B$15=DATOS!$B$5,CHILLERS!S60, IF($B$15=DATOS!$B$6,COMPRESORES!S60,IF($B$15=DATOS!$B$7,EVAPORADORES!S60,IF($B$15=DATOS!$B$8,FILTROS!S60,IF($B$15=DATOS!$B$9,IC!S60,IF($B$15=DATOS!$B$10,MIXERS!S60,IF($B$15=DATOS!$B$11,MOLINOS!S60,IF($B$15=DATOS!$B$12,'ÓSMOSIS INV'!S60,IF($B$15=DATOS!$B$13,REACTORES!S60,IF($B$15=DATOS!$B$14,RESINAS!S64,IF($B$15=DATOS!$B$15,SECADORES!S60,IF($B$15=DATOS!$B$16,SILOS!S60,IF($B$15=DATOS!$B$17,TANQUES!S60,IF($B$15=DATOS!$B$18,'TK AGITADOS'!S60,IF($B$15=DATOS!$B$19,'TORRES ENF'!S60," ")))))))))))))))))</f>
        <v>0</v>
      </c>
      <c r="R76" s="46">
        <f>IF($B$15=DATOS!$B$3,CALDERAS!T60,IF($B$15=DATOS!$B$4,CENTRÍFUGAS!T60,IF($B$15=DATOS!$B$5,CHILLERS!T60, IF($B$15=DATOS!$B$6,COMPRESORES!T60,IF($B$15=DATOS!$B$7,EVAPORADORES!T60,IF($B$15=DATOS!$B$8,FILTROS!T60,IF($B$15=DATOS!$B$9,IC!T60,IF($B$15=DATOS!$B$10,MIXERS!T60,IF($B$15=DATOS!$B$11,MOLINOS!T60,IF($B$15=DATOS!$B$12,'ÓSMOSIS INV'!T60,IF($B$15=DATOS!$B$13,REACTORES!T60,IF($B$15=DATOS!$B$14,RESINAS!T64,IF($B$15=DATOS!$B$15,SECADORES!T60,IF($B$15=DATOS!$B$16,SILOS!T60,IF($B$15=DATOS!$B$17,TANQUES!T60,IF($B$15=DATOS!$B$18,'TK AGITADOS'!T60,IF($B$15=DATOS!$B$19,'TORRES ENF'!T60," ")))))))))))))))))</f>
        <v>0</v>
      </c>
      <c r="S76" s="46">
        <f>IF($B$15=DATOS!$B$3,CALDERAS!U60,IF($B$15=DATOS!$B$4,CENTRÍFUGAS!U60,IF($B$15=DATOS!$B$5,CHILLERS!U60, IF($B$15=DATOS!$B$6,COMPRESORES!U60,IF($B$15=DATOS!$B$7,EVAPORADORES!U60,IF($B$15=DATOS!$B$8,FILTROS!U60,IF($B$15=DATOS!$B$9,IC!U60,IF($B$15=DATOS!$B$10,MIXERS!U60,IF($B$15=DATOS!$B$11,MOLINOS!U60,IF($B$15=DATOS!$B$12,'ÓSMOSIS INV'!U60,IF($B$15=DATOS!$B$13,REACTORES!U60,IF($B$15=DATOS!$B$14,RESINAS!U64,IF($B$15=DATOS!$B$15,SECADORES!U60,IF($B$15=DATOS!$B$16,SILOS!U60,IF($B$15=DATOS!$B$17,TANQUES!U60,IF($B$15=DATOS!$B$18,'TK AGITADOS'!U60,IF($B$15=DATOS!$B$19,'TORRES ENF'!U60," ")))))))))))))))))</f>
        <v>0</v>
      </c>
      <c r="T76" s="46">
        <f>IF($B$15=DATOS!$B$3,CALDERAS!V60,IF($B$15=DATOS!$B$4,CENTRÍFUGAS!V60,IF($B$15=DATOS!$B$5,CHILLERS!V60, IF($B$15=DATOS!$B$6,COMPRESORES!V60,IF($B$15=DATOS!$B$7,EVAPORADORES!V60,IF($B$15=DATOS!$B$8,FILTROS!V60,IF($B$15=DATOS!$B$9,IC!V60,IF($B$15=DATOS!$B$10,MIXERS!V60,IF($B$15=DATOS!$B$11,MOLINOS!V60,IF($B$15=DATOS!$B$12,'ÓSMOSIS INV'!V60,IF($B$15=DATOS!$B$13,REACTORES!V60,IF($B$15=DATOS!$B$14,RESINAS!V64,IF($B$15=DATOS!$B$15,SECADORES!V60,IF($B$15=DATOS!$B$16,SILOS!V60,IF($B$15=DATOS!$B$17,TANQUES!V60,IF($B$15=DATOS!$B$18,'TK AGITADOS'!V60,IF($B$15=DATOS!$B$19,'TORRES ENF'!V60," ")))))))))))))))))</f>
        <v>0</v>
      </c>
      <c r="U76" s="46">
        <f>IF($B$15=DATOS!$B$3,CALDERAS!W60,IF($B$15=DATOS!$B$4,CENTRÍFUGAS!W60,IF($B$15=DATOS!$B$5,CHILLERS!W60, IF($B$15=DATOS!$B$6,COMPRESORES!W60,IF($B$15=DATOS!$B$7,EVAPORADORES!W60,IF($B$15=DATOS!$B$8,FILTROS!W60,IF($B$15=DATOS!$B$9,IC!W60,IF($B$15=DATOS!$B$10,MIXERS!W60,IF($B$15=DATOS!$B$11,MOLINOS!W60,IF($B$15=DATOS!$B$12,'ÓSMOSIS INV'!W60,IF($B$15=DATOS!$B$13,REACTORES!W60,IF($B$15=DATOS!$B$14,RESINAS!W64,IF($B$15=DATOS!$B$15,SECADORES!W60,IF($B$15=DATOS!$B$16,SILOS!W60,IF($B$15=DATOS!$B$17,TANQUES!W60,IF($B$15=DATOS!$B$18,'TK AGITADOS'!W60,IF($B$15=DATOS!$B$19,'TORRES ENF'!W60," ")))))))))))))))))</f>
        <v>0</v>
      </c>
      <c r="V76" s="46">
        <f>IF($B$15=DATOS!$B$3,CALDERAS!X60,IF($B$15=DATOS!$B$4,CENTRÍFUGAS!X60,IF($B$15=DATOS!$B$5,CHILLERS!X60, IF($B$15=DATOS!$B$6,COMPRESORES!X60,IF($B$15=DATOS!$B$7,EVAPORADORES!X60,IF($B$15=DATOS!$B$8,FILTROS!X60,IF($B$15=DATOS!$B$9,IC!X60,IF($B$15=DATOS!$B$10,MIXERS!X60,IF($B$15=DATOS!$B$11,MOLINOS!X60,IF($B$15=DATOS!$B$12,'ÓSMOSIS INV'!X60,IF($B$15=DATOS!$B$13,REACTORES!X60,IF($B$15=DATOS!$B$14,RESINAS!X64,IF($B$15=DATOS!$B$15,SECADORES!X60,IF($B$15=DATOS!$B$16,SILOS!X60,IF($B$15=DATOS!$B$17,TANQUES!X60,IF($B$15=DATOS!$B$18,'TK AGITADOS'!X60,IF($B$15=DATOS!$B$19,'TORRES ENF'!X60," ")))))))))))))))))</f>
        <v>0</v>
      </c>
      <c r="W76" s="46">
        <f>IF($B$15=DATOS!$B$3,CALDERAS!Y60,IF($B$15=DATOS!$B$4,CENTRÍFUGAS!Y60,IF($B$15=DATOS!$B$5,CHILLERS!Y60, IF($B$15=DATOS!$B$6,COMPRESORES!Y60,IF($B$15=DATOS!$B$7,EVAPORADORES!Y60,IF($B$15=DATOS!$B$8,FILTROS!Y60,IF($B$15=DATOS!$B$9,IC!Y60,IF($B$15=DATOS!$B$10,MIXERS!Y60,IF($B$15=DATOS!$B$11,MOLINOS!Y60,IF($B$15=DATOS!$B$12,'ÓSMOSIS INV'!Y60,IF($B$15=DATOS!$B$13,REACTORES!Y60,IF($B$15=DATOS!$B$14,RESINAS!Y64,IF($B$15=DATOS!$B$15,SECADORES!Y60,IF($B$15=DATOS!$B$16,SILOS!Y60,IF($B$15=DATOS!$B$17,TANQUES!Y60,IF($B$15=DATOS!$B$18,'TK AGITADOS'!Y60,IF($B$15=DATOS!$B$19,'TORRES ENF'!Y60," ")))))))))))))))))</f>
        <v>0</v>
      </c>
      <c r="X76" s="46">
        <f>IF($B$15=DATOS!$B$3,CALDERAS!Z60,IF($B$15=DATOS!$B$4,CENTRÍFUGAS!Z60,IF($B$15=DATOS!$B$5,CHILLERS!Z60, IF($B$15=DATOS!$B$6,COMPRESORES!Z60,IF($B$15=DATOS!$B$7,EVAPORADORES!Z60,IF($B$15=DATOS!$B$8,FILTROS!Z60,IF($B$15=DATOS!$B$9,IC!Z60,IF($B$15=DATOS!$B$10,MIXERS!Z60,IF($B$15=DATOS!$B$11,MOLINOS!Z60,IF($B$15=DATOS!$B$12,'ÓSMOSIS INV'!Z60,IF($B$15=DATOS!$B$13,REACTORES!Z60,IF($B$15=DATOS!$B$14,RESINAS!Z64,IF($B$15=DATOS!$B$15,SECADORES!Z60,IF($B$15=DATOS!$B$16,SILOS!Z60,IF($B$15=DATOS!$B$17,TANQUES!Z60,IF($B$15=DATOS!$B$18,'TK AGITADOS'!Z60,IF($B$15=DATOS!$B$19,'TORRES ENF'!Z60," ")))))))))))))))))</f>
        <v>0</v>
      </c>
      <c r="Y76" s="46">
        <f>IF($B$15=DATOS!$B$3,CALDERAS!AA60,IF($B$15=DATOS!$B$4,CENTRÍFUGAS!AA60,IF($B$15=DATOS!$B$5,CHILLERS!AA60, IF($B$15=DATOS!$B$6,COMPRESORES!AA60,IF($B$15=DATOS!$B$7,EVAPORADORES!AA60,IF($B$15=DATOS!$B$8,FILTROS!AA60,IF($B$15=DATOS!$B$9,IC!AA60,IF($B$15=DATOS!$B$10,MIXERS!AA60,IF($B$15=DATOS!$B$11,MOLINOS!AA60,IF($B$15=DATOS!$B$12,'ÓSMOSIS INV'!AA60,IF($B$15=DATOS!$B$13,REACTORES!AA60,IF($B$15=DATOS!$B$14,RESINAS!AA64,IF($B$15=DATOS!$B$15,SECADORES!AA60,IF($B$15=DATOS!$B$16,SILOS!AA60,IF($B$15=DATOS!$B$17,TANQUES!AA60,IF($B$15=DATOS!$B$18,'TK AGITADOS'!AA60,IF($B$15=DATOS!$B$19,'TORRES ENF'!AA60," ")))))))))))))))))</f>
        <v>0</v>
      </c>
      <c r="Z76" s="46">
        <f>IF($B$15=DATOS!$B$3,CALDERAS!AB60,IF($B$15=DATOS!$B$4,CENTRÍFUGAS!AB60,IF($B$15=DATOS!$B$5,CHILLERS!AB60, IF($B$15=DATOS!$B$6,COMPRESORES!AB60,IF($B$15=DATOS!$B$7,EVAPORADORES!AB60,IF($B$15=DATOS!$B$8,FILTROS!AB60,IF($B$15=DATOS!$B$9,IC!AB60,IF($B$15=DATOS!$B$10,MIXERS!AB60,IF($B$15=DATOS!$B$11,MOLINOS!AB60,IF($B$15=DATOS!$B$12,'ÓSMOSIS INV'!AB60,IF($B$15=DATOS!$B$13,REACTORES!AB60,IF($B$15=DATOS!$B$14,RESINAS!AB64,IF($B$15=DATOS!$B$15,SECADORES!AB60,IF($B$15=DATOS!$B$16,SILOS!AB60,IF($B$15=DATOS!$B$17,TANQUES!AB60,IF($B$15=DATOS!$B$18,'TK AGITADOS'!AB60,IF($B$15=DATOS!$B$19,'TORRES ENF'!AB60," ")))))))))))))))))</f>
        <v>0</v>
      </c>
      <c r="AA76" s="46">
        <f>IF($B$15=DATOS!$B$3,CALDERAS!AC60,IF($B$15=DATOS!$B$4,CENTRÍFUGAS!AC60,IF($B$15=DATOS!$B$5,CHILLERS!AC60, IF($B$15=DATOS!$B$6,COMPRESORES!AC60,IF($B$15=DATOS!$B$7,EVAPORADORES!AC60,IF($B$15=DATOS!$B$8,FILTROS!AC60,IF($B$15=DATOS!$B$9,IC!AC60,IF($B$15=DATOS!$B$10,MIXERS!AC60,IF($B$15=DATOS!$B$11,MOLINOS!AC60,IF($B$15=DATOS!$B$12,'ÓSMOSIS INV'!AC60,IF($B$15=DATOS!$B$13,REACTORES!AC60,IF($B$15=DATOS!$B$14,RESINAS!AC64,IF($B$15=DATOS!$B$15,SECADORES!AC60,IF($B$15=DATOS!$B$16,SILOS!AC60,IF($B$15=DATOS!$B$17,TANQUES!AC60,IF($B$15=DATOS!$B$18,'TK AGITADOS'!AC60,IF($B$15=DATOS!$B$19,'TORRES ENF'!AC60," ")))))))))))))))))</f>
        <v>0</v>
      </c>
      <c r="AB76" s="46">
        <f>IF($B$15=DATOS!$B$3,CALDERAS!AD60,IF($B$15=DATOS!$B$4,CENTRÍFUGAS!AD60,IF($B$15=DATOS!$B$5,CHILLERS!AD60, IF($B$15=DATOS!$B$6,COMPRESORES!AD60,IF($B$15=DATOS!$B$7,EVAPORADORES!AD60,IF($B$15=DATOS!$B$8,FILTROS!AD60,IF($B$15=DATOS!$B$9,IC!AD60,IF($B$15=DATOS!$B$10,MIXERS!AD60,IF($B$15=DATOS!$B$11,MOLINOS!AD60,IF($B$15=DATOS!$B$12,'ÓSMOSIS INV'!AD60,IF($B$15=DATOS!$B$13,REACTORES!AD60,IF($B$15=DATOS!$B$14,RESINAS!AD64,IF($B$15=DATOS!$B$15,SECADORES!AD60,IF($B$15=DATOS!$B$16,SILOS!AD60,IF($B$15=DATOS!$B$17,TANQUES!AD60,IF($B$15=DATOS!$B$18,'TK AGITADOS'!AD60,IF($B$15=DATOS!$B$19,'TORRES ENF'!AD60," ")))))))))))))))))</f>
        <v>0</v>
      </c>
      <c r="AC76" s="46">
        <f>IF($B$15=DATOS!$B$3,CALDERAS!AE60,IF($B$15=DATOS!$B$4,CENTRÍFUGAS!AE60,IF($B$15=DATOS!$B$5,CHILLERS!AE60, IF($B$15=DATOS!$B$6,COMPRESORES!AE60,IF($B$15=DATOS!$B$7,EVAPORADORES!AE60,IF($B$15=DATOS!$B$8,FILTROS!AE60,IF($B$15=DATOS!$B$9,IC!AE60,IF($B$15=DATOS!$B$10,MIXERS!AE60,IF($B$15=DATOS!$B$11,MOLINOS!AE60,IF($B$15=DATOS!$B$12,'ÓSMOSIS INV'!AE60,IF($B$15=DATOS!$B$13,REACTORES!AE60,IF($B$15=DATOS!$B$14,RESINAS!AE64,IF($B$15=DATOS!$B$15,SECADORES!AE60,IF($B$15=DATOS!$B$16,SILOS!AE60,IF($B$15=DATOS!$B$17,TANQUES!AE60,IF($B$15=DATOS!$B$18,'TK AGITADOS'!AE60,IF($B$15=DATOS!$B$19,'TORRES ENF'!AE60," ")))))))))))))))))</f>
        <v>0</v>
      </c>
      <c r="AD76" s="46">
        <f>IF($B$15=DATOS!$B$3,CALDERAS!AF60,IF($B$15=DATOS!$B$4,CENTRÍFUGAS!AF60,IF($B$15=DATOS!$B$5,CHILLERS!AF60, IF($B$15=DATOS!$B$6,COMPRESORES!AF60,IF($B$15=DATOS!$B$7,EVAPORADORES!AF60,IF($B$15=DATOS!$B$8,FILTROS!AF60,IF($B$15=DATOS!$B$9,IC!AF60,IF($B$15=DATOS!$B$10,MIXERS!AF60,IF($B$15=DATOS!$B$11,MOLINOS!AF60,IF($B$15=DATOS!$B$12,'ÓSMOSIS INV'!AF60,IF($B$15=DATOS!$B$13,REACTORES!AF60,IF($B$15=DATOS!$B$14,RESINAS!AF64,IF($B$15=DATOS!$B$15,SECADORES!AF60,IF($B$15=DATOS!$B$16,SILOS!AF60,IF($B$15=DATOS!$B$17,TANQUES!AF60,IF($B$15=DATOS!$B$18,'TK AGITADOS'!AF60,IF($B$15=DATOS!$B$19,'TORRES ENF'!AF60," ")))))))))))))))))</f>
        <v>0</v>
      </c>
      <c r="AE76" s="46">
        <f>IF($B$15=DATOS!$B$3,CALDERAS!AG60,IF($B$15=DATOS!$B$4,CENTRÍFUGAS!AG60,IF($B$15=DATOS!$B$5,CHILLERS!AG60, IF($B$15=DATOS!$B$6,COMPRESORES!AG60,IF($B$15=DATOS!$B$7,EVAPORADORES!AG60,IF($B$15=DATOS!$B$8,FILTROS!AG60,IF($B$15=DATOS!$B$9,IC!AG60,IF($B$15=DATOS!$B$10,MIXERS!AG60,IF($B$15=DATOS!$B$11,MOLINOS!AG60,IF($B$15=DATOS!$B$12,'ÓSMOSIS INV'!AG60,IF($B$15=DATOS!$B$13,REACTORES!AG60,IF($B$15=DATOS!$B$14,RESINAS!AG64,IF($B$15=DATOS!$B$15,SECADORES!AG60,IF($B$15=DATOS!$B$16,SILOS!AG60,IF($B$15=DATOS!$B$17,TANQUES!AG60,IF($B$15=DATOS!$B$18,'TK AGITADOS'!AG60,IF($B$15=DATOS!$B$19,'TORRES ENF'!AG60," ")))))))))))))))))</f>
        <v>0</v>
      </c>
      <c r="AF76" s="46">
        <f>IF($B$15=DATOS!$B$3,CALDERAS!AH60,IF($B$15=DATOS!$B$4,CENTRÍFUGAS!AH60,IF($B$15=DATOS!$B$5,CHILLERS!AH60, IF($B$15=DATOS!$B$6,COMPRESORES!AH60,IF($B$15=DATOS!$B$7,EVAPORADORES!AH60,IF($B$15=DATOS!$B$8,FILTROS!AH60,IF($B$15=DATOS!$B$9,IC!AH60,IF($B$15=DATOS!$B$10,MIXERS!AH60,IF($B$15=DATOS!$B$11,MOLINOS!AH60,IF($B$15=DATOS!$B$12,'ÓSMOSIS INV'!AH60,IF($B$15=DATOS!$B$13,REACTORES!AH60,IF($B$15=DATOS!$B$14,RESINAS!AH64,IF($B$15=DATOS!$B$15,SECADORES!AH60,IF($B$15=DATOS!$B$16,SILOS!AH60,IF($B$15=DATOS!$B$17,TANQUES!AH60,IF($B$15=DATOS!$B$18,'TK AGITADOS'!AH60,IF($B$15=DATOS!$B$19,'TORRES ENF'!AH60," ")))))))))))))))))</f>
        <v>0</v>
      </c>
    </row>
    <row r="77" spans="1:32" s="48" customFormat="1" ht="45" customHeight="1" x14ac:dyDescent="0.4">
      <c r="A77" s="46">
        <f>IF($B$15=DATOS!$B$3,CALDERAS!C61,IF($B$15=DATOS!$B$4,CENTRÍFUGAS!C61,IF($B$15=DATOS!$B$5,CHILLERS!C61, IF($B$15=DATOS!$B$6,COMPRESORES!C61,IF($B$15=DATOS!$B$7,EVAPORADORES!C61,IF($B$15=DATOS!$B$8,FILTROS!C61,IF($B$15=DATOS!$B$9,IC!C61,IF($B$15=DATOS!$B$10,MIXERS!C61,IF($B$15=DATOS!$B$11,MOLINOS!C61,IF($B$15=DATOS!$B$12,'ÓSMOSIS INV'!C61,IF($B$15=DATOS!$B$13,REACTORES!C61,IF($B$15=DATOS!$B$14,RESINAS!C65,IF($B$15=DATOS!$B$15,SECADORES!C61,IF($B$15=DATOS!$B$16,SILOS!C61,IF($B$15=DATOS!$B$17,TANQUES!C61,IF($B$15=DATOS!$B$18,'TK AGITADOS'!C61,IF($B$15=DATOS!$B$19,'TORRES ENF'!C61," ")))))))))))))))))</f>
        <v>0</v>
      </c>
      <c r="B77" s="46">
        <f>IF($B$15=DATOS!$B$3,CALDERAS!D61,IF($B$15=DATOS!$B$4,CENTRÍFUGAS!D61,IF($B$15=DATOS!$B$5,CHILLERS!D61, IF($B$15=DATOS!$B$6,COMPRESORES!D61,IF($B$15=DATOS!$B$7,EVAPORADORES!D61,IF($B$15=DATOS!$B$8,FILTROS!D61,IF($B$15=DATOS!$B$9,IC!D61,IF($B$15=DATOS!$B$10,MIXERS!D61,IF($B$15=DATOS!$B$11,MOLINOS!D61,IF($B$15=DATOS!$B$12,'ÓSMOSIS INV'!D61,IF($B$15=DATOS!$B$13,REACTORES!D61,IF($B$15=DATOS!$B$14,RESINAS!D65,IF($B$15=DATOS!$B$15,SECADORES!D61,IF($B$15=DATOS!$B$16,SILOS!D61,IF($B$15=DATOS!$B$17,TANQUES!D61,IF($B$15=DATOS!$B$18,'TK AGITADOS'!D61,IF($B$15=DATOS!$B$19,'TORRES ENF'!D61," ")))))))))))))))))</f>
        <v>0</v>
      </c>
      <c r="C77" s="46">
        <f>IF($B$15=DATOS!$B$3,CALDERAS!E61,IF($B$15=DATOS!$B$4,CENTRÍFUGAS!E61,IF($B$15=DATOS!$B$5,CHILLERS!E61, IF($B$15=DATOS!$B$6,COMPRESORES!E61,IF($B$15=DATOS!$B$7,EVAPORADORES!E61,IF($B$15=DATOS!$B$8,FILTROS!E61,IF($B$15=DATOS!$B$9,IC!E61,IF($B$15=DATOS!$B$10,MIXERS!E61,IF($B$15=DATOS!$B$11,MOLINOS!E61,IF($B$15=DATOS!$B$12,'ÓSMOSIS INV'!E61,IF($B$15=DATOS!$B$13,REACTORES!E61,IF($B$15=DATOS!$B$14,RESINAS!E65,IF($B$15=DATOS!$B$15,SECADORES!E61,IF($B$15=DATOS!$B$16,SILOS!E61,IF($B$15=DATOS!$B$17,TANQUES!E61,IF($B$15=DATOS!$B$18,'TK AGITADOS'!E61,IF($B$15=DATOS!$B$19,'TORRES ENF'!E61," ")))))))))))))))))</f>
        <v>0</v>
      </c>
      <c r="D77" s="46">
        <f>IF($B$15=DATOS!$B$3,CALDERAS!F61,IF($B$15=DATOS!$B$4,CENTRÍFUGAS!F61,IF($B$15=DATOS!$B$5,CHILLERS!F61, IF($B$15=DATOS!$B$6,COMPRESORES!F61,IF($B$15=DATOS!$B$7,EVAPORADORES!F61,IF($B$15=DATOS!$B$8,FILTROS!F61,IF($B$15=DATOS!$B$9,IC!F61,IF($B$15=DATOS!$B$10,MIXERS!F61,IF($B$15=DATOS!$B$11,MOLINOS!F61,IF($B$15=DATOS!$B$12,'ÓSMOSIS INV'!F61,IF($B$15=DATOS!$B$13,REACTORES!F61,IF($B$15=DATOS!$B$14,RESINAS!F65,IF($B$15=DATOS!$B$15,SECADORES!F61,IF($B$15=DATOS!$B$16,SILOS!F61,IF($B$15=DATOS!$B$17,TANQUES!F61,IF($B$15=DATOS!$B$18,'TK AGITADOS'!F61,IF($B$15=DATOS!$B$19,'TORRES ENF'!F61," ")))))))))))))))))</f>
        <v>0</v>
      </c>
      <c r="E77" s="46">
        <f>IF($B$15=DATOS!$B$3,CALDERAS!G61,IF($B$15=DATOS!$B$4,CENTRÍFUGAS!G61,IF($B$15=DATOS!$B$5,CHILLERS!G61, IF($B$15=DATOS!$B$6,COMPRESORES!G61,IF($B$15=DATOS!$B$7,EVAPORADORES!G61,IF($B$15=DATOS!$B$8,FILTROS!G61,IF($B$15=DATOS!$B$9,IC!G61,IF($B$15=DATOS!$B$10,MIXERS!G61,IF($B$15=DATOS!$B$11,MOLINOS!G61,IF($B$15=DATOS!$B$12,'ÓSMOSIS INV'!G61,IF($B$15=DATOS!$B$13,REACTORES!G61,IF($B$15=DATOS!$B$14,RESINAS!G65,IF($B$15=DATOS!$B$15,SECADORES!G61,IF($B$15=DATOS!$B$16,SILOS!G61,IF($B$15=DATOS!$B$17,TANQUES!G61,IF($B$15=DATOS!$B$18,'TK AGITADOS'!G61,IF($B$15=DATOS!$B$19,'TORRES ENF'!G61," ")))))))))))))))))</f>
        <v>0</v>
      </c>
      <c r="F77" s="46">
        <f>IF($B$15=DATOS!$B$3,CALDERAS!H61,IF($B$15=DATOS!$B$4,CENTRÍFUGAS!H61,IF($B$15=DATOS!$B$5,CHILLERS!H61, IF($B$15=DATOS!$B$6,COMPRESORES!H61,IF($B$15=DATOS!$B$7,EVAPORADORES!H61,IF($B$15=DATOS!$B$8,FILTROS!H61,IF($B$15=DATOS!$B$9,IC!H61,IF($B$15=DATOS!$B$10,MIXERS!H61,IF($B$15=DATOS!$B$11,MOLINOS!H61,IF($B$15=DATOS!$B$12,'ÓSMOSIS INV'!H61,IF($B$15=DATOS!$B$13,REACTORES!H61,IF($B$15=DATOS!$B$14,RESINAS!H65,IF($B$15=DATOS!$B$15,SECADORES!H61,IF($B$15=DATOS!$B$16,SILOS!H61,IF($B$15=DATOS!$B$17,TANQUES!H61,IF($B$15=DATOS!$B$18,'TK AGITADOS'!H61,IF($B$15=DATOS!$B$19,'TORRES ENF'!H61," ")))))))))))))))))</f>
        <v>0</v>
      </c>
      <c r="G77" s="46">
        <f>IF($B$15=DATOS!$B$3,CALDERAS!I61,IF($B$15=DATOS!$B$4,CENTRÍFUGAS!I61,IF($B$15=DATOS!$B$5,CHILLERS!I61, IF($B$15=DATOS!$B$6,COMPRESORES!I61,IF($B$15=DATOS!$B$7,EVAPORADORES!I61,IF($B$15=DATOS!$B$8,FILTROS!I61,IF($B$15=DATOS!$B$9,IC!I61,IF($B$15=DATOS!$B$10,MIXERS!I61,IF($B$15=DATOS!$B$11,MOLINOS!I61,IF($B$15=DATOS!$B$12,'ÓSMOSIS INV'!I61,IF($B$15=DATOS!$B$13,REACTORES!I61,IF($B$15=DATOS!$B$14,RESINAS!I65,IF($B$15=DATOS!$B$15,SECADORES!I61,IF($B$15=DATOS!$B$16,SILOS!I61,IF($B$15=DATOS!$B$17,TANQUES!I61,IF($B$15=DATOS!$B$18,'TK AGITADOS'!I61,IF($B$15=DATOS!$B$19,'TORRES ENF'!I61," ")))))))))))))))))</f>
        <v>0</v>
      </c>
      <c r="H77" s="46">
        <f>IF($B$15=DATOS!$B$3,CALDERAS!J61,IF($B$15=DATOS!$B$4,CENTRÍFUGAS!J61,IF($B$15=DATOS!$B$5,CHILLERS!J61, IF($B$15=DATOS!$B$6,COMPRESORES!J61,IF($B$15=DATOS!$B$7,EVAPORADORES!J61,IF($B$15=DATOS!$B$8,FILTROS!J61,IF($B$15=DATOS!$B$9,IC!J61,IF($B$15=DATOS!$B$10,MIXERS!J61,IF($B$15=DATOS!$B$11,MOLINOS!J61,IF($B$15=DATOS!$B$12,'ÓSMOSIS INV'!J61,IF($B$15=DATOS!$B$13,REACTORES!J61,IF($B$15=DATOS!$B$14,RESINAS!J65,IF($B$15=DATOS!$B$15,SECADORES!J61,IF($B$15=DATOS!$B$16,SILOS!J61,IF($B$15=DATOS!$B$17,TANQUES!J61,IF($B$15=DATOS!$B$18,'TK AGITADOS'!J61,IF($B$15=DATOS!$B$19,'TORRES ENF'!J61," ")))))))))))))))))</f>
        <v>0</v>
      </c>
      <c r="I77" s="46">
        <f>IF($B$15=DATOS!$B$3,CALDERAS!K61,IF($B$15=DATOS!$B$4,CENTRÍFUGAS!K61,IF($B$15=DATOS!$B$5,CHILLERS!K61, IF($B$15=DATOS!$B$6,COMPRESORES!K61,IF($B$15=DATOS!$B$7,EVAPORADORES!K61,IF($B$15=DATOS!$B$8,FILTROS!K61,IF($B$15=DATOS!$B$9,IC!K61,IF($B$15=DATOS!$B$10,MIXERS!K61,IF($B$15=DATOS!$B$11,MOLINOS!K61,IF($B$15=DATOS!$B$12,'ÓSMOSIS INV'!K61,IF($B$15=DATOS!$B$13,REACTORES!K61,IF($B$15=DATOS!$B$14,RESINAS!K65,IF($B$15=DATOS!$B$15,SECADORES!K61,IF($B$15=DATOS!$B$16,SILOS!K61,IF($B$15=DATOS!$B$17,TANQUES!K61,IF($B$15=DATOS!$B$18,'TK AGITADOS'!K61,IF($B$15=DATOS!$B$19,'TORRES ENF'!K61," ")))))))))))))))))</f>
        <v>0</v>
      </c>
      <c r="J77" s="46">
        <f>IF($B$15=DATOS!$B$3,CALDERAS!L61,IF($B$15=DATOS!$B$4,CENTRÍFUGAS!L61,IF($B$15=DATOS!$B$5,CHILLERS!L61, IF($B$15=DATOS!$B$6,COMPRESORES!L61,IF($B$15=DATOS!$B$7,EVAPORADORES!L61,IF($B$15=DATOS!$B$8,FILTROS!L61,IF($B$15=DATOS!$B$9,IC!L61,IF($B$15=DATOS!$B$10,MIXERS!L61,IF($B$15=DATOS!$B$11,MOLINOS!L61,IF($B$15=DATOS!$B$12,'ÓSMOSIS INV'!L61,IF($B$15=DATOS!$B$13,REACTORES!L61,IF($B$15=DATOS!$B$14,RESINAS!L65,IF($B$15=DATOS!$B$15,SECADORES!L61,IF($B$15=DATOS!$B$16,SILOS!L61,IF($B$15=DATOS!$B$17,TANQUES!L61,IF($B$15=DATOS!$B$18,'TK AGITADOS'!L61,IF($B$15=DATOS!$B$19,'TORRES ENF'!L61," ")))))))))))))))))</f>
        <v>0</v>
      </c>
      <c r="K77" s="46">
        <f>IF($B$15=DATOS!$B$3,CALDERAS!M61,IF($B$15=DATOS!$B$4,CENTRÍFUGAS!M61,IF($B$15=DATOS!$B$5,CHILLERS!M61, IF($B$15=DATOS!$B$6,COMPRESORES!M61,IF($B$15=DATOS!$B$7,EVAPORADORES!M61,IF($B$15=DATOS!$B$8,FILTROS!M61,IF($B$15=DATOS!$B$9,IC!M61,IF($B$15=DATOS!$B$10,MIXERS!M61,IF($B$15=DATOS!$B$11,MOLINOS!M61,IF($B$15=DATOS!$B$12,'ÓSMOSIS INV'!M61,IF($B$15=DATOS!$B$13,REACTORES!M61,IF($B$15=DATOS!$B$14,RESINAS!M65,IF($B$15=DATOS!$B$15,SECADORES!M61,IF($B$15=DATOS!$B$16,SILOS!M61,IF($B$15=DATOS!$B$17,TANQUES!M61,IF($B$15=DATOS!$B$18,'TK AGITADOS'!M61,IF($B$15=DATOS!$B$19,'TORRES ENF'!M61," ")))))))))))))))))</f>
        <v>0</v>
      </c>
      <c r="L77" s="46">
        <f>IF($B$15=DATOS!$B$3,CALDERAS!N61,IF($B$15=DATOS!$B$4,CENTRÍFUGAS!N61,IF($B$15=DATOS!$B$5,CHILLERS!N61, IF($B$15=DATOS!$B$6,COMPRESORES!N61,IF($B$15=DATOS!$B$7,EVAPORADORES!N61,IF($B$15=DATOS!$B$8,FILTROS!N61,IF($B$15=DATOS!$B$9,IC!N61,IF($B$15=DATOS!$B$10,MIXERS!N61,IF($B$15=DATOS!$B$11,MOLINOS!N61,IF($B$15=DATOS!$B$12,'ÓSMOSIS INV'!N61,IF($B$15=DATOS!$B$13,REACTORES!N61,IF($B$15=DATOS!$B$14,RESINAS!N65,IF($B$15=DATOS!$B$15,SECADORES!N61,IF($B$15=DATOS!$B$16,SILOS!N61,IF($B$15=DATOS!$B$17,TANQUES!N61,IF($B$15=DATOS!$B$18,'TK AGITADOS'!N61,IF($B$15=DATOS!$B$19,'TORRES ENF'!N61," ")))))))))))))))))</f>
        <v>0</v>
      </c>
      <c r="M77" s="46">
        <f>IF($B$15=DATOS!$B$3,CALDERAS!O61,IF($B$15=DATOS!$B$4,CENTRÍFUGAS!O61,IF($B$15=DATOS!$B$5,CHILLERS!O61, IF($B$15=DATOS!$B$6,COMPRESORES!O61,IF($B$15=DATOS!$B$7,EVAPORADORES!O61,IF($B$15=DATOS!$B$8,FILTROS!O61,IF($B$15=DATOS!$B$9,IC!O61,IF($B$15=DATOS!$B$10,MIXERS!O61,IF($B$15=DATOS!$B$11,MOLINOS!O61,IF($B$15=DATOS!$B$12,'ÓSMOSIS INV'!O61,IF($B$15=DATOS!$B$13,REACTORES!O61,IF($B$15=DATOS!$B$14,RESINAS!O65,IF($B$15=DATOS!$B$15,SECADORES!O61,IF($B$15=DATOS!$B$16,SILOS!O61,IF($B$15=DATOS!$B$17,TANQUES!O61,IF($B$15=DATOS!$B$18,'TK AGITADOS'!O61,IF($B$15=DATOS!$B$19,'TORRES ENF'!O61," ")))))))))))))))))</f>
        <v>0</v>
      </c>
      <c r="N77" s="46">
        <f>IF($B$15=DATOS!$B$3,CALDERAS!P61,IF($B$15=DATOS!$B$4,CENTRÍFUGAS!P61,IF($B$15=DATOS!$B$5,CHILLERS!P61, IF($B$15=DATOS!$B$6,COMPRESORES!P61,IF($B$15=DATOS!$B$7,EVAPORADORES!P61,IF($B$15=DATOS!$B$8,FILTROS!P61,IF($B$15=DATOS!$B$9,IC!P61,IF($B$15=DATOS!$B$10,MIXERS!P61,IF($B$15=DATOS!$B$11,MOLINOS!P61,IF($B$15=DATOS!$B$12,'ÓSMOSIS INV'!P61,IF($B$15=DATOS!$B$13,REACTORES!P61,IF($B$15=DATOS!$B$14,RESINAS!P65,IF($B$15=DATOS!$B$15,SECADORES!P61,IF($B$15=DATOS!$B$16,SILOS!P61,IF($B$15=DATOS!$B$17,TANQUES!P61,IF($B$15=DATOS!$B$18,'TK AGITADOS'!P61,IF($B$15=DATOS!$B$19,'TORRES ENF'!P61," ")))))))))))))))))</f>
        <v>0</v>
      </c>
      <c r="O77" s="46">
        <f>IF($B$15=DATOS!$B$3,CALDERAS!Q61,IF($B$15=DATOS!$B$4,CENTRÍFUGAS!Q61,IF($B$15=DATOS!$B$5,CHILLERS!Q61, IF($B$15=DATOS!$B$6,COMPRESORES!Q61,IF($B$15=DATOS!$B$7,EVAPORADORES!Q61,IF($B$15=DATOS!$B$8,FILTROS!Q61,IF($B$15=DATOS!$B$9,IC!Q61,IF($B$15=DATOS!$B$10,MIXERS!Q61,IF($B$15=DATOS!$B$11,MOLINOS!Q61,IF($B$15=DATOS!$B$12,'ÓSMOSIS INV'!Q61,IF($B$15=DATOS!$B$13,REACTORES!Q61,IF($B$15=DATOS!$B$14,RESINAS!Q65,IF($B$15=DATOS!$B$15,SECADORES!Q61,IF($B$15=DATOS!$B$16,SILOS!Q61,IF($B$15=DATOS!$B$17,TANQUES!Q61,IF($B$15=DATOS!$B$18,'TK AGITADOS'!Q61,IF($B$15=DATOS!$B$19,'TORRES ENF'!Q61," ")))))))))))))))))</f>
        <v>0</v>
      </c>
      <c r="P77" s="46">
        <f>IF($B$15=DATOS!$B$3,CALDERAS!R61,IF($B$15=DATOS!$B$4,CENTRÍFUGAS!R61,IF($B$15=DATOS!$B$5,CHILLERS!R61, IF($B$15=DATOS!$B$6,COMPRESORES!R61,IF($B$15=DATOS!$B$7,EVAPORADORES!R61,IF($B$15=DATOS!$B$8,FILTROS!R61,IF($B$15=DATOS!$B$9,IC!R61,IF($B$15=DATOS!$B$10,MIXERS!R61,IF($B$15=DATOS!$B$11,MOLINOS!R61,IF($B$15=DATOS!$B$12,'ÓSMOSIS INV'!R61,IF($B$15=DATOS!$B$13,REACTORES!R61,IF($B$15=DATOS!$B$14,RESINAS!R65,IF($B$15=DATOS!$B$15,SECADORES!R61,IF($B$15=DATOS!$B$16,SILOS!R61,IF($B$15=DATOS!$B$17,TANQUES!R61,IF($B$15=DATOS!$B$18,'TK AGITADOS'!R61,IF($B$15=DATOS!$B$19,'TORRES ENF'!R61," ")))))))))))))))))</f>
        <v>0</v>
      </c>
      <c r="Q77" s="46">
        <f>IF($B$15=DATOS!$B$3,CALDERAS!S61,IF($B$15=DATOS!$B$4,CENTRÍFUGAS!S61,IF($B$15=DATOS!$B$5,CHILLERS!S61, IF($B$15=DATOS!$B$6,COMPRESORES!S61,IF($B$15=DATOS!$B$7,EVAPORADORES!S61,IF($B$15=DATOS!$B$8,FILTROS!S61,IF($B$15=DATOS!$B$9,IC!S61,IF($B$15=DATOS!$B$10,MIXERS!S61,IF($B$15=DATOS!$B$11,MOLINOS!S61,IF($B$15=DATOS!$B$12,'ÓSMOSIS INV'!S61,IF($B$15=DATOS!$B$13,REACTORES!S61,IF($B$15=DATOS!$B$14,RESINAS!S65,IF($B$15=DATOS!$B$15,SECADORES!S61,IF($B$15=DATOS!$B$16,SILOS!S61,IF($B$15=DATOS!$B$17,TANQUES!S61,IF($B$15=DATOS!$B$18,'TK AGITADOS'!S61,IF($B$15=DATOS!$B$19,'TORRES ENF'!S61," ")))))))))))))))))</f>
        <v>0</v>
      </c>
      <c r="R77" s="46">
        <f>IF($B$15=DATOS!$B$3,CALDERAS!T61,IF($B$15=DATOS!$B$4,CENTRÍFUGAS!T61,IF($B$15=DATOS!$B$5,CHILLERS!T61, IF($B$15=DATOS!$B$6,COMPRESORES!T61,IF($B$15=DATOS!$B$7,EVAPORADORES!T61,IF($B$15=DATOS!$B$8,FILTROS!T61,IF($B$15=DATOS!$B$9,IC!T61,IF($B$15=DATOS!$B$10,MIXERS!T61,IF($B$15=DATOS!$B$11,MOLINOS!T61,IF($B$15=DATOS!$B$12,'ÓSMOSIS INV'!T61,IF($B$15=DATOS!$B$13,REACTORES!T61,IF($B$15=DATOS!$B$14,RESINAS!T65,IF($B$15=DATOS!$B$15,SECADORES!T61,IF($B$15=DATOS!$B$16,SILOS!T61,IF($B$15=DATOS!$B$17,TANQUES!T61,IF($B$15=DATOS!$B$18,'TK AGITADOS'!T61,IF($B$15=DATOS!$B$19,'TORRES ENF'!T61," ")))))))))))))))))</f>
        <v>0</v>
      </c>
      <c r="S77" s="46">
        <f>IF($B$15=DATOS!$B$3,CALDERAS!U61,IF($B$15=DATOS!$B$4,CENTRÍFUGAS!U61,IF($B$15=DATOS!$B$5,CHILLERS!U61, IF($B$15=DATOS!$B$6,COMPRESORES!U61,IF($B$15=DATOS!$B$7,EVAPORADORES!U61,IF($B$15=DATOS!$B$8,FILTROS!U61,IF($B$15=DATOS!$B$9,IC!U61,IF($B$15=DATOS!$B$10,MIXERS!U61,IF($B$15=DATOS!$B$11,MOLINOS!U61,IF($B$15=DATOS!$B$12,'ÓSMOSIS INV'!U61,IF($B$15=DATOS!$B$13,REACTORES!U61,IF($B$15=DATOS!$B$14,RESINAS!U65,IF($B$15=DATOS!$B$15,SECADORES!U61,IF($B$15=DATOS!$B$16,SILOS!U61,IF($B$15=DATOS!$B$17,TANQUES!U61,IF($B$15=DATOS!$B$18,'TK AGITADOS'!U61,IF($B$15=DATOS!$B$19,'TORRES ENF'!U61," ")))))))))))))))))</f>
        <v>0</v>
      </c>
      <c r="T77" s="46">
        <f>IF($B$15=DATOS!$B$3,CALDERAS!V61,IF($B$15=DATOS!$B$4,CENTRÍFUGAS!V61,IF($B$15=DATOS!$B$5,CHILLERS!V61, IF($B$15=DATOS!$B$6,COMPRESORES!V61,IF($B$15=DATOS!$B$7,EVAPORADORES!V61,IF($B$15=DATOS!$B$8,FILTROS!V61,IF($B$15=DATOS!$B$9,IC!V61,IF($B$15=DATOS!$B$10,MIXERS!V61,IF($B$15=DATOS!$B$11,MOLINOS!V61,IF($B$15=DATOS!$B$12,'ÓSMOSIS INV'!V61,IF($B$15=DATOS!$B$13,REACTORES!V61,IF($B$15=DATOS!$B$14,RESINAS!V65,IF($B$15=DATOS!$B$15,SECADORES!V61,IF($B$15=DATOS!$B$16,SILOS!V61,IF($B$15=DATOS!$B$17,TANQUES!V61,IF($B$15=DATOS!$B$18,'TK AGITADOS'!V61,IF($B$15=DATOS!$B$19,'TORRES ENF'!V61," ")))))))))))))))))</f>
        <v>0</v>
      </c>
      <c r="U77" s="46">
        <f>IF($B$15=DATOS!$B$3,CALDERAS!W61,IF($B$15=DATOS!$B$4,CENTRÍFUGAS!W61,IF($B$15=DATOS!$B$5,CHILLERS!W61, IF($B$15=DATOS!$B$6,COMPRESORES!W61,IF($B$15=DATOS!$B$7,EVAPORADORES!W61,IF($B$15=DATOS!$B$8,FILTROS!W61,IF($B$15=DATOS!$B$9,IC!W61,IF($B$15=DATOS!$B$10,MIXERS!W61,IF($B$15=DATOS!$B$11,MOLINOS!W61,IF($B$15=DATOS!$B$12,'ÓSMOSIS INV'!W61,IF($B$15=DATOS!$B$13,REACTORES!W61,IF($B$15=DATOS!$B$14,RESINAS!W65,IF($B$15=DATOS!$B$15,SECADORES!W61,IF($B$15=DATOS!$B$16,SILOS!W61,IF($B$15=DATOS!$B$17,TANQUES!W61,IF($B$15=DATOS!$B$18,'TK AGITADOS'!W61,IF($B$15=DATOS!$B$19,'TORRES ENF'!W61," ")))))))))))))))))</f>
        <v>0</v>
      </c>
      <c r="V77" s="46">
        <f>IF($B$15=DATOS!$B$3,CALDERAS!X61,IF($B$15=DATOS!$B$4,CENTRÍFUGAS!X61,IF($B$15=DATOS!$B$5,CHILLERS!X61, IF($B$15=DATOS!$B$6,COMPRESORES!X61,IF($B$15=DATOS!$B$7,EVAPORADORES!X61,IF($B$15=DATOS!$B$8,FILTROS!X61,IF($B$15=DATOS!$B$9,IC!X61,IF($B$15=DATOS!$B$10,MIXERS!X61,IF($B$15=DATOS!$B$11,MOLINOS!X61,IF($B$15=DATOS!$B$12,'ÓSMOSIS INV'!X61,IF($B$15=DATOS!$B$13,REACTORES!X61,IF($B$15=DATOS!$B$14,RESINAS!X65,IF($B$15=DATOS!$B$15,SECADORES!X61,IF($B$15=DATOS!$B$16,SILOS!X61,IF($B$15=DATOS!$B$17,TANQUES!X61,IF($B$15=DATOS!$B$18,'TK AGITADOS'!X61,IF($B$15=DATOS!$B$19,'TORRES ENF'!X61," ")))))))))))))))))</f>
        <v>0</v>
      </c>
      <c r="W77" s="46">
        <f>IF($B$15=DATOS!$B$3,CALDERAS!Y61,IF($B$15=DATOS!$B$4,CENTRÍFUGAS!Y61,IF($B$15=DATOS!$B$5,CHILLERS!Y61, IF($B$15=DATOS!$B$6,COMPRESORES!Y61,IF($B$15=DATOS!$B$7,EVAPORADORES!Y61,IF($B$15=DATOS!$B$8,FILTROS!Y61,IF($B$15=DATOS!$B$9,IC!Y61,IF($B$15=DATOS!$B$10,MIXERS!Y61,IF($B$15=DATOS!$B$11,MOLINOS!Y61,IF($B$15=DATOS!$B$12,'ÓSMOSIS INV'!Y61,IF($B$15=DATOS!$B$13,REACTORES!Y61,IF($B$15=DATOS!$B$14,RESINAS!Y65,IF($B$15=DATOS!$B$15,SECADORES!Y61,IF($B$15=DATOS!$B$16,SILOS!Y61,IF($B$15=DATOS!$B$17,TANQUES!Y61,IF($B$15=DATOS!$B$18,'TK AGITADOS'!Y61,IF($B$15=DATOS!$B$19,'TORRES ENF'!Y61," ")))))))))))))))))</f>
        <v>0</v>
      </c>
      <c r="X77" s="46">
        <f>IF($B$15=DATOS!$B$3,CALDERAS!Z61,IF($B$15=DATOS!$B$4,CENTRÍFUGAS!Z61,IF($B$15=DATOS!$B$5,CHILLERS!Z61, IF($B$15=DATOS!$B$6,COMPRESORES!Z61,IF($B$15=DATOS!$B$7,EVAPORADORES!Z61,IF($B$15=DATOS!$B$8,FILTROS!Z61,IF($B$15=DATOS!$B$9,IC!Z61,IF($B$15=DATOS!$B$10,MIXERS!Z61,IF($B$15=DATOS!$B$11,MOLINOS!Z61,IF($B$15=DATOS!$B$12,'ÓSMOSIS INV'!Z61,IF($B$15=DATOS!$B$13,REACTORES!Z61,IF($B$15=DATOS!$B$14,RESINAS!Z65,IF($B$15=DATOS!$B$15,SECADORES!Z61,IF($B$15=DATOS!$B$16,SILOS!Z61,IF($B$15=DATOS!$B$17,TANQUES!Z61,IF($B$15=DATOS!$B$18,'TK AGITADOS'!Z61,IF($B$15=DATOS!$B$19,'TORRES ENF'!Z61," ")))))))))))))))))</f>
        <v>0</v>
      </c>
      <c r="Y77" s="46">
        <f>IF($B$15=DATOS!$B$3,CALDERAS!AA61,IF($B$15=DATOS!$B$4,CENTRÍFUGAS!AA61,IF($B$15=DATOS!$B$5,CHILLERS!AA61, IF($B$15=DATOS!$B$6,COMPRESORES!AA61,IF($B$15=DATOS!$B$7,EVAPORADORES!AA61,IF($B$15=DATOS!$B$8,FILTROS!AA61,IF($B$15=DATOS!$B$9,IC!AA61,IF($B$15=DATOS!$B$10,MIXERS!AA61,IF($B$15=DATOS!$B$11,MOLINOS!AA61,IF($B$15=DATOS!$B$12,'ÓSMOSIS INV'!AA61,IF($B$15=DATOS!$B$13,REACTORES!AA61,IF($B$15=DATOS!$B$14,RESINAS!AA65,IF($B$15=DATOS!$B$15,SECADORES!AA61,IF($B$15=DATOS!$B$16,SILOS!AA61,IF($B$15=DATOS!$B$17,TANQUES!AA61,IF($B$15=DATOS!$B$18,'TK AGITADOS'!AA61,IF($B$15=DATOS!$B$19,'TORRES ENF'!AA61," ")))))))))))))))))</f>
        <v>0</v>
      </c>
      <c r="Z77" s="46">
        <f>IF($B$15=DATOS!$B$3,CALDERAS!AB61,IF($B$15=DATOS!$B$4,CENTRÍFUGAS!AB61,IF($B$15=DATOS!$B$5,CHILLERS!AB61, IF($B$15=DATOS!$B$6,COMPRESORES!AB61,IF($B$15=DATOS!$B$7,EVAPORADORES!AB61,IF($B$15=DATOS!$B$8,FILTROS!AB61,IF($B$15=DATOS!$B$9,IC!AB61,IF($B$15=DATOS!$B$10,MIXERS!AB61,IF($B$15=DATOS!$B$11,MOLINOS!AB61,IF($B$15=DATOS!$B$12,'ÓSMOSIS INV'!AB61,IF($B$15=DATOS!$B$13,REACTORES!AB61,IF($B$15=DATOS!$B$14,RESINAS!AB65,IF($B$15=DATOS!$B$15,SECADORES!AB61,IF($B$15=DATOS!$B$16,SILOS!AB61,IF($B$15=DATOS!$B$17,TANQUES!AB61,IF($B$15=DATOS!$B$18,'TK AGITADOS'!AB61,IF($B$15=DATOS!$B$19,'TORRES ENF'!AB61," ")))))))))))))))))</f>
        <v>0</v>
      </c>
      <c r="AA77" s="46">
        <f>IF($B$15=DATOS!$B$3,CALDERAS!AC61,IF($B$15=DATOS!$B$4,CENTRÍFUGAS!AC61,IF($B$15=DATOS!$B$5,CHILLERS!AC61, IF($B$15=DATOS!$B$6,COMPRESORES!AC61,IF($B$15=DATOS!$B$7,EVAPORADORES!AC61,IF($B$15=DATOS!$B$8,FILTROS!AC61,IF($B$15=DATOS!$B$9,IC!AC61,IF($B$15=DATOS!$B$10,MIXERS!AC61,IF($B$15=DATOS!$B$11,MOLINOS!AC61,IF($B$15=DATOS!$B$12,'ÓSMOSIS INV'!AC61,IF($B$15=DATOS!$B$13,REACTORES!AC61,IF($B$15=DATOS!$B$14,RESINAS!AC65,IF($B$15=DATOS!$B$15,SECADORES!AC61,IF($B$15=DATOS!$B$16,SILOS!AC61,IF($B$15=DATOS!$B$17,TANQUES!AC61,IF($B$15=DATOS!$B$18,'TK AGITADOS'!AC61,IF($B$15=DATOS!$B$19,'TORRES ENF'!AC61," ")))))))))))))))))</f>
        <v>0</v>
      </c>
      <c r="AB77" s="46">
        <f>IF($B$15=DATOS!$B$3,CALDERAS!AD61,IF($B$15=DATOS!$B$4,CENTRÍFUGAS!AD61,IF($B$15=DATOS!$B$5,CHILLERS!AD61, IF($B$15=DATOS!$B$6,COMPRESORES!AD61,IF($B$15=DATOS!$B$7,EVAPORADORES!AD61,IF($B$15=DATOS!$B$8,FILTROS!AD61,IF($B$15=DATOS!$B$9,IC!AD61,IF($B$15=DATOS!$B$10,MIXERS!AD61,IF($B$15=DATOS!$B$11,MOLINOS!AD61,IF($B$15=DATOS!$B$12,'ÓSMOSIS INV'!AD61,IF($B$15=DATOS!$B$13,REACTORES!AD61,IF($B$15=DATOS!$B$14,RESINAS!AD65,IF($B$15=DATOS!$B$15,SECADORES!AD61,IF($B$15=DATOS!$B$16,SILOS!AD61,IF($B$15=DATOS!$B$17,TANQUES!AD61,IF($B$15=DATOS!$B$18,'TK AGITADOS'!AD61,IF($B$15=DATOS!$B$19,'TORRES ENF'!AD61," ")))))))))))))))))</f>
        <v>0</v>
      </c>
      <c r="AC77" s="46">
        <f>IF($B$15=DATOS!$B$3,CALDERAS!AE61,IF($B$15=DATOS!$B$4,CENTRÍFUGAS!AE61,IF($B$15=DATOS!$B$5,CHILLERS!AE61, IF($B$15=DATOS!$B$6,COMPRESORES!AE61,IF($B$15=DATOS!$B$7,EVAPORADORES!AE61,IF($B$15=DATOS!$B$8,FILTROS!AE61,IF($B$15=DATOS!$B$9,IC!AE61,IF($B$15=DATOS!$B$10,MIXERS!AE61,IF($B$15=DATOS!$B$11,MOLINOS!AE61,IF($B$15=DATOS!$B$12,'ÓSMOSIS INV'!AE61,IF($B$15=DATOS!$B$13,REACTORES!AE61,IF($B$15=DATOS!$B$14,RESINAS!AE65,IF($B$15=DATOS!$B$15,SECADORES!AE61,IF($B$15=DATOS!$B$16,SILOS!AE61,IF($B$15=DATOS!$B$17,TANQUES!AE61,IF($B$15=DATOS!$B$18,'TK AGITADOS'!AE61,IF($B$15=DATOS!$B$19,'TORRES ENF'!AE61," ")))))))))))))))))</f>
        <v>0</v>
      </c>
      <c r="AD77" s="46">
        <f>IF($B$15=DATOS!$B$3,CALDERAS!AF61,IF($B$15=DATOS!$B$4,CENTRÍFUGAS!AF61,IF($B$15=DATOS!$B$5,CHILLERS!AF61, IF($B$15=DATOS!$B$6,COMPRESORES!AF61,IF($B$15=DATOS!$B$7,EVAPORADORES!AF61,IF($B$15=DATOS!$B$8,FILTROS!AF61,IF($B$15=DATOS!$B$9,IC!AF61,IF($B$15=DATOS!$B$10,MIXERS!AF61,IF($B$15=DATOS!$B$11,MOLINOS!AF61,IF($B$15=DATOS!$B$12,'ÓSMOSIS INV'!AF61,IF($B$15=DATOS!$B$13,REACTORES!AF61,IF($B$15=DATOS!$B$14,RESINAS!AF65,IF($B$15=DATOS!$B$15,SECADORES!AF61,IF($B$15=DATOS!$B$16,SILOS!AF61,IF($B$15=DATOS!$B$17,TANQUES!AF61,IF($B$15=DATOS!$B$18,'TK AGITADOS'!AF61,IF($B$15=DATOS!$B$19,'TORRES ENF'!AF61," ")))))))))))))))))</f>
        <v>0</v>
      </c>
      <c r="AE77" s="46">
        <f>IF($B$15=DATOS!$B$3,CALDERAS!AG61,IF($B$15=DATOS!$B$4,CENTRÍFUGAS!AG61,IF($B$15=DATOS!$B$5,CHILLERS!AG61, IF($B$15=DATOS!$B$6,COMPRESORES!AG61,IF($B$15=DATOS!$B$7,EVAPORADORES!AG61,IF($B$15=DATOS!$B$8,FILTROS!AG61,IF($B$15=DATOS!$B$9,IC!AG61,IF($B$15=DATOS!$B$10,MIXERS!AG61,IF($B$15=DATOS!$B$11,MOLINOS!AG61,IF($B$15=DATOS!$B$12,'ÓSMOSIS INV'!AG61,IF($B$15=DATOS!$B$13,REACTORES!AG61,IF($B$15=DATOS!$B$14,RESINAS!AG65,IF($B$15=DATOS!$B$15,SECADORES!AG61,IF($B$15=DATOS!$B$16,SILOS!AG61,IF($B$15=DATOS!$B$17,TANQUES!AG61,IF($B$15=DATOS!$B$18,'TK AGITADOS'!AG61,IF($B$15=DATOS!$B$19,'TORRES ENF'!AG61," ")))))))))))))))))</f>
        <v>0</v>
      </c>
      <c r="AF77" s="46">
        <f>IF($B$15=DATOS!$B$3,CALDERAS!AH61,IF($B$15=DATOS!$B$4,CENTRÍFUGAS!AH61,IF($B$15=DATOS!$B$5,CHILLERS!AH61, IF($B$15=DATOS!$B$6,COMPRESORES!AH61,IF($B$15=DATOS!$B$7,EVAPORADORES!AH61,IF($B$15=DATOS!$B$8,FILTROS!AH61,IF($B$15=DATOS!$B$9,IC!AH61,IF($B$15=DATOS!$B$10,MIXERS!AH61,IF($B$15=DATOS!$B$11,MOLINOS!AH61,IF($B$15=DATOS!$B$12,'ÓSMOSIS INV'!AH61,IF($B$15=DATOS!$B$13,REACTORES!AH61,IF($B$15=DATOS!$B$14,RESINAS!AH65,IF($B$15=DATOS!$B$15,SECADORES!AH61,IF($B$15=DATOS!$B$16,SILOS!AH61,IF($B$15=DATOS!$B$17,TANQUES!AH61,IF($B$15=DATOS!$B$18,'TK AGITADOS'!AH61,IF($B$15=DATOS!$B$19,'TORRES ENF'!AH61," ")))))))))))))))))</f>
        <v>0</v>
      </c>
    </row>
    <row r="78" spans="1:32" s="48" customFormat="1" ht="45" customHeight="1" x14ac:dyDescent="0.4">
      <c r="A78" s="46">
        <f>IF($B$15=DATOS!$B$3,CALDERAS!C62,IF($B$15=DATOS!$B$4,CENTRÍFUGAS!C62,IF($B$15=DATOS!$B$5,CHILLERS!C62, IF($B$15=DATOS!$B$6,COMPRESORES!C62,IF($B$15=DATOS!$B$7,EVAPORADORES!C62,IF($B$15=DATOS!$B$8,FILTROS!C62,IF($B$15=DATOS!$B$9,IC!C62,IF($B$15=DATOS!$B$10,MIXERS!C62,IF($B$15=DATOS!$B$11,MOLINOS!C62,IF($B$15=DATOS!$B$12,'ÓSMOSIS INV'!C62,IF($B$15=DATOS!$B$13,REACTORES!C62,IF($B$15=DATOS!$B$14,RESINAS!C66,IF($B$15=DATOS!$B$15,SECADORES!C62,IF($B$15=DATOS!$B$16,SILOS!C62,IF($B$15=DATOS!$B$17,TANQUES!C62,IF($B$15=DATOS!$B$18,'TK AGITADOS'!C62,IF($B$15=DATOS!$B$19,'TORRES ENF'!C62," ")))))))))))))))))</f>
        <v>0</v>
      </c>
      <c r="B78" s="46">
        <f>IF($B$15=DATOS!$B$3,CALDERAS!D62,IF($B$15=DATOS!$B$4,CENTRÍFUGAS!D62,IF($B$15=DATOS!$B$5,CHILLERS!D62, IF($B$15=DATOS!$B$6,COMPRESORES!D62,IF($B$15=DATOS!$B$7,EVAPORADORES!D62,IF($B$15=DATOS!$B$8,FILTROS!D62,IF($B$15=DATOS!$B$9,IC!D62,IF($B$15=DATOS!$B$10,MIXERS!D62,IF($B$15=DATOS!$B$11,MOLINOS!D62,IF($B$15=DATOS!$B$12,'ÓSMOSIS INV'!D62,IF($B$15=DATOS!$B$13,REACTORES!D62,IF($B$15=DATOS!$B$14,RESINAS!D66,IF($B$15=DATOS!$B$15,SECADORES!D62,IF($B$15=DATOS!$B$16,SILOS!D62,IF($B$15=DATOS!$B$17,TANQUES!D62,IF($B$15=DATOS!$B$18,'TK AGITADOS'!D62,IF($B$15=DATOS!$B$19,'TORRES ENF'!D62," ")))))))))))))))))</f>
        <v>0</v>
      </c>
      <c r="C78" s="46">
        <f>IF($B$15=DATOS!$B$3,CALDERAS!E62,IF($B$15=DATOS!$B$4,CENTRÍFUGAS!E62,IF($B$15=DATOS!$B$5,CHILLERS!E62, IF($B$15=DATOS!$B$6,COMPRESORES!E62,IF($B$15=DATOS!$B$7,EVAPORADORES!E62,IF($B$15=DATOS!$B$8,FILTROS!E62,IF($B$15=DATOS!$B$9,IC!E62,IF($B$15=DATOS!$B$10,MIXERS!E62,IF($B$15=DATOS!$B$11,MOLINOS!E62,IF($B$15=DATOS!$B$12,'ÓSMOSIS INV'!E62,IF($B$15=DATOS!$B$13,REACTORES!E62,IF($B$15=DATOS!$B$14,RESINAS!E66,IF($B$15=DATOS!$B$15,SECADORES!E62,IF($B$15=DATOS!$B$16,SILOS!E62,IF($B$15=DATOS!$B$17,TANQUES!E62,IF($B$15=DATOS!$B$18,'TK AGITADOS'!E62,IF($B$15=DATOS!$B$19,'TORRES ENF'!E62," ")))))))))))))))))</f>
        <v>0</v>
      </c>
      <c r="D78" s="46">
        <f>IF($B$15=DATOS!$B$3,CALDERAS!F62,IF($B$15=DATOS!$B$4,CENTRÍFUGAS!F62,IF($B$15=DATOS!$B$5,CHILLERS!F62, IF($B$15=DATOS!$B$6,COMPRESORES!F62,IF($B$15=DATOS!$B$7,EVAPORADORES!F62,IF($B$15=DATOS!$B$8,FILTROS!F62,IF($B$15=DATOS!$B$9,IC!F62,IF($B$15=DATOS!$B$10,MIXERS!F62,IF($B$15=DATOS!$B$11,MOLINOS!F62,IF($B$15=DATOS!$B$12,'ÓSMOSIS INV'!F62,IF($B$15=DATOS!$B$13,REACTORES!F62,IF($B$15=DATOS!$B$14,RESINAS!F66,IF($B$15=DATOS!$B$15,SECADORES!F62,IF($B$15=DATOS!$B$16,SILOS!F62,IF($B$15=DATOS!$B$17,TANQUES!F62,IF($B$15=DATOS!$B$18,'TK AGITADOS'!F62,IF($B$15=DATOS!$B$19,'TORRES ENF'!F62," ")))))))))))))))))</f>
        <v>0</v>
      </c>
      <c r="E78" s="46">
        <f>IF($B$15=DATOS!$B$3,CALDERAS!G62,IF($B$15=DATOS!$B$4,CENTRÍFUGAS!G62,IF($B$15=DATOS!$B$5,CHILLERS!G62, IF($B$15=DATOS!$B$6,COMPRESORES!G62,IF($B$15=DATOS!$B$7,EVAPORADORES!G62,IF($B$15=DATOS!$B$8,FILTROS!G62,IF($B$15=DATOS!$B$9,IC!G62,IF($B$15=DATOS!$B$10,MIXERS!G62,IF($B$15=DATOS!$B$11,MOLINOS!G62,IF($B$15=DATOS!$B$12,'ÓSMOSIS INV'!G62,IF($B$15=DATOS!$B$13,REACTORES!G62,IF($B$15=DATOS!$B$14,RESINAS!G66,IF($B$15=DATOS!$B$15,SECADORES!G62,IF($B$15=DATOS!$B$16,SILOS!G62,IF($B$15=DATOS!$B$17,TANQUES!G62,IF($B$15=DATOS!$B$18,'TK AGITADOS'!G62,IF($B$15=DATOS!$B$19,'TORRES ENF'!G62," ")))))))))))))))))</f>
        <v>0</v>
      </c>
      <c r="F78" s="46">
        <f>IF($B$15=DATOS!$B$3,CALDERAS!H62,IF($B$15=DATOS!$B$4,CENTRÍFUGAS!H62,IF($B$15=DATOS!$B$5,CHILLERS!H62, IF($B$15=DATOS!$B$6,COMPRESORES!H62,IF($B$15=DATOS!$B$7,EVAPORADORES!H62,IF($B$15=DATOS!$B$8,FILTROS!H62,IF($B$15=DATOS!$B$9,IC!H62,IF($B$15=DATOS!$B$10,MIXERS!H62,IF($B$15=DATOS!$B$11,MOLINOS!H62,IF($B$15=DATOS!$B$12,'ÓSMOSIS INV'!H62,IF($B$15=DATOS!$B$13,REACTORES!H62,IF($B$15=DATOS!$B$14,RESINAS!H66,IF($B$15=DATOS!$B$15,SECADORES!H62,IF($B$15=DATOS!$B$16,SILOS!H62,IF($B$15=DATOS!$B$17,TANQUES!H62,IF($B$15=DATOS!$B$18,'TK AGITADOS'!H62,IF($B$15=DATOS!$B$19,'TORRES ENF'!H62," ")))))))))))))))))</f>
        <v>0</v>
      </c>
      <c r="G78" s="46">
        <f>IF($B$15=DATOS!$B$3,CALDERAS!I62,IF($B$15=DATOS!$B$4,CENTRÍFUGAS!I62,IF($B$15=DATOS!$B$5,CHILLERS!I62, IF($B$15=DATOS!$B$6,COMPRESORES!I62,IF($B$15=DATOS!$B$7,EVAPORADORES!I62,IF($B$15=DATOS!$B$8,FILTROS!I62,IF($B$15=DATOS!$B$9,IC!I62,IF($B$15=DATOS!$B$10,MIXERS!I62,IF($B$15=DATOS!$B$11,MOLINOS!I62,IF($B$15=DATOS!$B$12,'ÓSMOSIS INV'!I62,IF($B$15=DATOS!$B$13,REACTORES!I62,IF($B$15=DATOS!$B$14,RESINAS!I66,IF($B$15=DATOS!$B$15,SECADORES!I62,IF($B$15=DATOS!$B$16,SILOS!I62,IF($B$15=DATOS!$B$17,TANQUES!I62,IF($B$15=DATOS!$B$18,'TK AGITADOS'!I62,IF($B$15=DATOS!$B$19,'TORRES ENF'!I62," ")))))))))))))))))</f>
        <v>0</v>
      </c>
      <c r="H78" s="46">
        <f>IF($B$15=DATOS!$B$3,CALDERAS!J62,IF($B$15=DATOS!$B$4,CENTRÍFUGAS!J62,IF($B$15=DATOS!$B$5,CHILLERS!J62, IF($B$15=DATOS!$B$6,COMPRESORES!J62,IF($B$15=DATOS!$B$7,EVAPORADORES!J62,IF($B$15=DATOS!$B$8,FILTROS!J62,IF($B$15=DATOS!$B$9,IC!J62,IF($B$15=DATOS!$B$10,MIXERS!J62,IF($B$15=DATOS!$B$11,MOLINOS!J62,IF($B$15=DATOS!$B$12,'ÓSMOSIS INV'!J62,IF($B$15=DATOS!$B$13,REACTORES!J62,IF($B$15=DATOS!$B$14,RESINAS!J66,IF($B$15=DATOS!$B$15,SECADORES!J62,IF($B$15=DATOS!$B$16,SILOS!J62,IF($B$15=DATOS!$B$17,TANQUES!J62,IF($B$15=DATOS!$B$18,'TK AGITADOS'!J62,IF($B$15=DATOS!$B$19,'TORRES ENF'!J62," ")))))))))))))))))</f>
        <v>0</v>
      </c>
      <c r="I78" s="46">
        <f>IF($B$15=DATOS!$B$3,CALDERAS!K62,IF($B$15=DATOS!$B$4,CENTRÍFUGAS!K62,IF($B$15=DATOS!$B$5,CHILLERS!K62, IF($B$15=DATOS!$B$6,COMPRESORES!K62,IF($B$15=DATOS!$B$7,EVAPORADORES!K62,IF($B$15=DATOS!$B$8,FILTROS!K62,IF($B$15=DATOS!$B$9,IC!K62,IF($B$15=DATOS!$B$10,MIXERS!K62,IF($B$15=DATOS!$B$11,MOLINOS!K62,IF($B$15=DATOS!$B$12,'ÓSMOSIS INV'!K62,IF($B$15=DATOS!$B$13,REACTORES!K62,IF($B$15=DATOS!$B$14,RESINAS!K66,IF($B$15=DATOS!$B$15,SECADORES!K62,IF($B$15=DATOS!$B$16,SILOS!K62,IF($B$15=DATOS!$B$17,TANQUES!K62,IF($B$15=DATOS!$B$18,'TK AGITADOS'!K62,IF($B$15=DATOS!$B$19,'TORRES ENF'!K62," ")))))))))))))))))</f>
        <v>0</v>
      </c>
      <c r="J78" s="46">
        <f>IF($B$15=DATOS!$B$3,CALDERAS!L62,IF($B$15=DATOS!$B$4,CENTRÍFUGAS!L62,IF($B$15=DATOS!$B$5,CHILLERS!L62, IF($B$15=DATOS!$B$6,COMPRESORES!L62,IF($B$15=DATOS!$B$7,EVAPORADORES!L62,IF($B$15=DATOS!$B$8,FILTROS!L62,IF($B$15=DATOS!$B$9,IC!L62,IF($B$15=DATOS!$B$10,MIXERS!L62,IF($B$15=DATOS!$B$11,MOLINOS!L62,IF($B$15=DATOS!$B$12,'ÓSMOSIS INV'!L62,IF($B$15=DATOS!$B$13,REACTORES!L62,IF($B$15=DATOS!$B$14,RESINAS!L66,IF($B$15=DATOS!$B$15,SECADORES!L62,IF($B$15=DATOS!$B$16,SILOS!L62,IF($B$15=DATOS!$B$17,TANQUES!L62,IF($B$15=DATOS!$B$18,'TK AGITADOS'!L62,IF($B$15=DATOS!$B$19,'TORRES ENF'!L62," ")))))))))))))))))</f>
        <v>0</v>
      </c>
      <c r="K78" s="46">
        <f>IF($B$15=DATOS!$B$3,CALDERAS!M62,IF($B$15=DATOS!$B$4,CENTRÍFUGAS!M62,IF($B$15=DATOS!$B$5,CHILLERS!M62, IF($B$15=DATOS!$B$6,COMPRESORES!M62,IF($B$15=DATOS!$B$7,EVAPORADORES!M62,IF($B$15=DATOS!$B$8,FILTROS!M62,IF($B$15=DATOS!$B$9,IC!M62,IF($B$15=DATOS!$B$10,MIXERS!M62,IF($B$15=DATOS!$B$11,MOLINOS!M62,IF($B$15=DATOS!$B$12,'ÓSMOSIS INV'!M62,IF($B$15=DATOS!$B$13,REACTORES!M62,IF($B$15=DATOS!$B$14,RESINAS!M66,IF($B$15=DATOS!$B$15,SECADORES!M62,IF($B$15=DATOS!$B$16,SILOS!M62,IF($B$15=DATOS!$B$17,TANQUES!M62,IF($B$15=DATOS!$B$18,'TK AGITADOS'!M62,IF($B$15=DATOS!$B$19,'TORRES ENF'!M62," ")))))))))))))))))</f>
        <v>0</v>
      </c>
      <c r="L78" s="46">
        <f>IF($B$15=DATOS!$B$3,CALDERAS!N62,IF($B$15=DATOS!$B$4,CENTRÍFUGAS!N62,IF($B$15=DATOS!$B$5,CHILLERS!N62, IF($B$15=DATOS!$B$6,COMPRESORES!N62,IF($B$15=DATOS!$B$7,EVAPORADORES!N62,IF($B$15=DATOS!$B$8,FILTROS!N62,IF($B$15=DATOS!$B$9,IC!N62,IF($B$15=DATOS!$B$10,MIXERS!N62,IF($B$15=DATOS!$B$11,MOLINOS!N62,IF($B$15=DATOS!$B$12,'ÓSMOSIS INV'!N62,IF($B$15=DATOS!$B$13,REACTORES!N62,IF($B$15=DATOS!$B$14,RESINAS!N66,IF($B$15=DATOS!$B$15,SECADORES!N62,IF($B$15=DATOS!$B$16,SILOS!N62,IF($B$15=DATOS!$B$17,TANQUES!N62,IF($B$15=DATOS!$B$18,'TK AGITADOS'!N62,IF($B$15=DATOS!$B$19,'TORRES ENF'!N62," ")))))))))))))))))</f>
        <v>0</v>
      </c>
      <c r="M78" s="46">
        <f>IF($B$15=DATOS!$B$3,CALDERAS!O62,IF($B$15=DATOS!$B$4,CENTRÍFUGAS!O62,IF($B$15=DATOS!$B$5,CHILLERS!O62, IF($B$15=DATOS!$B$6,COMPRESORES!O62,IF($B$15=DATOS!$B$7,EVAPORADORES!O62,IF($B$15=DATOS!$B$8,FILTROS!O62,IF($B$15=DATOS!$B$9,IC!O62,IF($B$15=DATOS!$B$10,MIXERS!O62,IF($B$15=DATOS!$B$11,MOLINOS!O62,IF($B$15=DATOS!$B$12,'ÓSMOSIS INV'!O62,IF($B$15=DATOS!$B$13,REACTORES!O62,IF($B$15=DATOS!$B$14,RESINAS!O66,IF($B$15=DATOS!$B$15,SECADORES!O62,IF($B$15=DATOS!$B$16,SILOS!O62,IF($B$15=DATOS!$B$17,TANQUES!O62,IF($B$15=DATOS!$B$18,'TK AGITADOS'!O62,IF($B$15=DATOS!$B$19,'TORRES ENF'!O62," ")))))))))))))))))</f>
        <v>0</v>
      </c>
      <c r="N78" s="46">
        <f>IF($B$15=DATOS!$B$3,CALDERAS!P62,IF($B$15=DATOS!$B$4,CENTRÍFUGAS!P62,IF($B$15=DATOS!$B$5,CHILLERS!P62, IF($B$15=DATOS!$B$6,COMPRESORES!P62,IF($B$15=DATOS!$B$7,EVAPORADORES!P62,IF($B$15=DATOS!$B$8,FILTROS!P62,IF($B$15=DATOS!$B$9,IC!P62,IF($B$15=DATOS!$B$10,MIXERS!P62,IF($B$15=DATOS!$B$11,MOLINOS!P62,IF($B$15=DATOS!$B$12,'ÓSMOSIS INV'!P62,IF($B$15=DATOS!$B$13,REACTORES!P62,IF($B$15=DATOS!$B$14,RESINAS!P66,IF($B$15=DATOS!$B$15,SECADORES!P62,IF($B$15=DATOS!$B$16,SILOS!P62,IF($B$15=DATOS!$B$17,TANQUES!P62,IF($B$15=DATOS!$B$18,'TK AGITADOS'!P62,IF($B$15=DATOS!$B$19,'TORRES ENF'!P62," ")))))))))))))))))</f>
        <v>0</v>
      </c>
      <c r="O78" s="46">
        <f>IF($B$15=DATOS!$B$3,CALDERAS!Q62,IF($B$15=DATOS!$B$4,CENTRÍFUGAS!Q62,IF($B$15=DATOS!$B$5,CHILLERS!Q62, IF($B$15=DATOS!$B$6,COMPRESORES!Q62,IF($B$15=DATOS!$B$7,EVAPORADORES!Q62,IF($B$15=DATOS!$B$8,FILTROS!Q62,IF($B$15=DATOS!$B$9,IC!Q62,IF($B$15=DATOS!$B$10,MIXERS!Q62,IF($B$15=DATOS!$B$11,MOLINOS!Q62,IF($B$15=DATOS!$B$12,'ÓSMOSIS INV'!Q62,IF($B$15=DATOS!$B$13,REACTORES!Q62,IF($B$15=DATOS!$B$14,RESINAS!Q66,IF($B$15=DATOS!$B$15,SECADORES!Q62,IF($B$15=DATOS!$B$16,SILOS!Q62,IF($B$15=DATOS!$B$17,TANQUES!Q62,IF($B$15=DATOS!$B$18,'TK AGITADOS'!Q62,IF($B$15=DATOS!$B$19,'TORRES ENF'!Q62," ")))))))))))))))))</f>
        <v>0</v>
      </c>
      <c r="P78" s="46">
        <f>IF($B$15=DATOS!$B$3,CALDERAS!R62,IF($B$15=DATOS!$B$4,CENTRÍFUGAS!R62,IF($B$15=DATOS!$B$5,CHILLERS!R62, IF($B$15=DATOS!$B$6,COMPRESORES!R62,IF($B$15=DATOS!$B$7,EVAPORADORES!R62,IF($B$15=DATOS!$B$8,FILTROS!R62,IF($B$15=DATOS!$B$9,IC!R62,IF($B$15=DATOS!$B$10,MIXERS!R62,IF($B$15=DATOS!$B$11,MOLINOS!R62,IF($B$15=DATOS!$B$12,'ÓSMOSIS INV'!R62,IF($B$15=DATOS!$B$13,REACTORES!R62,IF($B$15=DATOS!$B$14,RESINAS!R66,IF($B$15=DATOS!$B$15,SECADORES!R62,IF($B$15=DATOS!$B$16,SILOS!R62,IF($B$15=DATOS!$B$17,TANQUES!R62,IF($B$15=DATOS!$B$18,'TK AGITADOS'!R62,IF($B$15=DATOS!$B$19,'TORRES ENF'!R62," ")))))))))))))))))</f>
        <v>0</v>
      </c>
      <c r="Q78" s="46">
        <f>IF($B$15=DATOS!$B$3,CALDERAS!S62,IF($B$15=DATOS!$B$4,CENTRÍFUGAS!S62,IF($B$15=DATOS!$B$5,CHILLERS!S62, IF($B$15=DATOS!$B$6,COMPRESORES!S62,IF($B$15=DATOS!$B$7,EVAPORADORES!S62,IF($B$15=DATOS!$B$8,FILTROS!S62,IF($B$15=DATOS!$B$9,IC!S62,IF($B$15=DATOS!$B$10,MIXERS!S62,IF($B$15=DATOS!$B$11,MOLINOS!S62,IF($B$15=DATOS!$B$12,'ÓSMOSIS INV'!S62,IF($B$15=DATOS!$B$13,REACTORES!S62,IF($B$15=DATOS!$B$14,RESINAS!S66,IF($B$15=DATOS!$B$15,SECADORES!S62,IF($B$15=DATOS!$B$16,SILOS!S62,IF($B$15=DATOS!$B$17,TANQUES!S62,IF($B$15=DATOS!$B$18,'TK AGITADOS'!S62,IF($B$15=DATOS!$B$19,'TORRES ENF'!S62," ")))))))))))))))))</f>
        <v>0</v>
      </c>
      <c r="R78" s="46">
        <f>IF($B$15=DATOS!$B$3,CALDERAS!T62,IF($B$15=DATOS!$B$4,CENTRÍFUGAS!T62,IF($B$15=DATOS!$B$5,CHILLERS!T62, IF($B$15=DATOS!$B$6,COMPRESORES!T62,IF($B$15=DATOS!$B$7,EVAPORADORES!T62,IF($B$15=DATOS!$B$8,FILTROS!T62,IF($B$15=DATOS!$B$9,IC!T62,IF($B$15=DATOS!$B$10,MIXERS!T62,IF($B$15=DATOS!$B$11,MOLINOS!T62,IF($B$15=DATOS!$B$12,'ÓSMOSIS INV'!T62,IF($B$15=DATOS!$B$13,REACTORES!T62,IF($B$15=DATOS!$B$14,RESINAS!T66,IF($B$15=DATOS!$B$15,SECADORES!T62,IF($B$15=DATOS!$B$16,SILOS!T62,IF($B$15=DATOS!$B$17,TANQUES!T62,IF($B$15=DATOS!$B$18,'TK AGITADOS'!T62,IF($B$15=DATOS!$B$19,'TORRES ENF'!T62," ")))))))))))))))))</f>
        <v>0</v>
      </c>
      <c r="S78" s="46">
        <f>IF($B$15=DATOS!$B$3,CALDERAS!U62,IF($B$15=DATOS!$B$4,CENTRÍFUGAS!U62,IF($B$15=DATOS!$B$5,CHILLERS!U62, IF($B$15=DATOS!$B$6,COMPRESORES!U62,IF($B$15=DATOS!$B$7,EVAPORADORES!U62,IF($B$15=DATOS!$B$8,FILTROS!U62,IF($B$15=DATOS!$B$9,IC!U62,IF($B$15=DATOS!$B$10,MIXERS!U62,IF($B$15=DATOS!$B$11,MOLINOS!U62,IF($B$15=DATOS!$B$12,'ÓSMOSIS INV'!U62,IF($B$15=DATOS!$B$13,REACTORES!U62,IF($B$15=DATOS!$B$14,RESINAS!U66,IF($B$15=DATOS!$B$15,SECADORES!U62,IF($B$15=DATOS!$B$16,SILOS!U62,IF($B$15=DATOS!$B$17,TANQUES!U62,IF($B$15=DATOS!$B$18,'TK AGITADOS'!U62,IF($B$15=DATOS!$B$19,'TORRES ENF'!U62," ")))))))))))))))))</f>
        <v>0</v>
      </c>
      <c r="T78" s="46">
        <f>IF($B$15=DATOS!$B$3,CALDERAS!V62,IF($B$15=DATOS!$B$4,CENTRÍFUGAS!V62,IF($B$15=DATOS!$B$5,CHILLERS!V62, IF($B$15=DATOS!$B$6,COMPRESORES!V62,IF($B$15=DATOS!$B$7,EVAPORADORES!V62,IF($B$15=DATOS!$B$8,FILTROS!V62,IF($B$15=DATOS!$B$9,IC!V62,IF($B$15=DATOS!$B$10,MIXERS!V62,IF($B$15=DATOS!$B$11,MOLINOS!V62,IF($B$15=DATOS!$B$12,'ÓSMOSIS INV'!V62,IF($B$15=DATOS!$B$13,REACTORES!V62,IF($B$15=DATOS!$B$14,RESINAS!V66,IF($B$15=DATOS!$B$15,SECADORES!V62,IF($B$15=DATOS!$B$16,SILOS!V62,IF($B$15=DATOS!$B$17,TANQUES!V62,IF($B$15=DATOS!$B$18,'TK AGITADOS'!V62,IF($B$15=DATOS!$B$19,'TORRES ENF'!V62," ")))))))))))))))))</f>
        <v>0</v>
      </c>
      <c r="U78" s="46">
        <f>IF($B$15=DATOS!$B$3,CALDERAS!W62,IF($B$15=DATOS!$B$4,CENTRÍFUGAS!W62,IF($B$15=DATOS!$B$5,CHILLERS!W62, IF($B$15=DATOS!$B$6,COMPRESORES!W62,IF($B$15=DATOS!$B$7,EVAPORADORES!W62,IF($B$15=DATOS!$B$8,FILTROS!W62,IF($B$15=DATOS!$B$9,IC!W62,IF($B$15=DATOS!$B$10,MIXERS!W62,IF($B$15=DATOS!$B$11,MOLINOS!W62,IF($B$15=DATOS!$B$12,'ÓSMOSIS INV'!W62,IF($B$15=DATOS!$B$13,REACTORES!W62,IF($B$15=DATOS!$B$14,RESINAS!W66,IF($B$15=DATOS!$B$15,SECADORES!W62,IF($B$15=DATOS!$B$16,SILOS!W62,IF($B$15=DATOS!$B$17,TANQUES!W62,IF($B$15=DATOS!$B$18,'TK AGITADOS'!W62,IF($B$15=DATOS!$B$19,'TORRES ENF'!W62," ")))))))))))))))))</f>
        <v>0</v>
      </c>
      <c r="V78" s="46">
        <f>IF($B$15=DATOS!$B$3,CALDERAS!X62,IF($B$15=DATOS!$B$4,CENTRÍFUGAS!X62,IF($B$15=DATOS!$B$5,CHILLERS!X62, IF($B$15=DATOS!$B$6,COMPRESORES!X62,IF($B$15=DATOS!$B$7,EVAPORADORES!X62,IF($B$15=DATOS!$B$8,FILTROS!X62,IF($B$15=DATOS!$B$9,IC!X62,IF($B$15=DATOS!$B$10,MIXERS!X62,IF($B$15=DATOS!$B$11,MOLINOS!X62,IF($B$15=DATOS!$B$12,'ÓSMOSIS INV'!X62,IF($B$15=DATOS!$B$13,REACTORES!X62,IF($B$15=DATOS!$B$14,RESINAS!X66,IF($B$15=DATOS!$B$15,SECADORES!X62,IF($B$15=DATOS!$B$16,SILOS!X62,IF($B$15=DATOS!$B$17,TANQUES!X62,IF($B$15=DATOS!$B$18,'TK AGITADOS'!X62,IF($B$15=DATOS!$B$19,'TORRES ENF'!X62," ")))))))))))))))))</f>
        <v>0</v>
      </c>
      <c r="W78" s="46">
        <f>IF($B$15=DATOS!$B$3,CALDERAS!Y62,IF($B$15=DATOS!$B$4,CENTRÍFUGAS!Y62,IF($B$15=DATOS!$B$5,CHILLERS!Y62, IF($B$15=DATOS!$B$6,COMPRESORES!Y62,IF($B$15=DATOS!$B$7,EVAPORADORES!Y62,IF($B$15=DATOS!$B$8,FILTROS!Y62,IF($B$15=DATOS!$B$9,IC!Y62,IF($B$15=DATOS!$B$10,MIXERS!Y62,IF($B$15=DATOS!$B$11,MOLINOS!Y62,IF($B$15=DATOS!$B$12,'ÓSMOSIS INV'!Y62,IF($B$15=DATOS!$B$13,REACTORES!Y62,IF($B$15=DATOS!$B$14,RESINAS!Y66,IF($B$15=DATOS!$B$15,SECADORES!Y62,IF($B$15=DATOS!$B$16,SILOS!Y62,IF($B$15=DATOS!$B$17,TANQUES!Y62,IF($B$15=DATOS!$B$18,'TK AGITADOS'!Y62,IF($B$15=DATOS!$B$19,'TORRES ENF'!Y62," ")))))))))))))))))</f>
        <v>0</v>
      </c>
      <c r="X78" s="46">
        <f>IF($B$15=DATOS!$B$3,CALDERAS!Z62,IF($B$15=DATOS!$B$4,CENTRÍFUGAS!Z62,IF($B$15=DATOS!$B$5,CHILLERS!Z62, IF($B$15=DATOS!$B$6,COMPRESORES!Z62,IF($B$15=DATOS!$B$7,EVAPORADORES!Z62,IF($B$15=DATOS!$B$8,FILTROS!Z62,IF($B$15=DATOS!$B$9,IC!Z62,IF($B$15=DATOS!$B$10,MIXERS!Z62,IF($B$15=DATOS!$B$11,MOLINOS!Z62,IF($B$15=DATOS!$B$12,'ÓSMOSIS INV'!Z62,IF($B$15=DATOS!$B$13,REACTORES!Z62,IF($B$15=DATOS!$B$14,RESINAS!Z66,IF($B$15=DATOS!$B$15,SECADORES!Z62,IF($B$15=DATOS!$B$16,SILOS!Z62,IF($B$15=DATOS!$B$17,TANQUES!Z62,IF($B$15=DATOS!$B$18,'TK AGITADOS'!Z62,IF($B$15=DATOS!$B$19,'TORRES ENF'!Z62," ")))))))))))))))))</f>
        <v>0</v>
      </c>
      <c r="Y78" s="46">
        <f>IF($B$15=DATOS!$B$3,CALDERAS!AA62,IF($B$15=DATOS!$B$4,CENTRÍFUGAS!AA62,IF($B$15=DATOS!$B$5,CHILLERS!AA62, IF($B$15=DATOS!$B$6,COMPRESORES!AA62,IF($B$15=DATOS!$B$7,EVAPORADORES!AA62,IF($B$15=DATOS!$B$8,FILTROS!AA62,IF($B$15=DATOS!$B$9,IC!AA62,IF($B$15=DATOS!$B$10,MIXERS!AA62,IF($B$15=DATOS!$B$11,MOLINOS!AA62,IF($B$15=DATOS!$B$12,'ÓSMOSIS INV'!AA62,IF($B$15=DATOS!$B$13,REACTORES!AA62,IF($B$15=DATOS!$B$14,RESINAS!AA66,IF($B$15=DATOS!$B$15,SECADORES!AA62,IF($B$15=DATOS!$B$16,SILOS!AA62,IF($B$15=DATOS!$B$17,TANQUES!AA62,IF($B$15=DATOS!$B$18,'TK AGITADOS'!AA62,IF($B$15=DATOS!$B$19,'TORRES ENF'!AA62," ")))))))))))))))))</f>
        <v>0</v>
      </c>
      <c r="Z78" s="46">
        <f>IF($B$15=DATOS!$B$3,CALDERAS!AB62,IF($B$15=DATOS!$B$4,CENTRÍFUGAS!AB62,IF($B$15=DATOS!$B$5,CHILLERS!AB62, IF($B$15=DATOS!$B$6,COMPRESORES!AB62,IF($B$15=DATOS!$B$7,EVAPORADORES!AB62,IF($B$15=DATOS!$B$8,FILTROS!AB62,IF($B$15=DATOS!$B$9,IC!AB62,IF($B$15=DATOS!$B$10,MIXERS!AB62,IF($B$15=DATOS!$B$11,MOLINOS!AB62,IF($B$15=DATOS!$B$12,'ÓSMOSIS INV'!AB62,IF($B$15=DATOS!$B$13,REACTORES!AB62,IF($B$15=DATOS!$B$14,RESINAS!AB66,IF($B$15=DATOS!$B$15,SECADORES!AB62,IF($B$15=DATOS!$B$16,SILOS!AB62,IF($B$15=DATOS!$B$17,TANQUES!AB62,IF($B$15=DATOS!$B$18,'TK AGITADOS'!AB62,IF($B$15=DATOS!$B$19,'TORRES ENF'!AB62," ")))))))))))))))))</f>
        <v>0</v>
      </c>
      <c r="AA78" s="46">
        <f>IF($B$15=DATOS!$B$3,CALDERAS!AC62,IF($B$15=DATOS!$B$4,CENTRÍFUGAS!AC62,IF($B$15=DATOS!$B$5,CHILLERS!AC62, IF($B$15=DATOS!$B$6,COMPRESORES!AC62,IF($B$15=DATOS!$B$7,EVAPORADORES!AC62,IF($B$15=DATOS!$B$8,FILTROS!AC62,IF($B$15=DATOS!$B$9,IC!AC62,IF($B$15=DATOS!$B$10,MIXERS!AC62,IF($B$15=DATOS!$B$11,MOLINOS!AC62,IF($B$15=DATOS!$B$12,'ÓSMOSIS INV'!AC62,IF($B$15=DATOS!$B$13,REACTORES!AC62,IF($B$15=DATOS!$B$14,RESINAS!AC66,IF($B$15=DATOS!$B$15,SECADORES!AC62,IF($B$15=DATOS!$B$16,SILOS!AC62,IF($B$15=DATOS!$B$17,TANQUES!AC62,IF($B$15=DATOS!$B$18,'TK AGITADOS'!AC62,IF($B$15=DATOS!$B$19,'TORRES ENF'!AC62," ")))))))))))))))))</f>
        <v>0</v>
      </c>
      <c r="AB78" s="46">
        <f>IF($B$15=DATOS!$B$3,CALDERAS!AD62,IF($B$15=DATOS!$B$4,CENTRÍFUGAS!AD62,IF($B$15=DATOS!$B$5,CHILLERS!AD62, IF($B$15=DATOS!$B$6,COMPRESORES!AD62,IF($B$15=DATOS!$B$7,EVAPORADORES!AD62,IF($B$15=DATOS!$B$8,FILTROS!AD62,IF($B$15=DATOS!$B$9,IC!AD62,IF($B$15=DATOS!$B$10,MIXERS!AD62,IF($B$15=DATOS!$B$11,MOLINOS!AD62,IF($B$15=DATOS!$B$12,'ÓSMOSIS INV'!AD62,IF($B$15=DATOS!$B$13,REACTORES!AD62,IF($B$15=DATOS!$B$14,RESINAS!AD66,IF($B$15=DATOS!$B$15,SECADORES!AD62,IF($B$15=DATOS!$B$16,SILOS!AD62,IF($B$15=DATOS!$B$17,TANQUES!AD62,IF($B$15=DATOS!$B$18,'TK AGITADOS'!AD62,IF($B$15=DATOS!$B$19,'TORRES ENF'!AD62," ")))))))))))))))))</f>
        <v>0</v>
      </c>
      <c r="AC78" s="46">
        <f>IF($B$15=DATOS!$B$3,CALDERAS!AE62,IF($B$15=DATOS!$B$4,CENTRÍFUGAS!AE62,IF($B$15=DATOS!$B$5,CHILLERS!AE62, IF($B$15=DATOS!$B$6,COMPRESORES!AE62,IF($B$15=DATOS!$B$7,EVAPORADORES!AE62,IF($B$15=DATOS!$B$8,FILTROS!AE62,IF($B$15=DATOS!$B$9,IC!AE62,IF($B$15=DATOS!$B$10,MIXERS!AE62,IF($B$15=DATOS!$B$11,MOLINOS!AE62,IF($B$15=DATOS!$B$12,'ÓSMOSIS INV'!AE62,IF($B$15=DATOS!$B$13,REACTORES!AE62,IF($B$15=DATOS!$B$14,RESINAS!AE66,IF($B$15=DATOS!$B$15,SECADORES!AE62,IF($B$15=DATOS!$B$16,SILOS!AE62,IF($B$15=DATOS!$B$17,TANQUES!AE62,IF($B$15=DATOS!$B$18,'TK AGITADOS'!AE62,IF($B$15=DATOS!$B$19,'TORRES ENF'!AE62," ")))))))))))))))))</f>
        <v>0</v>
      </c>
      <c r="AD78" s="46">
        <f>IF($B$15=DATOS!$B$3,CALDERAS!AF62,IF($B$15=DATOS!$B$4,CENTRÍFUGAS!AF62,IF($B$15=DATOS!$B$5,CHILLERS!AF62, IF($B$15=DATOS!$B$6,COMPRESORES!AF62,IF($B$15=DATOS!$B$7,EVAPORADORES!AF62,IF($B$15=DATOS!$B$8,FILTROS!AF62,IF($B$15=DATOS!$B$9,IC!AF62,IF($B$15=DATOS!$B$10,MIXERS!AF62,IF($B$15=DATOS!$B$11,MOLINOS!AF62,IF($B$15=DATOS!$B$12,'ÓSMOSIS INV'!AF62,IF($B$15=DATOS!$B$13,REACTORES!AF62,IF($B$15=DATOS!$B$14,RESINAS!AF66,IF($B$15=DATOS!$B$15,SECADORES!AF62,IF($B$15=DATOS!$B$16,SILOS!AF62,IF($B$15=DATOS!$B$17,TANQUES!AF62,IF($B$15=DATOS!$B$18,'TK AGITADOS'!AF62,IF($B$15=DATOS!$B$19,'TORRES ENF'!AF62," ")))))))))))))))))</f>
        <v>0</v>
      </c>
      <c r="AE78" s="46">
        <f>IF($B$15=DATOS!$B$3,CALDERAS!AG62,IF($B$15=DATOS!$B$4,CENTRÍFUGAS!AG62,IF($B$15=DATOS!$B$5,CHILLERS!AG62, IF($B$15=DATOS!$B$6,COMPRESORES!AG62,IF($B$15=DATOS!$B$7,EVAPORADORES!AG62,IF($B$15=DATOS!$B$8,FILTROS!AG62,IF($B$15=DATOS!$B$9,IC!AG62,IF($B$15=DATOS!$B$10,MIXERS!AG62,IF($B$15=DATOS!$B$11,MOLINOS!AG62,IF($B$15=DATOS!$B$12,'ÓSMOSIS INV'!AG62,IF($B$15=DATOS!$B$13,REACTORES!AG62,IF($B$15=DATOS!$B$14,RESINAS!AG66,IF($B$15=DATOS!$B$15,SECADORES!AG62,IF($B$15=DATOS!$B$16,SILOS!AG62,IF($B$15=DATOS!$B$17,TANQUES!AG62,IF($B$15=DATOS!$B$18,'TK AGITADOS'!AG62,IF($B$15=DATOS!$B$19,'TORRES ENF'!AG62," ")))))))))))))))))</f>
        <v>0</v>
      </c>
      <c r="AF78" s="46">
        <f>IF($B$15=DATOS!$B$3,CALDERAS!AH62,IF($B$15=DATOS!$B$4,CENTRÍFUGAS!AH62,IF($B$15=DATOS!$B$5,CHILLERS!AH62, IF($B$15=DATOS!$B$6,COMPRESORES!AH62,IF($B$15=DATOS!$B$7,EVAPORADORES!AH62,IF($B$15=DATOS!$B$8,FILTROS!AH62,IF($B$15=DATOS!$B$9,IC!AH62,IF($B$15=DATOS!$B$10,MIXERS!AH62,IF($B$15=DATOS!$B$11,MOLINOS!AH62,IF($B$15=DATOS!$B$12,'ÓSMOSIS INV'!AH62,IF($B$15=DATOS!$B$13,REACTORES!AH62,IF($B$15=DATOS!$B$14,RESINAS!AH66,IF($B$15=DATOS!$B$15,SECADORES!AH62,IF($B$15=DATOS!$B$16,SILOS!AH62,IF($B$15=DATOS!$B$17,TANQUES!AH62,IF($B$15=DATOS!$B$18,'TK AGITADOS'!AH62,IF($B$15=DATOS!$B$19,'TORRES ENF'!AH62," ")))))))))))))))))</f>
        <v>0</v>
      </c>
    </row>
    <row r="79" spans="1:32" s="48" customFormat="1" ht="45" customHeight="1" x14ac:dyDescent="0.4">
      <c r="A79" s="46">
        <f>IF($B$15=DATOS!$B$3,CALDERAS!C63,IF($B$15=DATOS!$B$4,CENTRÍFUGAS!C63,IF($B$15=DATOS!$B$5,CHILLERS!C63, IF($B$15=DATOS!$B$6,COMPRESORES!C63,IF($B$15=DATOS!$B$7,EVAPORADORES!C63,IF($B$15=DATOS!$B$8,FILTROS!C63,IF($B$15=DATOS!$B$9,IC!C63,IF($B$15=DATOS!$B$10,MIXERS!C63,IF($B$15=DATOS!$B$11,MOLINOS!C63,IF($B$15=DATOS!$B$12,'ÓSMOSIS INV'!C63,IF($B$15=DATOS!$B$13,REACTORES!C63,IF($B$15=DATOS!$B$14,RESINAS!C67,IF($B$15=DATOS!$B$15,SECADORES!C63,IF($B$15=DATOS!$B$16,SILOS!C63,IF($B$15=DATOS!$B$17,TANQUES!C63,IF($B$15=DATOS!$B$18,'TK AGITADOS'!C63,IF($B$15=DATOS!$B$19,'TORRES ENF'!C63," ")))))))))))))))))</f>
        <v>0</v>
      </c>
      <c r="B79" s="46">
        <f>IF($B$15=DATOS!$B$3,CALDERAS!D63,IF($B$15=DATOS!$B$4,CENTRÍFUGAS!D63,IF($B$15=DATOS!$B$5,CHILLERS!D63, IF($B$15=DATOS!$B$6,COMPRESORES!D63,IF($B$15=DATOS!$B$7,EVAPORADORES!D63,IF($B$15=DATOS!$B$8,FILTROS!D63,IF($B$15=DATOS!$B$9,IC!D63,IF($B$15=DATOS!$B$10,MIXERS!D63,IF($B$15=DATOS!$B$11,MOLINOS!D63,IF($B$15=DATOS!$B$12,'ÓSMOSIS INV'!D63,IF($B$15=DATOS!$B$13,REACTORES!D63,IF($B$15=DATOS!$B$14,RESINAS!D67,IF($B$15=DATOS!$B$15,SECADORES!D63,IF($B$15=DATOS!$B$16,SILOS!D63,IF($B$15=DATOS!$B$17,TANQUES!D63,IF($B$15=DATOS!$B$18,'TK AGITADOS'!D63,IF($B$15=DATOS!$B$19,'TORRES ENF'!D63," ")))))))))))))))))</f>
        <v>0</v>
      </c>
      <c r="C79" s="46">
        <f>IF($B$15=DATOS!$B$3,CALDERAS!E63,IF($B$15=DATOS!$B$4,CENTRÍFUGAS!E63,IF($B$15=DATOS!$B$5,CHILLERS!E63, IF($B$15=DATOS!$B$6,COMPRESORES!E63,IF($B$15=DATOS!$B$7,EVAPORADORES!E63,IF($B$15=DATOS!$B$8,FILTROS!E63,IF($B$15=DATOS!$B$9,IC!E63,IF($B$15=DATOS!$B$10,MIXERS!E63,IF($B$15=DATOS!$B$11,MOLINOS!E63,IF($B$15=DATOS!$B$12,'ÓSMOSIS INV'!E63,IF($B$15=DATOS!$B$13,REACTORES!E63,IF($B$15=DATOS!$B$14,RESINAS!E67,IF($B$15=DATOS!$B$15,SECADORES!E63,IF($B$15=DATOS!$B$16,SILOS!E63,IF($B$15=DATOS!$B$17,TANQUES!E63,IF($B$15=DATOS!$B$18,'TK AGITADOS'!E63,IF($B$15=DATOS!$B$19,'TORRES ENF'!E63," ")))))))))))))))))</f>
        <v>0</v>
      </c>
      <c r="D79" s="46">
        <f>IF($B$15=DATOS!$B$3,CALDERAS!F63,IF($B$15=DATOS!$B$4,CENTRÍFUGAS!F63,IF($B$15=DATOS!$B$5,CHILLERS!F63, IF($B$15=DATOS!$B$6,COMPRESORES!F63,IF($B$15=DATOS!$B$7,EVAPORADORES!F63,IF($B$15=DATOS!$B$8,FILTROS!F63,IF($B$15=DATOS!$B$9,IC!F63,IF($B$15=DATOS!$B$10,MIXERS!F63,IF($B$15=DATOS!$B$11,MOLINOS!F63,IF($B$15=DATOS!$B$12,'ÓSMOSIS INV'!F63,IF($B$15=DATOS!$B$13,REACTORES!F63,IF($B$15=DATOS!$B$14,RESINAS!F67,IF($B$15=DATOS!$B$15,SECADORES!F63,IF($B$15=DATOS!$B$16,SILOS!F63,IF($B$15=DATOS!$B$17,TANQUES!F63,IF($B$15=DATOS!$B$18,'TK AGITADOS'!F63,IF($B$15=DATOS!$B$19,'TORRES ENF'!F63," ")))))))))))))))))</f>
        <v>0</v>
      </c>
      <c r="E79" s="46">
        <f>IF($B$15=DATOS!$B$3,CALDERAS!G63,IF($B$15=DATOS!$B$4,CENTRÍFUGAS!G63,IF($B$15=DATOS!$B$5,CHILLERS!G63, IF($B$15=DATOS!$B$6,COMPRESORES!G63,IF($B$15=DATOS!$B$7,EVAPORADORES!G63,IF($B$15=DATOS!$B$8,FILTROS!G63,IF($B$15=DATOS!$B$9,IC!G63,IF($B$15=DATOS!$B$10,MIXERS!G63,IF($B$15=DATOS!$B$11,MOLINOS!G63,IF($B$15=DATOS!$B$12,'ÓSMOSIS INV'!G63,IF($B$15=DATOS!$B$13,REACTORES!G63,IF($B$15=DATOS!$B$14,RESINAS!G67,IF($B$15=DATOS!$B$15,SECADORES!G63,IF($B$15=DATOS!$B$16,SILOS!G63,IF($B$15=DATOS!$B$17,TANQUES!G63,IF($B$15=DATOS!$B$18,'TK AGITADOS'!G63,IF($B$15=DATOS!$B$19,'TORRES ENF'!G63," ")))))))))))))))))</f>
        <v>0</v>
      </c>
      <c r="F79" s="46">
        <f>IF($B$15=DATOS!$B$3,CALDERAS!H63,IF($B$15=DATOS!$B$4,CENTRÍFUGAS!H63,IF($B$15=DATOS!$B$5,CHILLERS!H63, IF($B$15=DATOS!$B$6,COMPRESORES!H63,IF($B$15=DATOS!$B$7,EVAPORADORES!H63,IF($B$15=DATOS!$B$8,FILTROS!H63,IF($B$15=DATOS!$B$9,IC!H63,IF($B$15=DATOS!$B$10,MIXERS!H63,IF($B$15=DATOS!$B$11,MOLINOS!H63,IF($B$15=DATOS!$B$12,'ÓSMOSIS INV'!H63,IF($B$15=DATOS!$B$13,REACTORES!H63,IF($B$15=DATOS!$B$14,RESINAS!H67,IF($B$15=DATOS!$B$15,SECADORES!H63,IF($B$15=DATOS!$B$16,SILOS!H63,IF($B$15=DATOS!$B$17,TANQUES!H63,IF($B$15=DATOS!$B$18,'TK AGITADOS'!H63,IF($B$15=DATOS!$B$19,'TORRES ENF'!H63," ")))))))))))))))))</f>
        <v>0</v>
      </c>
      <c r="G79" s="46">
        <f>IF($B$15=DATOS!$B$3,CALDERAS!I63,IF($B$15=DATOS!$B$4,CENTRÍFUGAS!I63,IF($B$15=DATOS!$B$5,CHILLERS!I63, IF($B$15=DATOS!$B$6,COMPRESORES!I63,IF($B$15=DATOS!$B$7,EVAPORADORES!I63,IF($B$15=DATOS!$B$8,FILTROS!I63,IF($B$15=DATOS!$B$9,IC!I63,IF($B$15=DATOS!$B$10,MIXERS!I63,IF($B$15=DATOS!$B$11,MOLINOS!I63,IF($B$15=DATOS!$B$12,'ÓSMOSIS INV'!I63,IF($B$15=DATOS!$B$13,REACTORES!I63,IF($B$15=DATOS!$B$14,RESINAS!I67,IF($B$15=DATOS!$B$15,SECADORES!I63,IF($B$15=DATOS!$B$16,SILOS!I63,IF($B$15=DATOS!$B$17,TANQUES!I63,IF($B$15=DATOS!$B$18,'TK AGITADOS'!I63,IF($B$15=DATOS!$B$19,'TORRES ENF'!I63," ")))))))))))))))))</f>
        <v>0</v>
      </c>
      <c r="H79" s="46">
        <f>IF($B$15=DATOS!$B$3,CALDERAS!J63,IF($B$15=DATOS!$B$4,CENTRÍFUGAS!J63,IF($B$15=DATOS!$B$5,CHILLERS!J63, IF($B$15=DATOS!$B$6,COMPRESORES!J63,IF($B$15=DATOS!$B$7,EVAPORADORES!J63,IF($B$15=DATOS!$B$8,FILTROS!J63,IF($B$15=DATOS!$B$9,IC!J63,IF($B$15=DATOS!$B$10,MIXERS!J63,IF($B$15=DATOS!$B$11,MOLINOS!J63,IF($B$15=DATOS!$B$12,'ÓSMOSIS INV'!J63,IF($B$15=DATOS!$B$13,REACTORES!J63,IF($B$15=DATOS!$B$14,RESINAS!J67,IF($B$15=DATOS!$B$15,SECADORES!J63,IF($B$15=DATOS!$B$16,SILOS!J63,IF($B$15=DATOS!$B$17,TANQUES!J63,IF($B$15=DATOS!$B$18,'TK AGITADOS'!J63,IF($B$15=DATOS!$B$19,'TORRES ENF'!J63," ")))))))))))))))))</f>
        <v>0</v>
      </c>
      <c r="I79" s="46">
        <f>IF($B$15=DATOS!$B$3,CALDERAS!K63,IF($B$15=DATOS!$B$4,CENTRÍFUGAS!K63,IF($B$15=DATOS!$B$5,CHILLERS!K63, IF($B$15=DATOS!$B$6,COMPRESORES!K63,IF($B$15=DATOS!$B$7,EVAPORADORES!K63,IF($B$15=DATOS!$B$8,FILTROS!K63,IF($B$15=DATOS!$B$9,IC!K63,IF($B$15=DATOS!$B$10,MIXERS!K63,IF($B$15=DATOS!$B$11,MOLINOS!K63,IF($B$15=DATOS!$B$12,'ÓSMOSIS INV'!K63,IF($B$15=DATOS!$B$13,REACTORES!K63,IF($B$15=DATOS!$B$14,RESINAS!K67,IF($B$15=DATOS!$B$15,SECADORES!K63,IF($B$15=DATOS!$B$16,SILOS!K63,IF($B$15=DATOS!$B$17,TANQUES!K63,IF($B$15=DATOS!$B$18,'TK AGITADOS'!K63,IF($B$15=DATOS!$B$19,'TORRES ENF'!K63," ")))))))))))))))))</f>
        <v>0</v>
      </c>
      <c r="J79" s="46">
        <f>IF($B$15=DATOS!$B$3,CALDERAS!L63,IF($B$15=DATOS!$B$4,CENTRÍFUGAS!L63,IF($B$15=DATOS!$B$5,CHILLERS!L63, IF($B$15=DATOS!$B$6,COMPRESORES!L63,IF($B$15=DATOS!$B$7,EVAPORADORES!L63,IF($B$15=DATOS!$B$8,FILTROS!L63,IF($B$15=DATOS!$B$9,IC!L63,IF($B$15=DATOS!$B$10,MIXERS!L63,IF($B$15=DATOS!$B$11,MOLINOS!L63,IF($B$15=DATOS!$B$12,'ÓSMOSIS INV'!L63,IF($B$15=DATOS!$B$13,REACTORES!L63,IF($B$15=DATOS!$B$14,RESINAS!L67,IF($B$15=DATOS!$B$15,SECADORES!L63,IF($B$15=DATOS!$B$16,SILOS!L63,IF($B$15=DATOS!$B$17,TANQUES!L63,IF($B$15=DATOS!$B$18,'TK AGITADOS'!L63,IF($B$15=DATOS!$B$19,'TORRES ENF'!L63," ")))))))))))))))))</f>
        <v>0</v>
      </c>
      <c r="K79" s="46">
        <f>IF($B$15=DATOS!$B$3,CALDERAS!M63,IF($B$15=DATOS!$B$4,CENTRÍFUGAS!M63,IF($B$15=DATOS!$B$5,CHILLERS!M63, IF($B$15=DATOS!$B$6,COMPRESORES!M63,IF($B$15=DATOS!$B$7,EVAPORADORES!M63,IF($B$15=DATOS!$B$8,FILTROS!M63,IF($B$15=DATOS!$B$9,IC!M63,IF($B$15=DATOS!$B$10,MIXERS!M63,IF($B$15=DATOS!$B$11,MOLINOS!M63,IF($B$15=DATOS!$B$12,'ÓSMOSIS INV'!M63,IF($B$15=DATOS!$B$13,REACTORES!M63,IF($B$15=DATOS!$B$14,RESINAS!M67,IF($B$15=DATOS!$B$15,SECADORES!M63,IF($B$15=DATOS!$B$16,SILOS!M63,IF($B$15=DATOS!$B$17,TANQUES!M63,IF($B$15=DATOS!$B$18,'TK AGITADOS'!M63,IF($B$15=DATOS!$B$19,'TORRES ENF'!M63," ")))))))))))))))))</f>
        <v>0</v>
      </c>
      <c r="L79" s="46">
        <f>IF($B$15=DATOS!$B$3,CALDERAS!N63,IF($B$15=DATOS!$B$4,CENTRÍFUGAS!N63,IF($B$15=DATOS!$B$5,CHILLERS!N63, IF($B$15=DATOS!$B$6,COMPRESORES!N63,IF($B$15=DATOS!$B$7,EVAPORADORES!N63,IF($B$15=DATOS!$B$8,FILTROS!N63,IF($B$15=DATOS!$B$9,IC!N63,IF($B$15=DATOS!$B$10,MIXERS!N63,IF($B$15=DATOS!$B$11,MOLINOS!N63,IF($B$15=DATOS!$B$12,'ÓSMOSIS INV'!N63,IF($B$15=DATOS!$B$13,REACTORES!N63,IF($B$15=DATOS!$B$14,RESINAS!N67,IF($B$15=DATOS!$B$15,SECADORES!N63,IF($B$15=DATOS!$B$16,SILOS!N63,IF($B$15=DATOS!$B$17,TANQUES!N63,IF($B$15=DATOS!$B$18,'TK AGITADOS'!N63,IF($B$15=DATOS!$B$19,'TORRES ENF'!N63," ")))))))))))))))))</f>
        <v>0</v>
      </c>
      <c r="M79" s="46">
        <f>IF($B$15=DATOS!$B$3,CALDERAS!O63,IF($B$15=DATOS!$B$4,CENTRÍFUGAS!O63,IF($B$15=DATOS!$B$5,CHILLERS!O63, IF($B$15=DATOS!$B$6,COMPRESORES!O63,IF($B$15=DATOS!$B$7,EVAPORADORES!O63,IF($B$15=DATOS!$B$8,FILTROS!O63,IF($B$15=DATOS!$B$9,IC!O63,IF($B$15=DATOS!$B$10,MIXERS!O63,IF($B$15=DATOS!$B$11,MOLINOS!O63,IF($B$15=DATOS!$B$12,'ÓSMOSIS INV'!O63,IF($B$15=DATOS!$B$13,REACTORES!O63,IF($B$15=DATOS!$B$14,RESINAS!O67,IF($B$15=DATOS!$B$15,SECADORES!O63,IF($B$15=DATOS!$B$16,SILOS!O63,IF($B$15=DATOS!$B$17,TANQUES!O63,IF($B$15=DATOS!$B$18,'TK AGITADOS'!O63,IF($B$15=DATOS!$B$19,'TORRES ENF'!O63," ")))))))))))))))))</f>
        <v>0</v>
      </c>
      <c r="N79" s="46">
        <f>IF($B$15=DATOS!$B$3,CALDERAS!P63,IF($B$15=DATOS!$B$4,CENTRÍFUGAS!P63,IF($B$15=DATOS!$B$5,CHILLERS!P63, IF($B$15=DATOS!$B$6,COMPRESORES!P63,IF($B$15=DATOS!$B$7,EVAPORADORES!P63,IF($B$15=DATOS!$B$8,FILTROS!P63,IF($B$15=DATOS!$B$9,IC!P63,IF($B$15=DATOS!$B$10,MIXERS!P63,IF($B$15=DATOS!$B$11,MOLINOS!P63,IF($B$15=DATOS!$B$12,'ÓSMOSIS INV'!P63,IF($B$15=DATOS!$B$13,REACTORES!P63,IF($B$15=DATOS!$B$14,RESINAS!P67,IF($B$15=DATOS!$B$15,SECADORES!P63,IF($B$15=DATOS!$B$16,SILOS!P63,IF($B$15=DATOS!$B$17,TANQUES!P63,IF($B$15=DATOS!$B$18,'TK AGITADOS'!P63,IF($B$15=DATOS!$B$19,'TORRES ENF'!P63," ")))))))))))))))))</f>
        <v>0</v>
      </c>
      <c r="O79" s="46">
        <f>IF($B$15=DATOS!$B$3,CALDERAS!Q63,IF($B$15=DATOS!$B$4,CENTRÍFUGAS!Q63,IF($B$15=DATOS!$B$5,CHILLERS!Q63, IF($B$15=DATOS!$B$6,COMPRESORES!Q63,IF($B$15=DATOS!$B$7,EVAPORADORES!Q63,IF($B$15=DATOS!$B$8,FILTROS!Q63,IF($B$15=DATOS!$B$9,IC!Q63,IF($B$15=DATOS!$B$10,MIXERS!Q63,IF($B$15=DATOS!$B$11,MOLINOS!Q63,IF($B$15=DATOS!$B$12,'ÓSMOSIS INV'!Q63,IF($B$15=DATOS!$B$13,REACTORES!Q63,IF($B$15=DATOS!$B$14,RESINAS!Q67,IF($B$15=DATOS!$B$15,SECADORES!Q63,IF($B$15=DATOS!$B$16,SILOS!Q63,IF($B$15=DATOS!$B$17,TANQUES!Q63,IF($B$15=DATOS!$B$18,'TK AGITADOS'!Q63,IF($B$15=DATOS!$B$19,'TORRES ENF'!Q63," ")))))))))))))))))</f>
        <v>0</v>
      </c>
      <c r="P79" s="46">
        <f>IF($B$15=DATOS!$B$3,CALDERAS!R63,IF($B$15=DATOS!$B$4,CENTRÍFUGAS!R63,IF($B$15=DATOS!$B$5,CHILLERS!R63, IF($B$15=DATOS!$B$6,COMPRESORES!R63,IF($B$15=DATOS!$B$7,EVAPORADORES!R63,IF($B$15=DATOS!$B$8,FILTROS!R63,IF($B$15=DATOS!$B$9,IC!R63,IF($B$15=DATOS!$B$10,MIXERS!R63,IF($B$15=DATOS!$B$11,MOLINOS!R63,IF($B$15=DATOS!$B$12,'ÓSMOSIS INV'!R63,IF($B$15=DATOS!$B$13,REACTORES!R63,IF($B$15=DATOS!$B$14,RESINAS!R67,IF($B$15=DATOS!$B$15,SECADORES!R63,IF($B$15=DATOS!$B$16,SILOS!R63,IF($B$15=DATOS!$B$17,TANQUES!R63,IF($B$15=DATOS!$B$18,'TK AGITADOS'!R63,IF($B$15=DATOS!$B$19,'TORRES ENF'!R63," ")))))))))))))))))</f>
        <v>0</v>
      </c>
      <c r="Q79" s="46">
        <f>IF($B$15=DATOS!$B$3,CALDERAS!S63,IF($B$15=DATOS!$B$4,CENTRÍFUGAS!S63,IF($B$15=DATOS!$B$5,CHILLERS!S63, IF($B$15=DATOS!$B$6,COMPRESORES!S63,IF($B$15=DATOS!$B$7,EVAPORADORES!S63,IF($B$15=DATOS!$B$8,FILTROS!S63,IF($B$15=DATOS!$B$9,IC!S63,IF($B$15=DATOS!$B$10,MIXERS!S63,IF($B$15=DATOS!$B$11,MOLINOS!S63,IF($B$15=DATOS!$B$12,'ÓSMOSIS INV'!S63,IF($B$15=DATOS!$B$13,REACTORES!S63,IF($B$15=DATOS!$B$14,RESINAS!S67,IF($B$15=DATOS!$B$15,SECADORES!S63,IF($B$15=DATOS!$B$16,SILOS!S63,IF($B$15=DATOS!$B$17,TANQUES!S63,IF($B$15=DATOS!$B$18,'TK AGITADOS'!S63,IF($B$15=DATOS!$B$19,'TORRES ENF'!S63," ")))))))))))))))))</f>
        <v>0</v>
      </c>
      <c r="R79" s="46">
        <f>IF($B$15=DATOS!$B$3,CALDERAS!T63,IF($B$15=DATOS!$B$4,CENTRÍFUGAS!T63,IF($B$15=DATOS!$B$5,CHILLERS!T63, IF($B$15=DATOS!$B$6,COMPRESORES!T63,IF($B$15=DATOS!$B$7,EVAPORADORES!T63,IF($B$15=DATOS!$B$8,FILTROS!T63,IF($B$15=DATOS!$B$9,IC!T63,IF($B$15=DATOS!$B$10,MIXERS!T63,IF($B$15=DATOS!$B$11,MOLINOS!T63,IF($B$15=DATOS!$B$12,'ÓSMOSIS INV'!T63,IF($B$15=DATOS!$B$13,REACTORES!T63,IF($B$15=DATOS!$B$14,RESINAS!T67,IF($B$15=DATOS!$B$15,SECADORES!T63,IF($B$15=DATOS!$B$16,SILOS!T63,IF($B$15=DATOS!$B$17,TANQUES!T63,IF($B$15=DATOS!$B$18,'TK AGITADOS'!T63,IF($B$15=DATOS!$B$19,'TORRES ENF'!T63," ")))))))))))))))))</f>
        <v>0</v>
      </c>
      <c r="S79" s="46">
        <f>IF($B$15=DATOS!$B$3,CALDERAS!U63,IF($B$15=DATOS!$B$4,CENTRÍFUGAS!U63,IF($B$15=DATOS!$B$5,CHILLERS!U63, IF($B$15=DATOS!$B$6,COMPRESORES!U63,IF($B$15=DATOS!$B$7,EVAPORADORES!U63,IF($B$15=DATOS!$B$8,FILTROS!U63,IF($B$15=DATOS!$B$9,IC!U63,IF($B$15=DATOS!$B$10,MIXERS!U63,IF($B$15=DATOS!$B$11,MOLINOS!U63,IF($B$15=DATOS!$B$12,'ÓSMOSIS INV'!U63,IF($B$15=DATOS!$B$13,REACTORES!U63,IF($B$15=DATOS!$B$14,RESINAS!U67,IF($B$15=DATOS!$B$15,SECADORES!U63,IF($B$15=DATOS!$B$16,SILOS!U63,IF($B$15=DATOS!$B$17,TANQUES!U63,IF($B$15=DATOS!$B$18,'TK AGITADOS'!U63,IF($B$15=DATOS!$B$19,'TORRES ENF'!U63," ")))))))))))))))))</f>
        <v>0</v>
      </c>
      <c r="T79" s="46">
        <f>IF($B$15=DATOS!$B$3,CALDERAS!V63,IF($B$15=DATOS!$B$4,CENTRÍFUGAS!V63,IF($B$15=DATOS!$B$5,CHILLERS!V63, IF($B$15=DATOS!$B$6,COMPRESORES!V63,IF($B$15=DATOS!$B$7,EVAPORADORES!V63,IF($B$15=DATOS!$B$8,FILTROS!V63,IF($B$15=DATOS!$B$9,IC!V63,IF($B$15=DATOS!$B$10,MIXERS!V63,IF($B$15=DATOS!$B$11,MOLINOS!V63,IF($B$15=DATOS!$B$12,'ÓSMOSIS INV'!V63,IF($B$15=DATOS!$B$13,REACTORES!V63,IF($B$15=DATOS!$B$14,RESINAS!V67,IF($B$15=DATOS!$B$15,SECADORES!V63,IF($B$15=DATOS!$B$16,SILOS!V63,IF($B$15=DATOS!$B$17,TANQUES!V63,IF($B$15=DATOS!$B$18,'TK AGITADOS'!V63,IF($B$15=DATOS!$B$19,'TORRES ENF'!V63," ")))))))))))))))))</f>
        <v>0</v>
      </c>
      <c r="U79" s="46">
        <f>IF($B$15=DATOS!$B$3,CALDERAS!W63,IF($B$15=DATOS!$B$4,CENTRÍFUGAS!W63,IF($B$15=DATOS!$B$5,CHILLERS!W63, IF($B$15=DATOS!$B$6,COMPRESORES!W63,IF($B$15=DATOS!$B$7,EVAPORADORES!W63,IF($B$15=DATOS!$B$8,FILTROS!W63,IF($B$15=DATOS!$B$9,IC!W63,IF($B$15=DATOS!$B$10,MIXERS!W63,IF($B$15=DATOS!$B$11,MOLINOS!W63,IF($B$15=DATOS!$B$12,'ÓSMOSIS INV'!W63,IF($B$15=DATOS!$B$13,REACTORES!W63,IF($B$15=DATOS!$B$14,RESINAS!W67,IF($B$15=DATOS!$B$15,SECADORES!W63,IF($B$15=DATOS!$B$16,SILOS!W63,IF($B$15=DATOS!$B$17,TANQUES!W63,IF($B$15=DATOS!$B$18,'TK AGITADOS'!W63,IF($B$15=DATOS!$B$19,'TORRES ENF'!W63," ")))))))))))))))))</f>
        <v>0</v>
      </c>
      <c r="V79" s="46">
        <f>IF($B$15=DATOS!$B$3,CALDERAS!X63,IF($B$15=DATOS!$B$4,CENTRÍFUGAS!X63,IF($B$15=DATOS!$B$5,CHILLERS!X63, IF($B$15=DATOS!$B$6,COMPRESORES!X63,IF($B$15=DATOS!$B$7,EVAPORADORES!X63,IF($B$15=DATOS!$B$8,FILTROS!X63,IF($B$15=DATOS!$B$9,IC!X63,IF($B$15=DATOS!$B$10,MIXERS!X63,IF($B$15=DATOS!$B$11,MOLINOS!X63,IF($B$15=DATOS!$B$12,'ÓSMOSIS INV'!X63,IF($B$15=DATOS!$B$13,REACTORES!X63,IF($B$15=DATOS!$B$14,RESINAS!X67,IF($B$15=DATOS!$B$15,SECADORES!X63,IF($B$15=DATOS!$B$16,SILOS!X63,IF($B$15=DATOS!$B$17,TANQUES!X63,IF($B$15=DATOS!$B$18,'TK AGITADOS'!X63,IF($B$15=DATOS!$B$19,'TORRES ENF'!X63," ")))))))))))))))))</f>
        <v>0</v>
      </c>
      <c r="W79" s="46">
        <f>IF($B$15=DATOS!$B$3,CALDERAS!Y63,IF($B$15=DATOS!$B$4,CENTRÍFUGAS!Y63,IF($B$15=DATOS!$B$5,CHILLERS!Y63, IF($B$15=DATOS!$B$6,COMPRESORES!Y63,IF($B$15=DATOS!$B$7,EVAPORADORES!Y63,IF($B$15=DATOS!$B$8,FILTROS!Y63,IF($B$15=DATOS!$B$9,IC!Y63,IF($B$15=DATOS!$B$10,MIXERS!Y63,IF($B$15=DATOS!$B$11,MOLINOS!Y63,IF($B$15=DATOS!$B$12,'ÓSMOSIS INV'!Y63,IF($B$15=DATOS!$B$13,REACTORES!Y63,IF($B$15=DATOS!$B$14,RESINAS!Y67,IF($B$15=DATOS!$B$15,SECADORES!Y63,IF($B$15=DATOS!$B$16,SILOS!Y63,IF($B$15=DATOS!$B$17,TANQUES!Y63,IF($B$15=DATOS!$B$18,'TK AGITADOS'!Y63,IF($B$15=DATOS!$B$19,'TORRES ENF'!Y63," ")))))))))))))))))</f>
        <v>0</v>
      </c>
      <c r="X79" s="46">
        <f>IF($B$15=DATOS!$B$3,CALDERAS!Z63,IF($B$15=DATOS!$B$4,CENTRÍFUGAS!Z63,IF($B$15=DATOS!$B$5,CHILLERS!Z63, IF($B$15=DATOS!$B$6,COMPRESORES!Z63,IF($B$15=DATOS!$B$7,EVAPORADORES!Z63,IF($B$15=DATOS!$B$8,FILTROS!Z63,IF($B$15=DATOS!$B$9,IC!Z63,IF($B$15=DATOS!$B$10,MIXERS!Z63,IF($B$15=DATOS!$B$11,MOLINOS!Z63,IF($B$15=DATOS!$B$12,'ÓSMOSIS INV'!Z63,IF($B$15=DATOS!$B$13,REACTORES!Z63,IF($B$15=DATOS!$B$14,RESINAS!Z67,IF($B$15=DATOS!$B$15,SECADORES!Z63,IF($B$15=DATOS!$B$16,SILOS!Z63,IF($B$15=DATOS!$B$17,TANQUES!Z63,IF($B$15=DATOS!$B$18,'TK AGITADOS'!Z63,IF($B$15=DATOS!$B$19,'TORRES ENF'!Z63," ")))))))))))))))))</f>
        <v>0</v>
      </c>
      <c r="Y79" s="46">
        <f>IF($B$15=DATOS!$B$3,CALDERAS!AA63,IF($B$15=DATOS!$B$4,CENTRÍFUGAS!AA63,IF($B$15=DATOS!$B$5,CHILLERS!AA63, IF($B$15=DATOS!$B$6,COMPRESORES!AA63,IF($B$15=DATOS!$B$7,EVAPORADORES!AA63,IF($B$15=DATOS!$B$8,FILTROS!AA63,IF($B$15=DATOS!$B$9,IC!AA63,IF($B$15=DATOS!$B$10,MIXERS!AA63,IF($B$15=DATOS!$B$11,MOLINOS!AA63,IF($B$15=DATOS!$B$12,'ÓSMOSIS INV'!AA63,IF($B$15=DATOS!$B$13,REACTORES!AA63,IF($B$15=DATOS!$B$14,RESINAS!AA67,IF($B$15=DATOS!$B$15,SECADORES!AA63,IF($B$15=DATOS!$B$16,SILOS!AA63,IF($B$15=DATOS!$B$17,TANQUES!AA63,IF($B$15=DATOS!$B$18,'TK AGITADOS'!AA63,IF($B$15=DATOS!$B$19,'TORRES ENF'!AA63," ")))))))))))))))))</f>
        <v>0</v>
      </c>
      <c r="Z79" s="46">
        <f>IF($B$15=DATOS!$B$3,CALDERAS!AB63,IF($B$15=DATOS!$B$4,CENTRÍFUGAS!AB63,IF($B$15=DATOS!$B$5,CHILLERS!AB63, IF($B$15=DATOS!$B$6,COMPRESORES!AB63,IF($B$15=DATOS!$B$7,EVAPORADORES!AB63,IF($B$15=DATOS!$B$8,FILTROS!AB63,IF($B$15=DATOS!$B$9,IC!AB63,IF($B$15=DATOS!$B$10,MIXERS!AB63,IF($B$15=DATOS!$B$11,MOLINOS!AB63,IF($B$15=DATOS!$B$12,'ÓSMOSIS INV'!AB63,IF($B$15=DATOS!$B$13,REACTORES!AB63,IF($B$15=DATOS!$B$14,RESINAS!AB67,IF($B$15=DATOS!$B$15,SECADORES!AB63,IF($B$15=DATOS!$B$16,SILOS!AB63,IF($B$15=DATOS!$B$17,TANQUES!AB63,IF($B$15=DATOS!$B$18,'TK AGITADOS'!AB63,IF($B$15=DATOS!$B$19,'TORRES ENF'!AB63," ")))))))))))))))))</f>
        <v>0</v>
      </c>
      <c r="AA79" s="46">
        <f>IF($B$15=DATOS!$B$3,CALDERAS!AC63,IF($B$15=DATOS!$B$4,CENTRÍFUGAS!AC63,IF($B$15=DATOS!$B$5,CHILLERS!AC63, IF($B$15=DATOS!$B$6,COMPRESORES!AC63,IF($B$15=DATOS!$B$7,EVAPORADORES!AC63,IF($B$15=DATOS!$B$8,FILTROS!AC63,IF($B$15=DATOS!$B$9,IC!AC63,IF($B$15=DATOS!$B$10,MIXERS!AC63,IF($B$15=DATOS!$B$11,MOLINOS!AC63,IF($B$15=DATOS!$B$12,'ÓSMOSIS INV'!AC63,IF($B$15=DATOS!$B$13,REACTORES!AC63,IF($B$15=DATOS!$B$14,RESINAS!AC67,IF($B$15=DATOS!$B$15,SECADORES!AC63,IF($B$15=DATOS!$B$16,SILOS!AC63,IF($B$15=DATOS!$B$17,TANQUES!AC63,IF($B$15=DATOS!$B$18,'TK AGITADOS'!AC63,IF($B$15=DATOS!$B$19,'TORRES ENF'!AC63," ")))))))))))))))))</f>
        <v>0</v>
      </c>
      <c r="AB79" s="46">
        <f>IF($B$15=DATOS!$B$3,CALDERAS!AD63,IF($B$15=DATOS!$B$4,CENTRÍFUGAS!AD63,IF($B$15=DATOS!$B$5,CHILLERS!AD63, IF($B$15=DATOS!$B$6,COMPRESORES!AD63,IF($B$15=DATOS!$B$7,EVAPORADORES!AD63,IF($B$15=DATOS!$B$8,FILTROS!AD63,IF($B$15=DATOS!$B$9,IC!AD63,IF($B$15=DATOS!$B$10,MIXERS!AD63,IF($B$15=DATOS!$B$11,MOLINOS!AD63,IF($B$15=DATOS!$B$12,'ÓSMOSIS INV'!AD63,IF($B$15=DATOS!$B$13,REACTORES!AD63,IF($B$15=DATOS!$B$14,RESINAS!AD67,IF($B$15=DATOS!$B$15,SECADORES!AD63,IF($B$15=DATOS!$B$16,SILOS!AD63,IF($B$15=DATOS!$B$17,TANQUES!AD63,IF($B$15=DATOS!$B$18,'TK AGITADOS'!AD63,IF($B$15=DATOS!$B$19,'TORRES ENF'!AD63," ")))))))))))))))))</f>
        <v>0</v>
      </c>
      <c r="AC79" s="46">
        <f>IF($B$15=DATOS!$B$3,CALDERAS!AE63,IF($B$15=DATOS!$B$4,CENTRÍFUGAS!AE63,IF($B$15=DATOS!$B$5,CHILLERS!AE63, IF($B$15=DATOS!$B$6,COMPRESORES!AE63,IF($B$15=DATOS!$B$7,EVAPORADORES!AE63,IF($B$15=DATOS!$B$8,FILTROS!AE63,IF($B$15=DATOS!$B$9,IC!AE63,IF($B$15=DATOS!$B$10,MIXERS!AE63,IF($B$15=DATOS!$B$11,MOLINOS!AE63,IF($B$15=DATOS!$B$12,'ÓSMOSIS INV'!AE63,IF($B$15=DATOS!$B$13,REACTORES!AE63,IF($B$15=DATOS!$B$14,RESINAS!AE67,IF($B$15=DATOS!$B$15,SECADORES!AE63,IF($B$15=DATOS!$B$16,SILOS!AE63,IF($B$15=DATOS!$B$17,TANQUES!AE63,IF($B$15=DATOS!$B$18,'TK AGITADOS'!AE63,IF($B$15=DATOS!$B$19,'TORRES ENF'!AE63," ")))))))))))))))))</f>
        <v>0</v>
      </c>
      <c r="AD79" s="46">
        <f>IF($B$15=DATOS!$B$3,CALDERAS!AF63,IF($B$15=DATOS!$B$4,CENTRÍFUGAS!AF63,IF($B$15=DATOS!$B$5,CHILLERS!AF63, IF($B$15=DATOS!$B$6,COMPRESORES!AF63,IF($B$15=DATOS!$B$7,EVAPORADORES!AF63,IF($B$15=DATOS!$B$8,FILTROS!AF63,IF($B$15=DATOS!$B$9,IC!AF63,IF($B$15=DATOS!$B$10,MIXERS!AF63,IF($B$15=DATOS!$B$11,MOLINOS!AF63,IF($B$15=DATOS!$B$12,'ÓSMOSIS INV'!AF63,IF($B$15=DATOS!$B$13,REACTORES!AF63,IF($B$15=DATOS!$B$14,RESINAS!AF67,IF($B$15=DATOS!$B$15,SECADORES!AF63,IF($B$15=DATOS!$B$16,SILOS!AF63,IF($B$15=DATOS!$B$17,TANQUES!AF63,IF($B$15=DATOS!$B$18,'TK AGITADOS'!AF63,IF($B$15=DATOS!$B$19,'TORRES ENF'!AF63," ")))))))))))))))))</f>
        <v>0</v>
      </c>
      <c r="AE79" s="46">
        <f>IF($B$15=DATOS!$B$3,CALDERAS!AG63,IF($B$15=DATOS!$B$4,CENTRÍFUGAS!AG63,IF($B$15=DATOS!$B$5,CHILLERS!AG63, IF($B$15=DATOS!$B$6,COMPRESORES!AG63,IF($B$15=DATOS!$B$7,EVAPORADORES!AG63,IF($B$15=DATOS!$B$8,FILTROS!AG63,IF($B$15=DATOS!$B$9,IC!AG63,IF($B$15=DATOS!$B$10,MIXERS!AG63,IF($B$15=DATOS!$B$11,MOLINOS!AG63,IF($B$15=DATOS!$B$12,'ÓSMOSIS INV'!AG63,IF($B$15=DATOS!$B$13,REACTORES!AG63,IF($B$15=DATOS!$B$14,RESINAS!AG67,IF($B$15=DATOS!$B$15,SECADORES!AG63,IF($B$15=DATOS!$B$16,SILOS!AG63,IF($B$15=DATOS!$B$17,TANQUES!AG63,IF($B$15=DATOS!$B$18,'TK AGITADOS'!AG63,IF($B$15=DATOS!$B$19,'TORRES ENF'!AG63," ")))))))))))))))))</f>
        <v>0</v>
      </c>
      <c r="AF79" s="46">
        <f>IF($B$15=DATOS!$B$3,CALDERAS!AH63,IF($B$15=DATOS!$B$4,CENTRÍFUGAS!AH63,IF($B$15=DATOS!$B$5,CHILLERS!AH63, IF($B$15=DATOS!$B$6,COMPRESORES!AH63,IF($B$15=DATOS!$B$7,EVAPORADORES!AH63,IF($B$15=DATOS!$B$8,FILTROS!AH63,IF($B$15=DATOS!$B$9,IC!AH63,IF($B$15=DATOS!$B$10,MIXERS!AH63,IF($B$15=DATOS!$B$11,MOLINOS!AH63,IF($B$15=DATOS!$B$12,'ÓSMOSIS INV'!AH63,IF($B$15=DATOS!$B$13,REACTORES!AH63,IF($B$15=DATOS!$B$14,RESINAS!AH67,IF($B$15=DATOS!$B$15,SECADORES!AH63,IF($B$15=DATOS!$B$16,SILOS!AH63,IF($B$15=DATOS!$B$17,TANQUES!AH63,IF($B$15=DATOS!$B$18,'TK AGITADOS'!AH63,IF($B$15=DATOS!$B$19,'TORRES ENF'!AH63," ")))))))))))))))))</f>
        <v>0</v>
      </c>
    </row>
    <row r="80" spans="1:32" s="48" customFormat="1" ht="45" customHeight="1" x14ac:dyDescent="0.4">
      <c r="A80" s="46">
        <f>IF($B$15=DATOS!$B$3,CALDERAS!C64,IF($B$15=DATOS!$B$4,CENTRÍFUGAS!C64,IF($B$15=DATOS!$B$5,CHILLERS!C64, IF($B$15=DATOS!$B$6,COMPRESORES!C64,IF($B$15=DATOS!$B$7,EVAPORADORES!C64,IF($B$15=DATOS!$B$8,FILTROS!C64,IF($B$15=DATOS!$B$9,IC!C64,IF($B$15=DATOS!$B$10,MIXERS!C64,IF($B$15=DATOS!$B$11,MOLINOS!C64,IF($B$15=DATOS!$B$12,'ÓSMOSIS INV'!C64,IF($B$15=DATOS!$B$13,REACTORES!C64,IF($B$15=DATOS!$B$14,RESINAS!C68,IF($B$15=DATOS!$B$15,SECADORES!C64,IF($B$15=DATOS!$B$16,SILOS!C64,IF($B$15=DATOS!$B$17,TANQUES!C64,IF($B$15=DATOS!$B$18,'TK AGITADOS'!C64,IF($B$15=DATOS!$B$19,'TORRES ENF'!C64," ")))))))))))))))))</f>
        <v>0</v>
      </c>
      <c r="B80" s="46">
        <f>IF($B$15=DATOS!$B$3,CALDERAS!D64,IF($B$15=DATOS!$B$4,CENTRÍFUGAS!D64,IF($B$15=DATOS!$B$5,CHILLERS!D64, IF($B$15=DATOS!$B$6,COMPRESORES!D64,IF($B$15=DATOS!$B$7,EVAPORADORES!D64,IF($B$15=DATOS!$B$8,FILTROS!D64,IF($B$15=DATOS!$B$9,IC!D64,IF($B$15=DATOS!$B$10,MIXERS!D64,IF($B$15=DATOS!$B$11,MOLINOS!D64,IF($B$15=DATOS!$B$12,'ÓSMOSIS INV'!D64,IF($B$15=DATOS!$B$13,REACTORES!D64,IF($B$15=DATOS!$B$14,RESINAS!D68,IF($B$15=DATOS!$B$15,SECADORES!D64,IF($B$15=DATOS!$B$16,SILOS!D64,IF($B$15=DATOS!$B$17,TANQUES!D64,IF($B$15=DATOS!$B$18,'TK AGITADOS'!D64,IF($B$15=DATOS!$B$19,'TORRES ENF'!D64," ")))))))))))))))))</f>
        <v>0</v>
      </c>
      <c r="C80" s="46">
        <f>IF($B$15=DATOS!$B$3,CALDERAS!E64,IF($B$15=DATOS!$B$4,CENTRÍFUGAS!E64,IF($B$15=DATOS!$B$5,CHILLERS!E64, IF($B$15=DATOS!$B$6,COMPRESORES!E64,IF($B$15=DATOS!$B$7,EVAPORADORES!E64,IF($B$15=DATOS!$B$8,FILTROS!E64,IF($B$15=DATOS!$B$9,IC!E64,IF($B$15=DATOS!$B$10,MIXERS!E64,IF($B$15=DATOS!$B$11,MOLINOS!E64,IF($B$15=DATOS!$B$12,'ÓSMOSIS INV'!E64,IF($B$15=DATOS!$B$13,REACTORES!E64,IF($B$15=DATOS!$B$14,RESINAS!E68,IF($B$15=DATOS!$B$15,SECADORES!E64,IF($B$15=DATOS!$B$16,SILOS!E64,IF($B$15=DATOS!$B$17,TANQUES!E64,IF($B$15=DATOS!$B$18,'TK AGITADOS'!E64,IF($B$15=DATOS!$B$19,'TORRES ENF'!E64," ")))))))))))))))))</f>
        <v>0</v>
      </c>
      <c r="D80" s="46">
        <f>IF($B$15=DATOS!$B$3,CALDERAS!F64,IF($B$15=DATOS!$B$4,CENTRÍFUGAS!F64,IF($B$15=DATOS!$B$5,CHILLERS!F64, IF($B$15=DATOS!$B$6,COMPRESORES!F64,IF($B$15=DATOS!$B$7,EVAPORADORES!F64,IF($B$15=DATOS!$B$8,FILTROS!F64,IF($B$15=DATOS!$B$9,IC!F64,IF($B$15=DATOS!$B$10,MIXERS!F64,IF($B$15=DATOS!$B$11,MOLINOS!F64,IF($B$15=DATOS!$B$12,'ÓSMOSIS INV'!F64,IF($B$15=DATOS!$B$13,REACTORES!F64,IF($B$15=DATOS!$B$14,RESINAS!F68,IF($B$15=DATOS!$B$15,SECADORES!F64,IF($B$15=DATOS!$B$16,SILOS!F64,IF($B$15=DATOS!$B$17,TANQUES!F64,IF($B$15=DATOS!$B$18,'TK AGITADOS'!F64,IF($B$15=DATOS!$B$19,'TORRES ENF'!F64," ")))))))))))))))))</f>
        <v>0</v>
      </c>
      <c r="E80" s="46">
        <f>IF($B$15=DATOS!$B$3,CALDERAS!G64,IF($B$15=DATOS!$B$4,CENTRÍFUGAS!G64,IF($B$15=DATOS!$B$5,CHILLERS!G64, IF($B$15=DATOS!$B$6,COMPRESORES!G64,IF($B$15=DATOS!$B$7,EVAPORADORES!G64,IF($B$15=DATOS!$B$8,FILTROS!G64,IF($B$15=DATOS!$B$9,IC!G64,IF($B$15=DATOS!$B$10,MIXERS!G64,IF($B$15=DATOS!$B$11,MOLINOS!G64,IF($B$15=DATOS!$B$12,'ÓSMOSIS INV'!G64,IF($B$15=DATOS!$B$13,REACTORES!G64,IF($B$15=DATOS!$B$14,RESINAS!G68,IF($B$15=DATOS!$B$15,SECADORES!G64,IF($B$15=DATOS!$B$16,SILOS!G64,IF($B$15=DATOS!$B$17,TANQUES!G64,IF($B$15=DATOS!$B$18,'TK AGITADOS'!G64,IF($B$15=DATOS!$B$19,'TORRES ENF'!G64," ")))))))))))))))))</f>
        <v>0</v>
      </c>
      <c r="F80" s="46">
        <f>IF($B$15=DATOS!$B$3,CALDERAS!H64,IF($B$15=DATOS!$B$4,CENTRÍFUGAS!H64,IF($B$15=DATOS!$B$5,CHILLERS!H64, IF($B$15=DATOS!$B$6,COMPRESORES!H64,IF($B$15=DATOS!$B$7,EVAPORADORES!H64,IF($B$15=DATOS!$B$8,FILTROS!H64,IF($B$15=DATOS!$B$9,IC!H64,IF($B$15=DATOS!$B$10,MIXERS!H64,IF($B$15=DATOS!$B$11,MOLINOS!H64,IF($B$15=DATOS!$B$12,'ÓSMOSIS INV'!H64,IF($B$15=DATOS!$B$13,REACTORES!H64,IF($B$15=DATOS!$B$14,RESINAS!H68,IF($B$15=DATOS!$B$15,SECADORES!H64,IF($B$15=DATOS!$B$16,SILOS!H64,IF($B$15=DATOS!$B$17,TANQUES!H64,IF($B$15=DATOS!$B$18,'TK AGITADOS'!H64,IF($B$15=DATOS!$B$19,'TORRES ENF'!H64," ")))))))))))))))))</f>
        <v>0</v>
      </c>
      <c r="G80" s="46">
        <f>IF($B$15=DATOS!$B$3,CALDERAS!I64,IF($B$15=DATOS!$B$4,CENTRÍFUGAS!I64,IF($B$15=DATOS!$B$5,CHILLERS!I64, IF($B$15=DATOS!$B$6,COMPRESORES!I64,IF($B$15=DATOS!$B$7,EVAPORADORES!I64,IF($B$15=DATOS!$B$8,FILTROS!I64,IF($B$15=DATOS!$B$9,IC!I64,IF($B$15=DATOS!$B$10,MIXERS!I64,IF($B$15=DATOS!$B$11,MOLINOS!I64,IF($B$15=DATOS!$B$12,'ÓSMOSIS INV'!I64,IF($B$15=DATOS!$B$13,REACTORES!I64,IF($B$15=DATOS!$B$14,RESINAS!I68,IF($B$15=DATOS!$B$15,SECADORES!I64,IF($B$15=DATOS!$B$16,SILOS!I64,IF($B$15=DATOS!$B$17,TANQUES!I64,IF($B$15=DATOS!$B$18,'TK AGITADOS'!I64,IF($B$15=DATOS!$B$19,'TORRES ENF'!I64," ")))))))))))))))))</f>
        <v>0</v>
      </c>
      <c r="H80" s="46">
        <f>IF($B$15=DATOS!$B$3,CALDERAS!J64,IF($B$15=DATOS!$B$4,CENTRÍFUGAS!J64,IF($B$15=DATOS!$B$5,CHILLERS!J64, IF($B$15=DATOS!$B$6,COMPRESORES!J64,IF($B$15=DATOS!$B$7,EVAPORADORES!J64,IF($B$15=DATOS!$B$8,FILTROS!J64,IF($B$15=DATOS!$B$9,IC!J64,IF($B$15=DATOS!$B$10,MIXERS!J64,IF($B$15=DATOS!$B$11,MOLINOS!J64,IF($B$15=DATOS!$B$12,'ÓSMOSIS INV'!J64,IF($B$15=DATOS!$B$13,REACTORES!J64,IF($B$15=DATOS!$B$14,RESINAS!J68,IF($B$15=DATOS!$B$15,SECADORES!J64,IF($B$15=DATOS!$B$16,SILOS!J64,IF($B$15=DATOS!$B$17,TANQUES!J64,IF($B$15=DATOS!$B$18,'TK AGITADOS'!J64,IF($B$15=DATOS!$B$19,'TORRES ENF'!J64," ")))))))))))))))))</f>
        <v>0</v>
      </c>
      <c r="I80" s="46">
        <f>IF($B$15=DATOS!$B$3,CALDERAS!K64,IF($B$15=DATOS!$B$4,CENTRÍFUGAS!K64,IF($B$15=DATOS!$B$5,CHILLERS!K64, IF($B$15=DATOS!$B$6,COMPRESORES!K64,IF($B$15=DATOS!$B$7,EVAPORADORES!K64,IF($B$15=DATOS!$B$8,FILTROS!K64,IF($B$15=DATOS!$B$9,IC!K64,IF($B$15=DATOS!$B$10,MIXERS!K64,IF($B$15=DATOS!$B$11,MOLINOS!K64,IF($B$15=DATOS!$B$12,'ÓSMOSIS INV'!K64,IF($B$15=DATOS!$B$13,REACTORES!K64,IF($B$15=DATOS!$B$14,RESINAS!K68,IF($B$15=DATOS!$B$15,SECADORES!K64,IF($B$15=DATOS!$B$16,SILOS!K64,IF($B$15=DATOS!$B$17,TANQUES!K64,IF($B$15=DATOS!$B$18,'TK AGITADOS'!K64,IF($B$15=DATOS!$B$19,'TORRES ENF'!K64," ")))))))))))))))))</f>
        <v>0</v>
      </c>
      <c r="J80" s="46">
        <f>IF($B$15=DATOS!$B$3,CALDERAS!L64,IF($B$15=DATOS!$B$4,CENTRÍFUGAS!L64,IF($B$15=DATOS!$B$5,CHILLERS!L64, IF($B$15=DATOS!$B$6,COMPRESORES!L64,IF($B$15=DATOS!$B$7,EVAPORADORES!L64,IF($B$15=DATOS!$B$8,FILTROS!L64,IF($B$15=DATOS!$B$9,IC!L64,IF($B$15=DATOS!$B$10,MIXERS!L64,IF($B$15=DATOS!$B$11,MOLINOS!L64,IF($B$15=DATOS!$B$12,'ÓSMOSIS INV'!L64,IF($B$15=DATOS!$B$13,REACTORES!L64,IF($B$15=DATOS!$B$14,RESINAS!L68,IF($B$15=DATOS!$B$15,SECADORES!L64,IF($B$15=DATOS!$B$16,SILOS!L64,IF($B$15=DATOS!$B$17,TANQUES!L64,IF($B$15=DATOS!$B$18,'TK AGITADOS'!L64,IF($B$15=DATOS!$B$19,'TORRES ENF'!L64," ")))))))))))))))))</f>
        <v>0</v>
      </c>
      <c r="K80" s="46">
        <f>IF($B$15=DATOS!$B$3,CALDERAS!M64,IF($B$15=DATOS!$B$4,CENTRÍFUGAS!M64,IF($B$15=DATOS!$B$5,CHILLERS!M64, IF($B$15=DATOS!$B$6,COMPRESORES!M64,IF($B$15=DATOS!$B$7,EVAPORADORES!M64,IF($B$15=DATOS!$B$8,FILTROS!M64,IF($B$15=DATOS!$B$9,IC!M64,IF($B$15=DATOS!$B$10,MIXERS!M64,IF($B$15=DATOS!$B$11,MOLINOS!M64,IF($B$15=DATOS!$B$12,'ÓSMOSIS INV'!M64,IF($B$15=DATOS!$B$13,REACTORES!M64,IF($B$15=DATOS!$B$14,RESINAS!M68,IF($B$15=DATOS!$B$15,SECADORES!M64,IF($B$15=DATOS!$B$16,SILOS!M64,IF($B$15=DATOS!$B$17,TANQUES!M64,IF($B$15=DATOS!$B$18,'TK AGITADOS'!M64,IF($B$15=DATOS!$B$19,'TORRES ENF'!M64," ")))))))))))))))))</f>
        <v>0</v>
      </c>
      <c r="L80" s="46">
        <f>IF($B$15=DATOS!$B$3,CALDERAS!N64,IF($B$15=DATOS!$B$4,CENTRÍFUGAS!N64,IF($B$15=DATOS!$B$5,CHILLERS!N64, IF($B$15=DATOS!$B$6,COMPRESORES!N64,IF($B$15=DATOS!$B$7,EVAPORADORES!N64,IF($B$15=DATOS!$B$8,FILTROS!N64,IF($B$15=DATOS!$B$9,IC!N64,IF($B$15=DATOS!$B$10,MIXERS!N64,IF($B$15=DATOS!$B$11,MOLINOS!N64,IF($B$15=DATOS!$B$12,'ÓSMOSIS INV'!N64,IF($B$15=DATOS!$B$13,REACTORES!N64,IF($B$15=DATOS!$B$14,RESINAS!N68,IF($B$15=DATOS!$B$15,SECADORES!N64,IF($B$15=DATOS!$B$16,SILOS!N64,IF($B$15=DATOS!$B$17,TANQUES!N64,IF($B$15=DATOS!$B$18,'TK AGITADOS'!N64,IF($B$15=DATOS!$B$19,'TORRES ENF'!N64," ")))))))))))))))))</f>
        <v>0</v>
      </c>
      <c r="M80" s="46">
        <f>IF($B$15=DATOS!$B$3,CALDERAS!O64,IF($B$15=DATOS!$B$4,CENTRÍFUGAS!O64,IF($B$15=DATOS!$B$5,CHILLERS!O64, IF($B$15=DATOS!$B$6,COMPRESORES!O64,IF($B$15=DATOS!$B$7,EVAPORADORES!O64,IF($B$15=DATOS!$B$8,FILTROS!O64,IF($B$15=DATOS!$B$9,IC!O64,IF($B$15=DATOS!$B$10,MIXERS!O64,IF($B$15=DATOS!$B$11,MOLINOS!O64,IF($B$15=DATOS!$B$12,'ÓSMOSIS INV'!O64,IF($B$15=DATOS!$B$13,REACTORES!O64,IF($B$15=DATOS!$B$14,RESINAS!O68,IF($B$15=DATOS!$B$15,SECADORES!O64,IF($B$15=DATOS!$B$16,SILOS!O64,IF($B$15=DATOS!$B$17,TANQUES!O64,IF($B$15=DATOS!$B$18,'TK AGITADOS'!O64,IF($B$15=DATOS!$B$19,'TORRES ENF'!O64," ")))))))))))))))))</f>
        <v>0</v>
      </c>
      <c r="N80" s="46">
        <f>IF($B$15=DATOS!$B$3,CALDERAS!P64,IF($B$15=DATOS!$B$4,CENTRÍFUGAS!P64,IF($B$15=DATOS!$B$5,CHILLERS!P64, IF($B$15=DATOS!$B$6,COMPRESORES!P64,IF($B$15=DATOS!$B$7,EVAPORADORES!P64,IF($B$15=DATOS!$B$8,FILTROS!P64,IF($B$15=DATOS!$B$9,IC!P64,IF($B$15=DATOS!$B$10,MIXERS!P64,IF($B$15=DATOS!$B$11,MOLINOS!P64,IF($B$15=DATOS!$B$12,'ÓSMOSIS INV'!P64,IF($B$15=DATOS!$B$13,REACTORES!P64,IF($B$15=DATOS!$B$14,RESINAS!P68,IF($B$15=DATOS!$B$15,SECADORES!P64,IF($B$15=DATOS!$B$16,SILOS!P64,IF($B$15=DATOS!$B$17,TANQUES!P64,IF($B$15=DATOS!$B$18,'TK AGITADOS'!P64,IF($B$15=DATOS!$B$19,'TORRES ENF'!P64," ")))))))))))))))))</f>
        <v>0</v>
      </c>
      <c r="O80" s="46">
        <f>IF($B$15=DATOS!$B$3,CALDERAS!Q64,IF($B$15=DATOS!$B$4,CENTRÍFUGAS!Q64,IF($B$15=DATOS!$B$5,CHILLERS!Q64, IF($B$15=DATOS!$B$6,COMPRESORES!Q64,IF($B$15=DATOS!$B$7,EVAPORADORES!Q64,IF($B$15=DATOS!$B$8,FILTROS!Q64,IF($B$15=DATOS!$B$9,IC!Q64,IF($B$15=DATOS!$B$10,MIXERS!Q64,IF($B$15=DATOS!$B$11,MOLINOS!Q64,IF($B$15=DATOS!$B$12,'ÓSMOSIS INV'!Q64,IF($B$15=DATOS!$B$13,REACTORES!Q64,IF($B$15=DATOS!$B$14,RESINAS!Q68,IF($B$15=DATOS!$B$15,SECADORES!Q64,IF($B$15=DATOS!$B$16,SILOS!Q64,IF($B$15=DATOS!$B$17,TANQUES!Q64,IF($B$15=DATOS!$B$18,'TK AGITADOS'!Q64,IF($B$15=DATOS!$B$19,'TORRES ENF'!Q64," ")))))))))))))))))</f>
        <v>0</v>
      </c>
      <c r="P80" s="46">
        <f>IF($B$15=DATOS!$B$3,CALDERAS!R64,IF($B$15=DATOS!$B$4,CENTRÍFUGAS!R64,IF($B$15=DATOS!$B$5,CHILLERS!R64, IF($B$15=DATOS!$B$6,COMPRESORES!R64,IF($B$15=DATOS!$B$7,EVAPORADORES!R64,IF($B$15=DATOS!$B$8,FILTROS!R64,IF($B$15=DATOS!$B$9,IC!R64,IF($B$15=DATOS!$B$10,MIXERS!R64,IF($B$15=DATOS!$B$11,MOLINOS!R64,IF($B$15=DATOS!$B$12,'ÓSMOSIS INV'!R64,IF($B$15=DATOS!$B$13,REACTORES!R64,IF($B$15=DATOS!$B$14,RESINAS!R68,IF($B$15=DATOS!$B$15,SECADORES!R64,IF($B$15=DATOS!$B$16,SILOS!R64,IF($B$15=DATOS!$B$17,TANQUES!R64,IF($B$15=DATOS!$B$18,'TK AGITADOS'!R64,IF($B$15=DATOS!$B$19,'TORRES ENF'!R64," ")))))))))))))))))</f>
        <v>0</v>
      </c>
      <c r="Q80" s="46">
        <f>IF($B$15=DATOS!$B$3,CALDERAS!S64,IF($B$15=DATOS!$B$4,CENTRÍFUGAS!S64,IF($B$15=DATOS!$B$5,CHILLERS!S64, IF($B$15=DATOS!$B$6,COMPRESORES!S64,IF($B$15=DATOS!$B$7,EVAPORADORES!S64,IF($B$15=DATOS!$B$8,FILTROS!S64,IF($B$15=DATOS!$B$9,IC!S64,IF($B$15=DATOS!$B$10,MIXERS!S64,IF($B$15=DATOS!$B$11,MOLINOS!S64,IF($B$15=DATOS!$B$12,'ÓSMOSIS INV'!S64,IF($B$15=DATOS!$B$13,REACTORES!S64,IF($B$15=DATOS!$B$14,RESINAS!S68,IF($B$15=DATOS!$B$15,SECADORES!S64,IF($B$15=DATOS!$B$16,SILOS!S64,IF($B$15=DATOS!$B$17,TANQUES!S64,IF($B$15=DATOS!$B$18,'TK AGITADOS'!S64,IF($B$15=DATOS!$B$19,'TORRES ENF'!S64," ")))))))))))))))))</f>
        <v>0</v>
      </c>
      <c r="R80" s="46">
        <f>IF($B$15=DATOS!$B$3,CALDERAS!T64,IF($B$15=DATOS!$B$4,CENTRÍFUGAS!T64,IF($B$15=DATOS!$B$5,CHILLERS!T64, IF($B$15=DATOS!$B$6,COMPRESORES!T64,IF($B$15=DATOS!$B$7,EVAPORADORES!T64,IF($B$15=DATOS!$B$8,FILTROS!T64,IF($B$15=DATOS!$B$9,IC!T64,IF($B$15=DATOS!$B$10,MIXERS!T64,IF($B$15=DATOS!$B$11,MOLINOS!T64,IF($B$15=DATOS!$B$12,'ÓSMOSIS INV'!T64,IF($B$15=DATOS!$B$13,REACTORES!T64,IF($B$15=DATOS!$B$14,RESINAS!T68,IF($B$15=DATOS!$B$15,SECADORES!T64,IF($B$15=DATOS!$B$16,SILOS!T64,IF($B$15=DATOS!$B$17,TANQUES!T64,IF($B$15=DATOS!$B$18,'TK AGITADOS'!T64,IF($B$15=DATOS!$B$19,'TORRES ENF'!T64," ")))))))))))))))))</f>
        <v>0</v>
      </c>
      <c r="S80" s="46">
        <f>IF($B$15=DATOS!$B$3,CALDERAS!U64,IF($B$15=DATOS!$B$4,CENTRÍFUGAS!U64,IF($B$15=DATOS!$B$5,CHILLERS!U64, IF($B$15=DATOS!$B$6,COMPRESORES!U64,IF($B$15=DATOS!$B$7,EVAPORADORES!U64,IF($B$15=DATOS!$B$8,FILTROS!U64,IF($B$15=DATOS!$B$9,IC!U64,IF($B$15=DATOS!$B$10,MIXERS!U64,IF($B$15=DATOS!$B$11,MOLINOS!U64,IF($B$15=DATOS!$B$12,'ÓSMOSIS INV'!U64,IF($B$15=DATOS!$B$13,REACTORES!U64,IF($B$15=DATOS!$B$14,RESINAS!U68,IF($B$15=DATOS!$B$15,SECADORES!U64,IF($B$15=DATOS!$B$16,SILOS!U64,IF($B$15=DATOS!$B$17,TANQUES!U64,IF($B$15=DATOS!$B$18,'TK AGITADOS'!U64,IF($B$15=DATOS!$B$19,'TORRES ENF'!U64," ")))))))))))))))))</f>
        <v>0</v>
      </c>
      <c r="T80" s="46">
        <f>IF($B$15=DATOS!$B$3,CALDERAS!V64,IF($B$15=DATOS!$B$4,CENTRÍFUGAS!V64,IF($B$15=DATOS!$B$5,CHILLERS!V64, IF($B$15=DATOS!$B$6,COMPRESORES!V64,IF($B$15=DATOS!$B$7,EVAPORADORES!V64,IF($B$15=DATOS!$B$8,FILTROS!V64,IF($B$15=DATOS!$B$9,IC!V64,IF($B$15=DATOS!$B$10,MIXERS!V64,IF($B$15=DATOS!$B$11,MOLINOS!V64,IF($B$15=DATOS!$B$12,'ÓSMOSIS INV'!V64,IF($B$15=DATOS!$B$13,REACTORES!V64,IF($B$15=DATOS!$B$14,RESINAS!V68,IF($B$15=DATOS!$B$15,SECADORES!V64,IF($B$15=DATOS!$B$16,SILOS!V64,IF($B$15=DATOS!$B$17,TANQUES!V64,IF($B$15=DATOS!$B$18,'TK AGITADOS'!V64,IF($B$15=DATOS!$B$19,'TORRES ENF'!V64," ")))))))))))))))))</f>
        <v>0</v>
      </c>
      <c r="U80" s="46">
        <f>IF($B$15=DATOS!$B$3,CALDERAS!W64,IF($B$15=DATOS!$B$4,CENTRÍFUGAS!W64,IF($B$15=DATOS!$B$5,CHILLERS!W64, IF($B$15=DATOS!$B$6,COMPRESORES!W64,IF($B$15=DATOS!$B$7,EVAPORADORES!W64,IF($B$15=DATOS!$B$8,FILTROS!W64,IF($B$15=DATOS!$B$9,IC!W64,IF($B$15=DATOS!$B$10,MIXERS!W64,IF($B$15=DATOS!$B$11,MOLINOS!W64,IF($B$15=DATOS!$B$12,'ÓSMOSIS INV'!W64,IF($B$15=DATOS!$B$13,REACTORES!W64,IF($B$15=DATOS!$B$14,RESINAS!W68,IF($B$15=DATOS!$B$15,SECADORES!W64,IF($B$15=DATOS!$B$16,SILOS!W64,IF($B$15=DATOS!$B$17,TANQUES!W64,IF($B$15=DATOS!$B$18,'TK AGITADOS'!W64,IF($B$15=DATOS!$B$19,'TORRES ENF'!W64," ")))))))))))))))))</f>
        <v>0</v>
      </c>
      <c r="V80" s="46">
        <f>IF($B$15=DATOS!$B$3,CALDERAS!X64,IF($B$15=DATOS!$B$4,CENTRÍFUGAS!X64,IF($B$15=DATOS!$B$5,CHILLERS!X64, IF($B$15=DATOS!$B$6,COMPRESORES!X64,IF($B$15=DATOS!$B$7,EVAPORADORES!X64,IF($B$15=DATOS!$B$8,FILTROS!X64,IF($B$15=DATOS!$B$9,IC!X64,IF($B$15=DATOS!$B$10,MIXERS!X64,IF($B$15=DATOS!$B$11,MOLINOS!X64,IF($B$15=DATOS!$B$12,'ÓSMOSIS INV'!X64,IF($B$15=DATOS!$B$13,REACTORES!X64,IF($B$15=DATOS!$B$14,RESINAS!X68,IF($B$15=DATOS!$B$15,SECADORES!X64,IF($B$15=DATOS!$B$16,SILOS!X64,IF($B$15=DATOS!$B$17,TANQUES!X64,IF($B$15=DATOS!$B$18,'TK AGITADOS'!X64,IF($B$15=DATOS!$B$19,'TORRES ENF'!X64," ")))))))))))))))))</f>
        <v>0</v>
      </c>
      <c r="W80" s="46">
        <f>IF($B$15=DATOS!$B$3,CALDERAS!Y64,IF($B$15=DATOS!$B$4,CENTRÍFUGAS!Y64,IF($B$15=DATOS!$B$5,CHILLERS!Y64, IF($B$15=DATOS!$B$6,COMPRESORES!Y64,IF($B$15=DATOS!$B$7,EVAPORADORES!Y64,IF($B$15=DATOS!$B$8,FILTROS!Y64,IF($B$15=DATOS!$B$9,IC!Y64,IF($B$15=DATOS!$B$10,MIXERS!Y64,IF($B$15=DATOS!$B$11,MOLINOS!Y64,IF($B$15=DATOS!$B$12,'ÓSMOSIS INV'!Y64,IF($B$15=DATOS!$B$13,REACTORES!Y64,IF($B$15=DATOS!$B$14,RESINAS!Y68,IF($B$15=DATOS!$B$15,SECADORES!Y64,IF($B$15=DATOS!$B$16,SILOS!Y64,IF($B$15=DATOS!$B$17,TANQUES!Y64,IF($B$15=DATOS!$B$18,'TK AGITADOS'!Y64,IF($B$15=DATOS!$B$19,'TORRES ENF'!Y64," ")))))))))))))))))</f>
        <v>0</v>
      </c>
      <c r="X80" s="46">
        <f>IF($B$15=DATOS!$B$3,CALDERAS!Z64,IF($B$15=DATOS!$B$4,CENTRÍFUGAS!Z64,IF($B$15=DATOS!$B$5,CHILLERS!Z64, IF($B$15=DATOS!$B$6,COMPRESORES!Z64,IF($B$15=DATOS!$B$7,EVAPORADORES!Z64,IF($B$15=DATOS!$B$8,FILTROS!Z64,IF($B$15=DATOS!$B$9,IC!Z64,IF($B$15=DATOS!$B$10,MIXERS!Z64,IF($B$15=DATOS!$B$11,MOLINOS!Z64,IF($B$15=DATOS!$B$12,'ÓSMOSIS INV'!Z64,IF($B$15=DATOS!$B$13,REACTORES!Z64,IF($B$15=DATOS!$B$14,RESINAS!Z68,IF($B$15=DATOS!$B$15,SECADORES!Z64,IF($B$15=DATOS!$B$16,SILOS!Z64,IF($B$15=DATOS!$B$17,TANQUES!Z64,IF($B$15=DATOS!$B$18,'TK AGITADOS'!Z64,IF($B$15=DATOS!$B$19,'TORRES ENF'!Z64," ")))))))))))))))))</f>
        <v>0</v>
      </c>
      <c r="Y80" s="46">
        <f>IF($B$15=DATOS!$B$3,CALDERAS!AA64,IF($B$15=DATOS!$B$4,CENTRÍFUGAS!AA64,IF($B$15=DATOS!$B$5,CHILLERS!AA64, IF($B$15=DATOS!$B$6,COMPRESORES!AA64,IF($B$15=DATOS!$B$7,EVAPORADORES!AA64,IF($B$15=DATOS!$B$8,FILTROS!AA64,IF($B$15=DATOS!$B$9,IC!AA64,IF($B$15=DATOS!$B$10,MIXERS!AA64,IF($B$15=DATOS!$B$11,MOLINOS!AA64,IF($B$15=DATOS!$B$12,'ÓSMOSIS INV'!AA64,IF($B$15=DATOS!$B$13,REACTORES!AA64,IF($B$15=DATOS!$B$14,RESINAS!AA68,IF($B$15=DATOS!$B$15,SECADORES!AA64,IF($B$15=DATOS!$B$16,SILOS!AA64,IF($B$15=DATOS!$B$17,TANQUES!AA64,IF($B$15=DATOS!$B$18,'TK AGITADOS'!AA64,IF($B$15=DATOS!$B$19,'TORRES ENF'!AA64," ")))))))))))))))))</f>
        <v>0</v>
      </c>
      <c r="Z80" s="46">
        <f>IF($B$15=DATOS!$B$3,CALDERAS!AB64,IF($B$15=DATOS!$B$4,CENTRÍFUGAS!AB64,IF($B$15=DATOS!$B$5,CHILLERS!AB64, IF($B$15=DATOS!$B$6,COMPRESORES!AB64,IF($B$15=DATOS!$B$7,EVAPORADORES!AB64,IF($B$15=DATOS!$B$8,FILTROS!AB64,IF($B$15=DATOS!$B$9,IC!AB64,IF($B$15=DATOS!$B$10,MIXERS!AB64,IF($B$15=DATOS!$B$11,MOLINOS!AB64,IF($B$15=DATOS!$B$12,'ÓSMOSIS INV'!AB64,IF($B$15=DATOS!$B$13,REACTORES!AB64,IF($B$15=DATOS!$B$14,RESINAS!AB68,IF($B$15=DATOS!$B$15,SECADORES!AB64,IF($B$15=DATOS!$B$16,SILOS!AB64,IF($B$15=DATOS!$B$17,TANQUES!AB64,IF($B$15=DATOS!$B$18,'TK AGITADOS'!AB64,IF($B$15=DATOS!$B$19,'TORRES ENF'!AB64," ")))))))))))))))))</f>
        <v>0</v>
      </c>
      <c r="AA80" s="46">
        <f>IF($B$15=DATOS!$B$3,CALDERAS!AC64,IF($B$15=DATOS!$B$4,CENTRÍFUGAS!AC64,IF($B$15=DATOS!$B$5,CHILLERS!AC64, IF($B$15=DATOS!$B$6,COMPRESORES!AC64,IF($B$15=DATOS!$B$7,EVAPORADORES!AC64,IF($B$15=DATOS!$B$8,FILTROS!AC64,IF($B$15=DATOS!$B$9,IC!AC64,IF($B$15=DATOS!$B$10,MIXERS!AC64,IF($B$15=DATOS!$B$11,MOLINOS!AC64,IF($B$15=DATOS!$B$12,'ÓSMOSIS INV'!AC64,IF($B$15=DATOS!$B$13,REACTORES!AC64,IF($B$15=DATOS!$B$14,RESINAS!AC68,IF($B$15=DATOS!$B$15,SECADORES!AC64,IF($B$15=DATOS!$B$16,SILOS!AC64,IF($B$15=DATOS!$B$17,TANQUES!AC64,IF($B$15=DATOS!$B$18,'TK AGITADOS'!AC64,IF($B$15=DATOS!$B$19,'TORRES ENF'!AC64," ")))))))))))))))))</f>
        <v>0</v>
      </c>
      <c r="AB80" s="46">
        <f>IF($B$15=DATOS!$B$3,CALDERAS!AD64,IF($B$15=DATOS!$B$4,CENTRÍFUGAS!AD64,IF($B$15=DATOS!$B$5,CHILLERS!AD64, IF($B$15=DATOS!$B$6,COMPRESORES!AD64,IF($B$15=DATOS!$B$7,EVAPORADORES!AD64,IF($B$15=DATOS!$B$8,FILTROS!AD64,IF($B$15=DATOS!$B$9,IC!AD64,IF($B$15=DATOS!$B$10,MIXERS!AD64,IF($B$15=DATOS!$B$11,MOLINOS!AD64,IF($B$15=DATOS!$B$12,'ÓSMOSIS INV'!AD64,IF($B$15=DATOS!$B$13,REACTORES!AD64,IF($B$15=DATOS!$B$14,RESINAS!AD68,IF($B$15=DATOS!$B$15,SECADORES!AD64,IF($B$15=DATOS!$B$16,SILOS!AD64,IF($B$15=DATOS!$B$17,TANQUES!AD64,IF($B$15=DATOS!$B$18,'TK AGITADOS'!AD64,IF($B$15=DATOS!$B$19,'TORRES ENF'!AD64," ")))))))))))))))))</f>
        <v>0</v>
      </c>
      <c r="AC80" s="46">
        <f>IF($B$15=DATOS!$B$3,CALDERAS!AE64,IF($B$15=DATOS!$B$4,CENTRÍFUGAS!AE64,IF($B$15=DATOS!$B$5,CHILLERS!AE64, IF($B$15=DATOS!$B$6,COMPRESORES!AE64,IF($B$15=DATOS!$B$7,EVAPORADORES!AE64,IF($B$15=DATOS!$B$8,FILTROS!AE64,IF($B$15=DATOS!$B$9,IC!AE64,IF($B$15=DATOS!$B$10,MIXERS!AE64,IF($B$15=DATOS!$B$11,MOLINOS!AE64,IF($B$15=DATOS!$B$12,'ÓSMOSIS INV'!AE64,IF($B$15=DATOS!$B$13,REACTORES!AE64,IF($B$15=DATOS!$B$14,RESINAS!AE68,IF($B$15=DATOS!$B$15,SECADORES!AE64,IF($B$15=DATOS!$B$16,SILOS!AE64,IF($B$15=DATOS!$B$17,TANQUES!AE64,IF($B$15=DATOS!$B$18,'TK AGITADOS'!AE64,IF($B$15=DATOS!$B$19,'TORRES ENF'!AE64," ")))))))))))))))))</f>
        <v>0</v>
      </c>
      <c r="AD80" s="46">
        <f>IF($B$15=DATOS!$B$3,CALDERAS!AF64,IF($B$15=DATOS!$B$4,CENTRÍFUGAS!AF64,IF($B$15=DATOS!$B$5,CHILLERS!AF64, IF($B$15=DATOS!$B$6,COMPRESORES!AF64,IF($B$15=DATOS!$B$7,EVAPORADORES!AF64,IF($B$15=DATOS!$B$8,FILTROS!AF64,IF($B$15=DATOS!$B$9,IC!AF64,IF($B$15=DATOS!$B$10,MIXERS!AF64,IF($B$15=DATOS!$B$11,MOLINOS!AF64,IF($B$15=DATOS!$B$12,'ÓSMOSIS INV'!AF64,IF($B$15=DATOS!$B$13,REACTORES!AF64,IF($B$15=DATOS!$B$14,RESINAS!AF68,IF($B$15=DATOS!$B$15,SECADORES!AF64,IF($B$15=DATOS!$B$16,SILOS!AF64,IF($B$15=DATOS!$B$17,TANQUES!AF64,IF($B$15=DATOS!$B$18,'TK AGITADOS'!AF64,IF($B$15=DATOS!$B$19,'TORRES ENF'!AF64," ")))))))))))))))))</f>
        <v>0</v>
      </c>
      <c r="AE80" s="46">
        <f>IF($B$15=DATOS!$B$3,CALDERAS!AG64,IF($B$15=DATOS!$B$4,CENTRÍFUGAS!AG64,IF($B$15=DATOS!$B$5,CHILLERS!AG64, IF($B$15=DATOS!$B$6,COMPRESORES!AG64,IF($B$15=DATOS!$B$7,EVAPORADORES!AG64,IF($B$15=DATOS!$B$8,FILTROS!AG64,IF($B$15=DATOS!$B$9,IC!AG64,IF($B$15=DATOS!$B$10,MIXERS!AG64,IF($B$15=DATOS!$B$11,MOLINOS!AG64,IF($B$15=DATOS!$B$12,'ÓSMOSIS INV'!AG64,IF($B$15=DATOS!$B$13,REACTORES!AG64,IF($B$15=DATOS!$B$14,RESINAS!AG68,IF($B$15=DATOS!$B$15,SECADORES!AG64,IF($B$15=DATOS!$B$16,SILOS!AG64,IF($B$15=DATOS!$B$17,TANQUES!AG64,IF($B$15=DATOS!$B$18,'TK AGITADOS'!AG64,IF($B$15=DATOS!$B$19,'TORRES ENF'!AG64," ")))))))))))))))))</f>
        <v>0</v>
      </c>
      <c r="AF80" s="46">
        <f>IF($B$15=DATOS!$B$3,CALDERAS!AH64,IF($B$15=DATOS!$B$4,CENTRÍFUGAS!AH64,IF($B$15=DATOS!$B$5,CHILLERS!AH64, IF($B$15=DATOS!$B$6,COMPRESORES!AH64,IF($B$15=DATOS!$B$7,EVAPORADORES!AH64,IF($B$15=DATOS!$B$8,FILTROS!AH64,IF($B$15=DATOS!$B$9,IC!AH64,IF($B$15=DATOS!$B$10,MIXERS!AH64,IF($B$15=DATOS!$B$11,MOLINOS!AH64,IF($B$15=DATOS!$B$12,'ÓSMOSIS INV'!AH64,IF($B$15=DATOS!$B$13,REACTORES!AH64,IF($B$15=DATOS!$B$14,RESINAS!AH68,IF($B$15=DATOS!$B$15,SECADORES!AH64,IF($B$15=DATOS!$B$16,SILOS!AH64,IF($B$15=DATOS!$B$17,TANQUES!AH64,IF($B$15=DATOS!$B$18,'TK AGITADOS'!AH64,IF($B$15=DATOS!$B$19,'TORRES ENF'!AH64," ")))))))))))))))))</f>
        <v>0</v>
      </c>
    </row>
    <row r="81" spans="1:32" s="48" customFormat="1" ht="45" customHeight="1" x14ac:dyDescent="0.4">
      <c r="A81" s="46">
        <f>IF($B$15=DATOS!$B$3,CALDERAS!C65,IF($B$15=DATOS!$B$4,CENTRÍFUGAS!C65,IF($B$15=DATOS!$B$5,CHILLERS!C65, IF($B$15=DATOS!$B$6,COMPRESORES!C65,IF($B$15=DATOS!$B$7,EVAPORADORES!C65,IF($B$15=DATOS!$B$8,FILTROS!C65,IF($B$15=DATOS!$B$9,IC!C65,IF($B$15=DATOS!$B$10,MIXERS!C65,IF($B$15=DATOS!$B$11,MOLINOS!C65,IF($B$15=DATOS!$B$12,'ÓSMOSIS INV'!C65,IF($B$15=DATOS!$B$13,REACTORES!C65,IF($B$15=DATOS!$B$14,RESINAS!C69,IF($B$15=DATOS!$B$15,SECADORES!C65,IF($B$15=DATOS!$B$16,SILOS!C65,IF($B$15=DATOS!$B$17,TANQUES!C65,IF($B$15=DATOS!$B$18,'TK AGITADOS'!C65,IF($B$15=DATOS!$B$19,'TORRES ENF'!C65," ")))))))))))))))))</f>
        <v>0</v>
      </c>
      <c r="B81" s="46">
        <f>IF($B$15=DATOS!$B$3,CALDERAS!D65,IF($B$15=DATOS!$B$4,CENTRÍFUGAS!D65,IF($B$15=DATOS!$B$5,CHILLERS!D65, IF($B$15=DATOS!$B$6,COMPRESORES!D65,IF($B$15=DATOS!$B$7,EVAPORADORES!D65,IF($B$15=DATOS!$B$8,FILTROS!D65,IF($B$15=DATOS!$B$9,IC!D65,IF($B$15=DATOS!$B$10,MIXERS!D65,IF($B$15=DATOS!$B$11,MOLINOS!D65,IF($B$15=DATOS!$B$12,'ÓSMOSIS INV'!D65,IF($B$15=DATOS!$B$13,REACTORES!D65,IF($B$15=DATOS!$B$14,RESINAS!D69,IF($B$15=DATOS!$B$15,SECADORES!D65,IF($B$15=DATOS!$B$16,SILOS!D65,IF($B$15=DATOS!$B$17,TANQUES!D65,IF($B$15=DATOS!$B$18,'TK AGITADOS'!D65,IF($B$15=DATOS!$B$19,'TORRES ENF'!D65," ")))))))))))))))))</f>
        <v>0</v>
      </c>
      <c r="C81" s="46">
        <f>IF($B$15=DATOS!$B$3,CALDERAS!E65,IF($B$15=DATOS!$B$4,CENTRÍFUGAS!E65,IF($B$15=DATOS!$B$5,CHILLERS!E65, IF($B$15=DATOS!$B$6,COMPRESORES!E65,IF($B$15=DATOS!$B$7,EVAPORADORES!E65,IF($B$15=DATOS!$B$8,FILTROS!E65,IF($B$15=DATOS!$B$9,IC!E65,IF($B$15=DATOS!$B$10,MIXERS!E65,IF($B$15=DATOS!$B$11,MOLINOS!E65,IF($B$15=DATOS!$B$12,'ÓSMOSIS INV'!E65,IF($B$15=DATOS!$B$13,REACTORES!E65,IF($B$15=DATOS!$B$14,RESINAS!E69,IF($B$15=DATOS!$B$15,SECADORES!E65,IF($B$15=DATOS!$B$16,SILOS!E65,IF($B$15=DATOS!$B$17,TANQUES!E65,IF($B$15=DATOS!$B$18,'TK AGITADOS'!E65,IF($B$15=DATOS!$B$19,'TORRES ENF'!E65," ")))))))))))))))))</f>
        <v>0</v>
      </c>
      <c r="D81" s="46">
        <f>IF($B$15=DATOS!$B$3,CALDERAS!F65,IF($B$15=DATOS!$B$4,CENTRÍFUGAS!F65,IF($B$15=DATOS!$B$5,CHILLERS!F65, IF($B$15=DATOS!$B$6,COMPRESORES!F65,IF($B$15=DATOS!$B$7,EVAPORADORES!F65,IF($B$15=DATOS!$B$8,FILTROS!F65,IF($B$15=DATOS!$B$9,IC!F65,IF($B$15=DATOS!$B$10,MIXERS!F65,IF($B$15=DATOS!$B$11,MOLINOS!F65,IF($B$15=DATOS!$B$12,'ÓSMOSIS INV'!F65,IF($B$15=DATOS!$B$13,REACTORES!F65,IF($B$15=DATOS!$B$14,RESINAS!F69,IF($B$15=DATOS!$B$15,SECADORES!F65,IF($B$15=DATOS!$B$16,SILOS!F65,IF($B$15=DATOS!$B$17,TANQUES!F65,IF($B$15=DATOS!$B$18,'TK AGITADOS'!F65,IF($B$15=DATOS!$B$19,'TORRES ENF'!F65," ")))))))))))))))))</f>
        <v>0</v>
      </c>
      <c r="E81" s="46">
        <f>IF($B$15=DATOS!$B$3,CALDERAS!G65,IF($B$15=DATOS!$B$4,CENTRÍFUGAS!G65,IF($B$15=DATOS!$B$5,CHILLERS!G65, IF($B$15=DATOS!$B$6,COMPRESORES!G65,IF($B$15=DATOS!$B$7,EVAPORADORES!G65,IF($B$15=DATOS!$B$8,FILTROS!G65,IF($B$15=DATOS!$B$9,IC!G65,IF($B$15=DATOS!$B$10,MIXERS!G65,IF($B$15=DATOS!$B$11,MOLINOS!G65,IF($B$15=DATOS!$B$12,'ÓSMOSIS INV'!G65,IF($B$15=DATOS!$B$13,REACTORES!G65,IF($B$15=DATOS!$B$14,RESINAS!G69,IF($B$15=DATOS!$B$15,SECADORES!G65,IF($B$15=DATOS!$B$16,SILOS!G65,IF($B$15=DATOS!$B$17,TANQUES!G65,IF($B$15=DATOS!$B$18,'TK AGITADOS'!G65,IF($B$15=DATOS!$B$19,'TORRES ENF'!G65," ")))))))))))))))))</f>
        <v>0</v>
      </c>
      <c r="F81" s="46">
        <f>IF($B$15=DATOS!$B$3,CALDERAS!H65,IF($B$15=DATOS!$B$4,CENTRÍFUGAS!H65,IF($B$15=DATOS!$B$5,CHILLERS!H65, IF($B$15=DATOS!$B$6,COMPRESORES!H65,IF($B$15=DATOS!$B$7,EVAPORADORES!H65,IF($B$15=DATOS!$B$8,FILTROS!H65,IF($B$15=DATOS!$B$9,IC!H65,IF($B$15=DATOS!$B$10,MIXERS!H65,IF($B$15=DATOS!$B$11,MOLINOS!H65,IF($B$15=DATOS!$B$12,'ÓSMOSIS INV'!H65,IF($B$15=DATOS!$B$13,REACTORES!H65,IF($B$15=DATOS!$B$14,RESINAS!H69,IF($B$15=DATOS!$B$15,SECADORES!H65,IF($B$15=DATOS!$B$16,SILOS!H65,IF($B$15=DATOS!$B$17,TANQUES!H65,IF($B$15=DATOS!$B$18,'TK AGITADOS'!H65,IF($B$15=DATOS!$B$19,'TORRES ENF'!H65," ")))))))))))))))))</f>
        <v>0</v>
      </c>
      <c r="G81" s="46">
        <f>IF($B$15=DATOS!$B$3,CALDERAS!I65,IF($B$15=DATOS!$B$4,CENTRÍFUGAS!I65,IF($B$15=DATOS!$B$5,CHILLERS!I65, IF($B$15=DATOS!$B$6,COMPRESORES!I65,IF($B$15=DATOS!$B$7,EVAPORADORES!I65,IF($B$15=DATOS!$B$8,FILTROS!I65,IF($B$15=DATOS!$B$9,IC!I65,IF($B$15=DATOS!$B$10,MIXERS!I65,IF($B$15=DATOS!$B$11,MOLINOS!I65,IF($B$15=DATOS!$B$12,'ÓSMOSIS INV'!I65,IF($B$15=DATOS!$B$13,REACTORES!I65,IF($B$15=DATOS!$B$14,RESINAS!I69,IF($B$15=DATOS!$B$15,SECADORES!I65,IF($B$15=DATOS!$B$16,SILOS!I65,IF($B$15=DATOS!$B$17,TANQUES!I65,IF($B$15=DATOS!$B$18,'TK AGITADOS'!I65,IF($B$15=DATOS!$B$19,'TORRES ENF'!I65," ")))))))))))))))))</f>
        <v>0</v>
      </c>
      <c r="H81" s="46">
        <f>IF($B$15=DATOS!$B$3,CALDERAS!J65,IF($B$15=DATOS!$B$4,CENTRÍFUGAS!J65,IF($B$15=DATOS!$B$5,CHILLERS!J65, IF($B$15=DATOS!$B$6,COMPRESORES!J65,IF($B$15=DATOS!$B$7,EVAPORADORES!J65,IF($B$15=DATOS!$B$8,FILTROS!J65,IF($B$15=DATOS!$B$9,IC!J65,IF($B$15=DATOS!$B$10,MIXERS!J65,IF($B$15=DATOS!$B$11,MOLINOS!J65,IF($B$15=DATOS!$B$12,'ÓSMOSIS INV'!J65,IF($B$15=DATOS!$B$13,REACTORES!J65,IF($B$15=DATOS!$B$14,RESINAS!J69,IF($B$15=DATOS!$B$15,SECADORES!J65,IF($B$15=DATOS!$B$16,SILOS!J65,IF($B$15=DATOS!$B$17,TANQUES!J65,IF($B$15=DATOS!$B$18,'TK AGITADOS'!J65,IF($B$15=DATOS!$B$19,'TORRES ENF'!J65," ")))))))))))))))))</f>
        <v>0</v>
      </c>
      <c r="I81" s="46">
        <f>IF($B$15=DATOS!$B$3,CALDERAS!K65,IF($B$15=DATOS!$B$4,CENTRÍFUGAS!K65,IF($B$15=DATOS!$B$5,CHILLERS!K65, IF($B$15=DATOS!$B$6,COMPRESORES!K65,IF($B$15=DATOS!$B$7,EVAPORADORES!K65,IF($B$15=DATOS!$B$8,FILTROS!K65,IF($B$15=DATOS!$B$9,IC!K65,IF($B$15=DATOS!$B$10,MIXERS!K65,IF($B$15=DATOS!$B$11,MOLINOS!K65,IF($B$15=DATOS!$B$12,'ÓSMOSIS INV'!K65,IF($B$15=DATOS!$B$13,REACTORES!K65,IF($B$15=DATOS!$B$14,RESINAS!K69,IF($B$15=DATOS!$B$15,SECADORES!K65,IF($B$15=DATOS!$B$16,SILOS!K65,IF($B$15=DATOS!$B$17,TANQUES!K65,IF($B$15=DATOS!$B$18,'TK AGITADOS'!K65,IF($B$15=DATOS!$B$19,'TORRES ENF'!K65," ")))))))))))))))))</f>
        <v>0</v>
      </c>
      <c r="J81" s="46">
        <f>IF($B$15=DATOS!$B$3,CALDERAS!L65,IF($B$15=DATOS!$B$4,CENTRÍFUGAS!L65,IF($B$15=DATOS!$B$5,CHILLERS!L65, IF($B$15=DATOS!$B$6,COMPRESORES!L65,IF($B$15=DATOS!$B$7,EVAPORADORES!L65,IF($B$15=DATOS!$B$8,FILTROS!L65,IF($B$15=DATOS!$B$9,IC!L65,IF($B$15=DATOS!$B$10,MIXERS!L65,IF($B$15=DATOS!$B$11,MOLINOS!L65,IF($B$15=DATOS!$B$12,'ÓSMOSIS INV'!L65,IF($B$15=DATOS!$B$13,REACTORES!L65,IF($B$15=DATOS!$B$14,RESINAS!L69,IF($B$15=DATOS!$B$15,SECADORES!L65,IF($B$15=DATOS!$B$16,SILOS!L65,IF($B$15=DATOS!$B$17,TANQUES!L65,IF($B$15=DATOS!$B$18,'TK AGITADOS'!L65,IF($B$15=DATOS!$B$19,'TORRES ENF'!L65," ")))))))))))))))))</f>
        <v>0</v>
      </c>
      <c r="K81" s="46">
        <f>IF($B$15=DATOS!$B$3,CALDERAS!M65,IF($B$15=DATOS!$B$4,CENTRÍFUGAS!M65,IF($B$15=DATOS!$B$5,CHILLERS!M65, IF($B$15=DATOS!$B$6,COMPRESORES!M65,IF($B$15=DATOS!$B$7,EVAPORADORES!M65,IF($B$15=DATOS!$B$8,FILTROS!M65,IF($B$15=DATOS!$B$9,IC!M65,IF($B$15=DATOS!$B$10,MIXERS!M65,IF($B$15=DATOS!$B$11,MOLINOS!M65,IF($B$15=DATOS!$B$12,'ÓSMOSIS INV'!M65,IF($B$15=DATOS!$B$13,REACTORES!M65,IF($B$15=DATOS!$B$14,RESINAS!M69,IF($B$15=DATOS!$B$15,SECADORES!M65,IF($B$15=DATOS!$B$16,SILOS!M65,IF($B$15=DATOS!$B$17,TANQUES!M65,IF($B$15=DATOS!$B$18,'TK AGITADOS'!M65,IF($B$15=DATOS!$B$19,'TORRES ENF'!M65," ")))))))))))))))))</f>
        <v>0</v>
      </c>
      <c r="L81" s="46">
        <f>IF($B$15=DATOS!$B$3,CALDERAS!N65,IF($B$15=DATOS!$B$4,CENTRÍFUGAS!N65,IF($B$15=DATOS!$B$5,CHILLERS!N65, IF($B$15=DATOS!$B$6,COMPRESORES!N65,IF($B$15=DATOS!$B$7,EVAPORADORES!N65,IF($B$15=DATOS!$B$8,FILTROS!N65,IF($B$15=DATOS!$B$9,IC!N65,IF($B$15=DATOS!$B$10,MIXERS!N65,IF($B$15=DATOS!$B$11,MOLINOS!N65,IF($B$15=DATOS!$B$12,'ÓSMOSIS INV'!N65,IF($B$15=DATOS!$B$13,REACTORES!N65,IF($B$15=DATOS!$B$14,RESINAS!N69,IF($B$15=DATOS!$B$15,SECADORES!N65,IF($B$15=DATOS!$B$16,SILOS!N65,IF($B$15=DATOS!$B$17,TANQUES!N65,IF($B$15=DATOS!$B$18,'TK AGITADOS'!N65,IF($B$15=DATOS!$B$19,'TORRES ENF'!N65," ")))))))))))))))))</f>
        <v>0</v>
      </c>
      <c r="M81" s="46">
        <f>IF($B$15=DATOS!$B$3,CALDERAS!O65,IF($B$15=DATOS!$B$4,CENTRÍFUGAS!O65,IF($B$15=DATOS!$B$5,CHILLERS!O65, IF($B$15=DATOS!$B$6,COMPRESORES!O65,IF($B$15=DATOS!$B$7,EVAPORADORES!O65,IF($B$15=DATOS!$B$8,FILTROS!O65,IF($B$15=DATOS!$B$9,IC!O65,IF($B$15=DATOS!$B$10,MIXERS!O65,IF($B$15=DATOS!$B$11,MOLINOS!O65,IF($B$15=DATOS!$B$12,'ÓSMOSIS INV'!O65,IF($B$15=DATOS!$B$13,REACTORES!O65,IF($B$15=DATOS!$B$14,RESINAS!O69,IF($B$15=DATOS!$B$15,SECADORES!O65,IF($B$15=DATOS!$B$16,SILOS!O65,IF($B$15=DATOS!$B$17,TANQUES!O65,IF($B$15=DATOS!$B$18,'TK AGITADOS'!O65,IF($B$15=DATOS!$B$19,'TORRES ENF'!O65," ")))))))))))))))))</f>
        <v>0</v>
      </c>
      <c r="N81" s="46">
        <f>IF($B$15=DATOS!$B$3,CALDERAS!P65,IF($B$15=DATOS!$B$4,CENTRÍFUGAS!P65,IF($B$15=DATOS!$B$5,CHILLERS!P65, IF($B$15=DATOS!$B$6,COMPRESORES!P65,IF($B$15=DATOS!$B$7,EVAPORADORES!P65,IF($B$15=DATOS!$B$8,FILTROS!P65,IF($B$15=DATOS!$B$9,IC!P65,IF($B$15=DATOS!$B$10,MIXERS!P65,IF($B$15=DATOS!$B$11,MOLINOS!P65,IF($B$15=DATOS!$B$12,'ÓSMOSIS INV'!P65,IF($B$15=DATOS!$B$13,REACTORES!P65,IF($B$15=DATOS!$B$14,RESINAS!P69,IF($B$15=DATOS!$B$15,SECADORES!P65,IF($B$15=DATOS!$B$16,SILOS!P65,IF($B$15=DATOS!$B$17,TANQUES!P65,IF($B$15=DATOS!$B$18,'TK AGITADOS'!P65,IF($B$15=DATOS!$B$19,'TORRES ENF'!P65," ")))))))))))))))))</f>
        <v>0</v>
      </c>
      <c r="O81" s="46">
        <f>IF($B$15=DATOS!$B$3,CALDERAS!Q65,IF($B$15=DATOS!$B$4,CENTRÍFUGAS!Q65,IF($B$15=DATOS!$B$5,CHILLERS!Q65, IF($B$15=DATOS!$B$6,COMPRESORES!Q65,IF($B$15=DATOS!$B$7,EVAPORADORES!Q65,IF($B$15=DATOS!$B$8,FILTROS!Q65,IF($B$15=DATOS!$B$9,IC!Q65,IF($B$15=DATOS!$B$10,MIXERS!Q65,IF($B$15=DATOS!$B$11,MOLINOS!Q65,IF($B$15=DATOS!$B$12,'ÓSMOSIS INV'!Q65,IF($B$15=DATOS!$B$13,REACTORES!Q65,IF($B$15=DATOS!$B$14,RESINAS!Q69,IF($B$15=DATOS!$B$15,SECADORES!Q65,IF($B$15=DATOS!$B$16,SILOS!Q65,IF($B$15=DATOS!$B$17,TANQUES!Q65,IF($B$15=DATOS!$B$18,'TK AGITADOS'!Q65,IF($B$15=DATOS!$B$19,'TORRES ENF'!Q65," ")))))))))))))))))</f>
        <v>0</v>
      </c>
      <c r="P81" s="46">
        <f>IF($B$15=DATOS!$B$3,CALDERAS!R65,IF($B$15=DATOS!$B$4,CENTRÍFUGAS!R65,IF($B$15=DATOS!$B$5,CHILLERS!R65, IF($B$15=DATOS!$B$6,COMPRESORES!R65,IF($B$15=DATOS!$B$7,EVAPORADORES!R65,IF($B$15=DATOS!$B$8,FILTROS!R65,IF($B$15=DATOS!$B$9,IC!R65,IF($B$15=DATOS!$B$10,MIXERS!R65,IF($B$15=DATOS!$B$11,MOLINOS!R65,IF($B$15=DATOS!$B$12,'ÓSMOSIS INV'!R65,IF($B$15=DATOS!$B$13,REACTORES!R65,IF($B$15=DATOS!$B$14,RESINAS!R69,IF($B$15=DATOS!$B$15,SECADORES!R65,IF($B$15=DATOS!$B$16,SILOS!R65,IF($B$15=DATOS!$B$17,TANQUES!R65,IF($B$15=DATOS!$B$18,'TK AGITADOS'!R65,IF($B$15=DATOS!$B$19,'TORRES ENF'!R65," ")))))))))))))))))</f>
        <v>0</v>
      </c>
      <c r="Q81" s="46">
        <f>IF($B$15=DATOS!$B$3,CALDERAS!S65,IF($B$15=DATOS!$B$4,CENTRÍFUGAS!S65,IF($B$15=DATOS!$B$5,CHILLERS!S65, IF($B$15=DATOS!$B$6,COMPRESORES!S65,IF($B$15=DATOS!$B$7,EVAPORADORES!S65,IF($B$15=DATOS!$B$8,FILTROS!S65,IF($B$15=DATOS!$B$9,IC!S65,IF($B$15=DATOS!$B$10,MIXERS!S65,IF($B$15=DATOS!$B$11,MOLINOS!S65,IF($B$15=DATOS!$B$12,'ÓSMOSIS INV'!S65,IF($B$15=DATOS!$B$13,REACTORES!S65,IF($B$15=DATOS!$B$14,RESINAS!S69,IF($B$15=DATOS!$B$15,SECADORES!S65,IF($B$15=DATOS!$B$16,SILOS!S65,IF($B$15=DATOS!$B$17,TANQUES!S65,IF($B$15=DATOS!$B$18,'TK AGITADOS'!S65,IF($B$15=DATOS!$B$19,'TORRES ENF'!S65," ")))))))))))))))))</f>
        <v>0</v>
      </c>
      <c r="R81" s="46">
        <f>IF($B$15=DATOS!$B$3,CALDERAS!T65,IF($B$15=DATOS!$B$4,CENTRÍFUGAS!T65,IF($B$15=DATOS!$B$5,CHILLERS!T65, IF($B$15=DATOS!$B$6,COMPRESORES!T65,IF($B$15=DATOS!$B$7,EVAPORADORES!T65,IF($B$15=DATOS!$B$8,FILTROS!T65,IF($B$15=DATOS!$B$9,IC!T65,IF($B$15=DATOS!$B$10,MIXERS!T65,IF($B$15=DATOS!$B$11,MOLINOS!T65,IF($B$15=DATOS!$B$12,'ÓSMOSIS INV'!T65,IF($B$15=DATOS!$B$13,REACTORES!T65,IF($B$15=DATOS!$B$14,RESINAS!T69,IF($B$15=DATOS!$B$15,SECADORES!T65,IF($B$15=DATOS!$B$16,SILOS!T65,IF($B$15=DATOS!$B$17,TANQUES!T65,IF($B$15=DATOS!$B$18,'TK AGITADOS'!T65,IF($B$15=DATOS!$B$19,'TORRES ENF'!T65," ")))))))))))))))))</f>
        <v>0</v>
      </c>
      <c r="S81" s="46">
        <f>IF($B$15=DATOS!$B$3,CALDERAS!U65,IF($B$15=DATOS!$B$4,CENTRÍFUGAS!U65,IF($B$15=DATOS!$B$5,CHILLERS!U65, IF($B$15=DATOS!$B$6,COMPRESORES!U65,IF($B$15=DATOS!$B$7,EVAPORADORES!U65,IF($B$15=DATOS!$B$8,FILTROS!U65,IF($B$15=DATOS!$B$9,IC!U65,IF($B$15=DATOS!$B$10,MIXERS!U65,IF($B$15=DATOS!$B$11,MOLINOS!U65,IF($B$15=DATOS!$B$12,'ÓSMOSIS INV'!U65,IF($B$15=DATOS!$B$13,REACTORES!U65,IF($B$15=DATOS!$B$14,RESINAS!U69,IF($B$15=DATOS!$B$15,SECADORES!U65,IF($B$15=DATOS!$B$16,SILOS!U65,IF($B$15=DATOS!$B$17,TANQUES!U65,IF($B$15=DATOS!$B$18,'TK AGITADOS'!U65,IF($B$15=DATOS!$B$19,'TORRES ENF'!U65," ")))))))))))))))))</f>
        <v>0</v>
      </c>
      <c r="T81" s="46">
        <f>IF($B$15=DATOS!$B$3,CALDERAS!V65,IF($B$15=DATOS!$B$4,CENTRÍFUGAS!V65,IF($B$15=DATOS!$B$5,CHILLERS!V65, IF($B$15=DATOS!$B$6,COMPRESORES!V65,IF($B$15=DATOS!$B$7,EVAPORADORES!V65,IF($B$15=DATOS!$B$8,FILTROS!V65,IF($B$15=DATOS!$B$9,IC!V65,IF($B$15=DATOS!$B$10,MIXERS!V65,IF($B$15=DATOS!$B$11,MOLINOS!V65,IF($B$15=DATOS!$B$12,'ÓSMOSIS INV'!V65,IF($B$15=DATOS!$B$13,REACTORES!V65,IF($B$15=DATOS!$B$14,RESINAS!V69,IF($B$15=DATOS!$B$15,SECADORES!V65,IF($B$15=DATOS!$B$16,SILOS!V65,IF($B$15=DATOS!$B$17,TANQUES!V65,IF($B$15=DATOS!$B$18,'TK AGITADOS'!V65,IF($B$15=DATOS!$B$19,'TORRES ENF'!V65," ")))))))))))))))))</f>
        <v>0</v>
      </c>
      <c r="U81" s="46">
        <f>IF($B$15=DATOS!$B$3,CALDERAS!W65,IF($B$15=DATOS!$B$4,CENTRÍFUGAS!W65,IF($B$15=DATOS!$B$5,CHILLERS!W65, IF($B$15=DATOS!$B$6,COMPRESORES!W65,IF($B$15=DATOS!$B$7,EVAPORADORES!W65,IF($B$15=DATOS!$B$8,FILTROS!W65,IF($B$15=DATOS!$B$9,IC!W65,IF($B$15=DATOS!$B$10,MIXERS!W65,IF($B$15=DATOS!$B$11,MOLINOS!W65,IF($B$15=DATOS!$B$12,'ÓSMOSIS INV'!W65,IF($B$15=DATOS!$B$13,REACTORES!W65,IF($B$15=DATOS!$B$14,RESINAS!W69,IF($B$15=DATOS!$B$15,SECADORES!W65,IF($B$15=DATOS!$B$16,SILOS!W65,IF($B$15=DATOS!$B$17,TANQUES!W65,IF($B$15=DATOS!$B$18,'TK AGITADOS'!W65,IF($B$15=DATOS!$B$19,'TORRES ENF'!W65," ")))))))))))))))))</f>
        <v>0</v>
      </c>
      <c r="V81" s="46">
        <f>IF($B$15=DATOS!$B$3,CALDERAS!X65,IF($B$15=DATOS!$B$4,CENTRÍFUGAS!X65,IF($B$15=DATOS!$B$5,CHILLERS!X65, IF($B$15=DATOS!$B$6,COMPRESORES!X65,IF($B$15=DATOS!$B$7,EVAPORADORES!X65,IF($B$15=DATOS!$B$8,FILTROS!X65,IF($B$15=DATOS!$B$9,IC!X65,IF($B$15=DATOS!$B$10,MIXERS!X65,IF($B$15=DATOS!$B$11,MOLINOS!X65,IF($B$15=DATOS!$B$12,'ÓSMOSIS INV'!X65,IF($B$15=DATOS!$B$13,REACTORES!X65,IF($B$15=DATOS!$B$14,RESINAS!X69,IF($B$15=DATOS!$B$15,SECADORES!X65,IF($B$15=DATOS!$B$16,SILOS!X65,IF($B$15=DATOS!$B$17,TANQUES!X65,IF($B$15=DATOS!$B$18,'TK AGITADOS'!X65,IF($B$15=DATOS!$B$19,'TORRES ENF'!X65," ")))))))))))))))))</f>
        <v>0</v>
      </c>
      <c r="W81" s="46">
        <f>IF($B$15=DATOS!$B$3,CALDERAS!Y65,IF($B$15=DATOS!$B$4,CENTRÍFUGAS!Y65,IF($B$15=DATOS!$B$5,CHILLERS!Y65, IF($B$15=DATOS!$B$6,COMPRESORES!Y65,IF($B$15=DATOS!$B$7,EVAPORADORES!Y65,IF($B$15=DATOS!$B$8,FILTROS!Y65,IF($B$15=DATOS!$B$9,IC!Y65,IF($B$15=DATOS!$B$10,MIXERS!Y65,IF($B$15=DATOS!$B$11,MOLINOS!Y65,IF($B$15=DATOS!$B$12,'ÓSMOSIS INV'!Y65,IF($B$15=DATOS!$B$13,REACTORES!Y65,IF($B$15=DATOS!$B$14,RESINAS!Y69,IF($B$15=DATOS!$B$15,SECADORES!Y65,IF($B$15=DATOS!$B$16,SILOS!Y65,IF($B$15=DATOS!$B$17,TANQUES!Y65,IF($B$15=DATOS!$B$18,'TK AGITADOS'!Y65,IF($B$15=DATOS!$B$19,'TORRES ENF'!Y65," ")))))))))))))))))</f>
        <v>0</v>
      </c>
      <c r="X81" s="46">
        <f>IF($B$15=DATOS!$B$3,CALDERAS!Z65,IF($B$15=DATOS!$B$4,CENTRÍFUGAS!Z65,IF($B$15=DATOS!$B$5,CHILLERS!Z65, IF($B$15=DATOS!$B$6,COMPRESORES!Z65,IF($B$15=DATOS!$B$7,EVAPORADORES!Z65,IF($B$15=DATOS!$B$8,FILTROS!Z65,IF($B$15=DATOS!$B$9,IC!Z65,IF($B$15=DATOS!$B$10,MIXERS!Z65,IF($B$15=DATOS!$B$11,MOLINOS!Z65,IF($B$15=DATOS!$B$12,'ÓSMOSIS INV'!Z65,IF($B$15=DATOS!$B$13,REACTORES!Z65,IF($B$15=DATOS!$B$14,RESINAS!Z69,IF($B$15=DATOS!$B$15,SECADORES!Z65,IF($B$15=DATOS!$B$16,SILOS!Z65,IF($B$15=DATOS!$B$17,TANQUES!Z65,IF($B$15=DATOS!$B$18,'TK AGITADOS'!Z65,IF($B$15=DATOS!$B$19,'TORRES ENF'!Z65," ")))))))))))))))))</f>
        <v>0</v>
      </c>
      <c r="Y81" s="46">
        <f>IF($B$15=DATOS!$B$3,CALDERAS!AA65,IF($B$15=DATOS!$B$4,CENTRÍFUGAS!AA65,IF($B$15=DATOS!$B$5,CHILLERS!AA65, IF($B$15=DATOS!$B$6,COMPRESORES!AA65,IF($B$15=DATOS!$B$7,EVAPORADORES!AA65,IF($B$15=DATOS!$B$8,FILTROS!AA65,IF($B$15=DATOS!$B$9,IC!AA65,IF($B$15=DATOS!$B$10,MIXERS!AA65,IF($B$15=DATOS!$B$11,MOLINOS!AA65,IF($B$15=DATOS!$B$12,'ÓSMOSIS INV'!AA65,IF($B$15=DATOS!$B$13,REACTORES!AA65,IF($B$15=DATOS!$B$14,RESINAS!AA69,IF($B$15=DATOS!$B$15,SECADORES!AA65,IF($B$15=DATOS!$B$16,SILOS!AA65,IF($B$15=DATOS!$B$17,TANQUES!AA65,IF($B$15=DATOS!$B$18,'TK AGITADOS'!AA65,IF($B$15=DATOS!$B$19,'TORRES ENF'!AA65," ")))))))))))))))))</f>
        <v>0</v>
      </c>
      <c r="Z81" s="46">
        <f>IF($B$15=DATOS!$B$3,CALDERAS!AB65,IF($B$15=DATOS!$B$4,CENTRÍFUGAS!AB65,IF($B$15=DATOS!$B$5,CHILLERS!AB65, IF($B$15=DATOS!$B$6,COMPRESORES!AB65,IF($B$15=DATOS!$B$7,EVAPORADORES!AB65,IF($B$15=DATOS!$B$8,FILTROS!AB65,IF($B$15=DATOS!$B$9,IC!AB65,IF($B$15=DATOS!$B$10,MIXERS!AB65,IF($B$15=DATOS!$B$11,MOLINOS!AB65,IF($B$15=DATOS!$B$12,'ÓSMOSIS INV'!AB65,IF($B$15=DATOS!$B$13,REACTORES!AB65,IF($B$15=DATOS!$B$14,RESINAS!AB69,IF($B$15=DATOS!$B$15,SECADORES!AB65,IF($B$15=DATOS!$B$16,SILOS!AB65,IF($B$15=DATOS!$B$17,TANQUES!AB65,IF($B$15=DATOS!$B$18,'TK AGITADOS'!AB65,IF($B$15=DATOS!$B$19,'TORRES ENF'!AB65," ")))))))))))))))))</f>
        <v>0</v>
      </c>
      <c r="AA81" s="46">
        <f>IF($B$15=DATOS!$B$3,CALDERAS!AC65,IF($B$15=DATOS!$B$4,CENTRÍFUGAS!AC65,IF($B$15=DATOS!$B$5,CHILLERS!AC65, IF($B$15=DATOS!$B$6,COMPRESORES!AC65,IF($B$15=DATOS!$B$7,EVAPORADORES!AC65,IF($B$15=DATOS!$B$8,FILTROS!AC65,IF($B$15=DATOS!$B$9,IC!AC65,IF($B$15=DATOS!$B$10,MIXERS!AC65,IF($B$15=DATOS!$B$11,MOLINOS!AC65,IF($B$15=DATOS!$B$12,'ÓSMOSIS INV'!AC65,IF($B$15=DATOS!$B$13,REACTORES!AC65,IF($B$15=DATOS!$B$14,RESINAS!AC69,IF($B$15=DATOS!$B$15,SECADORES!AC65,IF($B$15=DATOS!$B$16,SILOS!AC65,IF($B$15=DATOS!$B$17,TANQUES!AC65,IF($B$15=DATOS!$B$18,'TK AGITADOS'!AC65,IF($B$15=DATOS!$B$19,'TORRES ENF'!AC65," ")))))))))))))))))</f>
        <v>0</v>
      </c>
      <c r="AB81" s="46">
        <f>IF($B$15=DATOS!$B$3,CALDERAS!AD65,IF($B$15=DATOS!$B$4,CENTRÍFUGAS!AD65,IF($B$15=DATOS!$B$5,CHILLERS!AD65, IF($B$15=DATOS!$B$6,COMPRESORES!AD65,IF($B$15=DATOS!$B$7,EVAPORADORES!AD65,IF($B$15=DATOS!$B$8,FILTROS!AD65,IF($B$15=DATOS!$B$9,IC!AD65,IF($B$15=DATOS!$B$10,MIXERS!AD65,IF($B$15=DATOS!$B$11,MOLINOS!AD65,IF($B$15=DATOS!$B$12,'ÓSMOSIS INV'!AD65,IF($B$15=DATOS!$B$13,REACTORES!AD65,IF($B$15=DATOS!$B$14,RESINAS!AD69,IF($B$15=DATOS!$B$15,SECADORES!AD65,IF($B$15=DATOS!$B$16,SILOS!AD65,IF($B$15=DATOS!$B$17,TANQUES!AD65,IF($B$15=DATOS!$B$18,'TK AGITADOS'!AD65,IF($B$15=DATOS!$B$19,'TORRES ENF'!AD65," ")))))))))))))))))</f>
        <v>0</v>
      </c>
      <c r="AC81" s="46">
        <f>IF($B$15=DATOS!$B$3,CALDERAS!AE65,IF($B$15=DATOS!$B$4,CENTRÍFUGAS!AE65,IF($B$15=DATOS!$B$5,CHILLERS!AE65, IF($B$15=DATOS!$B$6,COMPRESORES!AE65,IF($B$15=DATOS!$B$7,EVAPORADORES!AE65,IF($B$15=DATOS!$B$8,FILTROS!AE65,IF($B$15=DATOS!$B$9,IC!AE65,IF($B$15=DATOS!$B$10,MIXERS!AE65,IF($B$15=DATOS!$B$11,MOLINOS!AE65,IF($B$15=DATOS!$B$12,'ÓSMOSIS INV'!AE65,IF($B$15=DATOS!$B$13,REACTORES!AE65,IF($B$15=DATOS!$B$14,RESINAS!AE69,IF($B$15=DATOS!$B$15,SECADORES!AE65,IF($B$15=DATOS!$B$16,SILOS!AE65,IF($B$15=DATOS!$B$17,TANQUES!AE65,IF($B$15=DATOS!$B$18,'TK AGITADOS'!AE65,IF($B$15=DATOS!$B$19,'TORRES ENF'!AE65," ")))))))))))))))))</f>
        <v>0</v>
      </c>
      <c r="AD81" s="46">
        <f>IF($B$15=DATOS!$B$3,CALDERAS!AF65,IF($B$15=DATOS!$B$4,CENTRÍFUGAS!AF65,IF($B$15=DATOS!$B$5,CHILLERS!AF65, IF($B$15=DATOS!$B$6,COMPRESORES!AF65,IF($B$15=DATOS!$B$7,EVAPORADORES!AF65,IF($B$15=DATOS!$B$8,FILTROS!AF65,IF($B$15=DATOS!$B$9,IC!AF65,IF($B$15=DATOS!$B$10,MIXERS!AF65,IF($B$15=DATOS!$B$11,MOLINOS!AF65,IF($B$15=DATOS!$B$12,'ÓSMOSIS INV'!AF65,IF($B$15=DATOS!$B$13,REACTORES!AF65,IF($B$15=DATOS!$B$14,RESINAS!AF69,IF($B$15=DATOS!$B$15,SECADORES!AF65,IF($B$15=DATOS!$B$16,SILOS!AF65,IF($B$15=DATOS!$B$17,TANQUES!AF65,IF($B$15=DATOS!$B$18,'TK AGITADOS'!AF65,IF($B$15=DATOS!$B$19,'TORRES ENF'!AF65," ")))))))))))))))))</f>
        <v>0</v>
      </c>
      <c r="AE81" s="46">
        <f>IF($B$15=DATOS!$B$3,CALDERAS!AG65,IF($B$15=DATOS!$B$4,CENTRÍFUGAS!AG65,IF($B$15=DATOS!$B$5,CHILLERS!AG65, IF($B$15=DATOS!$B$6,COMPRESORES!AG65,IF($B$15=DATOS!$B$7,EVAPORADORES!AG65,IF($B$15=DATOS!$B$8,FILTROS!AG65,IF($B$15=DATOS!$B$9,IC!AG65,IF($B$15=DATOS!$B$10,MIXERS!AG65,IF($B$15=DATOS!$B$11,MOLINOS!AG65,IF($B$15=DATOS!$B$12,'ÓSMOSIS INV'!AG65,IF($B$15=DATOS!$B$13,REACTORES!AG65,IF($B$15=DATOS!$B$14,RESINAS!AG69,IF($B$15=DATOS!$B$15,SECADORES!AG65,IF($B$15=DATOS!$B$16,SILOS!AG65,IF($B$15=DATOS!$B$17,TANQUES!AG65,IF($B$15=DATOS!$B$18,'TK AGITADOS'!AG65,IF($B$15=DATOS!$B$19,'TORRES ENF'!AG65," ")))))))))))))))))</f>
        <v>0</v>
      </c>
      <c r="AF81" s="46">
        <f>IF($B$15=DATOS!$B$3,CALDERAS!AH65,IF($B$15=DATOS!$B$4,CENTRÍFUGAS!AH65,IF($B$15=DATOS!$B$5,CHILLERS!AH65, IF($B$15=DATOS!$B$6,COMPRESORES!AH65,IF($B$15=DATOS!$B$7,EVAPORADORES!AH65,IF($B$15=DATOS!$B$8,FILTROS!AH65,IF($B$15=DATOS!$B$9,IC!AH65,IF($B$15=DATOS!$B$10,MIXERS!AH65,IF($B$15=DATOS!$B$11,MOLINOS!AH65,IF($B$15=DATOS!$B$12,'ÓSMOSIS INV'!AH65,IF($B$15=DATOS!$B$13,REACTORES!AH65,IF($B$15=DATOS!$B$14,RESINAS!AH69,IF($B$15=DATOS!$B$15,SECADORES!AH65,IF($B$15=DATOS!$B$16,SILOS!AH65,IF($B$15=DATOS!$B$17,TANQUES!AH65,IF($B$15=DATOS!$B$18,'TK AGITADOS'!AH65,IF($B$15=DATOS!$B$19,'TORRES ENF'!AH65," ")))))))))))))))))</f>
        <v>0</v>
      </c>
    </row>
    <row r="82" spans="1:32" s="48" customFormat="1" ht="45" customHeight="1" x14ac:dyDescent="0.4">
      <c r="A82" s="46">
        <f>IF($B$15=DATOS!$B$3,CALDERAS!C66,IF($B$15=DATOS!$B$4,CENTRÍFUGAS!C66,IF($B$15=DATOS!$B$5,CHILLERS!C66, IF($B$15=DATOS!$B$6,COMPRESORES!C66,IF($B$15=DATOS!$B$7,EVAPORADORES!C66,IF($B$15=DATOS!$B$8,FILTROS!C66,IF($B$15=DATOS!$B$9,IC!C66,IF($B$15=DATOS!$B$10,MIXERS!C66,IF($B$15=DATOS!$B$11,MOLINOS!C66,IF($B$15=DATOS!$B$12,'ÓSMOSIS INV'!C66,IF($B$15=DATOS!$B$13,REACTORES!C66,IF($B$15=DATOS!$B$14,RESINAS!C70,IF($B$15=DATOS!$B$15,SECADORES!C66,IF($B$15=DATOS!$B$16,SILOS!C66,IF($B$15=DATOS!$B$17,TANQUES!C66,IF($B$15=DATOS!$B$18,'TK AGITADOS'!C66,IF($B$15=DATOS!$B$19,'TORRES ENF'!C66," ")))))))))))))))))</f>
        <v>0</v>
      </c>
      <c r="B82" s="46">
        <f>IF($B$15=DATOS!$B$3,CALDERAS!D66,IF($B$15=DATOS!$B$4,CENTRÍFUGAS!D66,IF($B$15=DATOS!$B$5,CHILLERS!D66, IF($B$15=DATOS!$B$6,COMPRESORES!D66,IF($B$15=DATOS!$B$7,EVAPORADORES!D66,IF($B$15=DATOS!$B$8,FILTROS!D66,IF($B$15=DATOS!$B$9,IC!D66,IF($B$15=DATOS!$B$10,MIXERS!D66,IF($B$15=DATOS!$B$11,MOLINOS!D66,IF($B$15=DATOS!$B$12,'ÓSMOSIS INV'!D66,IF($B$15=DATOS!$B$13,REACTORES!D66,IF($B$15=DATOS!$B$14,RESINAS!D70,IF($B$15=DATOS!$B$15,SECADORES!D66,IF($B$15=DATOS!$B$16,SILOS!D66,IF($B$15=DATOS!$B$17,TANQUES!D66,IF($B$15=DATOS!$B$18,'TK AGITADOS'!D66,IF($B$15=DATOS!$B$19,'TORRES ENF'!D66," ")))))))))))))))))</f>
        <v>0</v>
      </c>
      <c r="C82" s="46">
        <f>IF($B$15=DATOS!$B$3,CALDERAS!E66,IF($B$15=DATOS!$B$4,CENTRÍFUGAS!E66,IF($B$15=DATOS!$B$5,CHILLERS!E66, IF($B$15=DATOS!$B$6,COMPRESORES!E66,IF($B$15=DATOS!$B$7,EVAPORADORES!E66,IF($B$15=DATOS!$B$8,FILTROS!E66,IF($B$15=DATOS!$B$9,IC!E66,IF($B$15=DATOS!$B$10,MIXERS!E66,IF($B$15=DATOS!$B$11,MOLINOS!E66,IF($B$15=DATOS!$B$12,'ÓSMOSIS INV'!E66,IF($B$15=DATOS!$B$13,REACTORES!E66,IF($B$15=DATOS!$B$14,RESINAS!E70,IF($B$15=DATOS!$B$15,SECADORES!E66,IF($B$15=DATOS!$B$16,SILOS!E66,IF($B$15=DATOS!$B$17,TANQUES!E66,IF($B$15=DATOS!$B$18,'TK AGITADOS'!E66,IF($B$15=DATOS!$B$19,'TORRES ENF'!E66," ")))))))))))))))))</f>
        <v>0</v>
      </c>
      <c r="D82" s="46">
        <f>IF($B$15=DATOS!$B$3,CALDERAS!F66,IF($B$15=DATOS!$B$4,CENTRÍFUGAS!F66,IF($B$15=DATOS!$B$5,CHILLERS!F66, IF($B$15=DATOS!$B$6,COMPRESORES!F66,IF($B$15=DATOS!$B$7,EVAPORADORES!F66,IF($B$15=DATOS!$B$8,FILTROS!F66,IF($B$15=DATOS!$B$9,IC!F66,IF($B$15=DATOS!$B$10,MIXERS!F66,IF($B$15=DATOS!$B$11,MOLINOS!F66,IF($B$15=DATOS!$B$12,'ÓSMOSIS INV'!F66,IF($B$15=DATOS!$B$13,REACTORES!F66,IF($B$15=DATOS!$B$14,RESINAS!F70,IF($B$15=DATOS!$B$15,SECADORES!F66,IF($B$15=DATOS!$B$16,SILOS!F66,IF($B$15=DATOS!$B$17,TANQUES!F66,IF($B$15=DATOS!$B$18,'TK AGITADOS'!F66,IF($B$15=DATOS!$B$19,'TORRES ENF'!F66," ")))))))))))))))))</f>
        <v>0</v>
      </c>
      <c r="E82" s="46">
        <f>IF($B$15=DATOS!$B$3,CALDERAS!G66,IF($B$15=DATOS!$B$4,CENTRÍFUGAS!G66,IF($B$15=DATOS!$B$5,CHILLERS!G66, IF($B$15=DATOS!$B$6,COMPRESORES!G66,IF($B$15=DATOS!$B$7,EVAPORADORES!G66,IF($B$15=DATOS!$B$8,FILTROS!G66,IF($B$15=DATOS!$B$9,IC!G66,IF($B$15=DATOS!$B$10,MIXERS!G66,IF($B$15=DATOS!$B$11,MOLINOS!G66,IF($B$15=DATOS!$B$12,'ÓSMOSIS INV'!G66,IF($B$15=DATOS!$B$13,REACTORES!G66,IF($B$15=DATOS!$B$14,RESINAS!G70,IF($B$15=DATOS!$B$15,SECADORES!G66,IF($B$15=DATOS!$B$16,SILOS!G66,IF($B$15=DATOS!$B$17,TANQUES!G66,IF($B$15=DATOS!$B$18,'TK AGITADOS'!G66,IF($B$15=DATOS!$B$19,'TORRES ENF'!G66," ")))))))))))))))))</f>
        <v>0</v>
      </c>
      <c r="F82" s="46">
        <f>IF($B$15=DATOS!$B$3,CALDERAS!H66,IF($B$15=DATOS!$B$4,CENTRÍFUGAS!H66,IF($B$15=DATOS!$B$5,CHILLERS!H66, IF($B$15=DATOS!$B$6,COMPRESORES!H66,IF($B$15=DATOS!$B$7,EVAPORADORES!H66,IF($B$15=DATOS!$B$8,FILTROS!H66,IF($B$15=DATOS!$B$9,IC!H66,IF($B$15=DATOS!$B$10,MIXERS!H66,IF($B$15=DATOS!$B$11,MOLINOS!H66,IF($B$15=DATOS!$B$12,'ÓSMOSIS INV'!H66,IF($B$15=DATOS!$B$13,REACTORES!H66,IF($B$15=DATOS!$B$14,RESINAS!H70,IF($B$15=DATOS!$B$15,SECADORES!H66,IF($B$15=DATOS!$B$16,SILOS!H66,IF($B$15=DATOS!$B$17,TANQUES!H66,IF($B$15=DATOS!$B$18,'TK AGITADOS'!H66,IF($B$15=DATOS!$B$19,'TORRES ENF'!H66," ")))))))))))))))))</f>
        <v>0</v>
      </c>
      <c r="G82" s="46">
        <f>IF($B$15=DATOS!$B$3,CALDERAS!I66,IF($B$15=DATOS!$B$4,CENTRÍFUGAS!I66,IF($B$15=DATOS!$B$5,CHILLERS!I66, IF($B$15=DATOS!$B$6,COMPRESORES!I66,IF($B$15=DATOS!$B$7,EVAPORADORES!I66,IF($B$15=DATOS!$B$8,FILTROS!I66,IF($B$15=DATOS!$B$9,IC!I66,IF($B$15=DATOS!$B$10,MIXERS!I66,IF($B$15=DATOS!$B$11,MOLINOS!I66,IF($B$15=DATOS!$B$12,'ÓSMOSIS INV'!I66,IF($B$15=DATOS!$B$13,REACTORES!I66,IF($B$15=DATOS!$B$14,RESINAS!I70,IF($B$15=DATOS!$B$15,SECADORES!I66,IF($B$15=DATOS!$B$16,SILOS!I66,IF($B$15=DATOS!$B$17,TANQUES!I66,IF($B$15=DATOS!$B$18,'TK AGITADOS'!I66,IF($B$15=DATOS!$B$19,'TORRES ENF'!I66," ")))))))))))))))))</f>
        <v>0</v>
      </c>
      <c r="H82" s="46">
        <f>IF($B$15=DATOS!$B$3,CALDERAS!J66,IF($B$15=DATOS!$B$4,CENTRÍFUGAS!J66,IF($B$15=DATOS!$B$5,CHILLERS!J66, IF($B$15=DATOS!$B$6,COMPRESORES!J66,IF($B$15=DATOS!$B$7,EVAPORADORES!J66,IF($B$15=DATOS!$B$8,FILTROS!J66,IF($B$15=DATOS!$B$9,IC!J66,IF($B$15=DATOS!$B$10,MIXERS!J66,IF($B$15=DATOS!$B$11,MOLINOS!J66,IF($B$15=DATOS!$B$12,'ÓSMOSIS INV'!J66,IF($B$15=DATOS!$B$13,REACTORES!J66,IF($B$15=DATOS!$B$14,RESINAS!J70,IF($B$15=DATOS!$B$15,SECADORES!J66,IF($B$15=DATOS!$B$16,SILOS!J66,IF($B$15=DATOS!$B$17,TANQUES!J66,IF($B$15=DATOS!$B$18,'TK AGITADOS'!J66,IF($B$15=DATOS!$B$19,'TORRES ENF'!J66," ")))))))))))))))))</f>
        <v>0</v>
      </c>
      <c r="I82" s="46">
        <f>IF($B$15=DATOS!$B$3,CALDERAS!K66,IF($B$15=DATOS!$B$4,CENTRÍFUGAS!K66,IF($B$15=DATOS!$B$5,CHILLERS!K66, IF($B$15=DATOS!$B$6,COMPRESORES!K66,IF($B$15=DATOS!$B$7,EVAPORADORES!K66,IF($B$15=DATOS!$B$8,FILTROS!K66,IF($B$15=DATOS!$B$9,IC!K66,IF($B$15=DATOS!$B$10,MIXERS!K66,IF($B$15=DATOS!$B$11,MOLINOS!K66,IF($B$15=DATOS!$B$12,'ÓSMOSIS INV'!K66,IF($B$15=DATOS!$B$13,REACTORES!K66,IF($B$15=DATOS!$B$14,RESINAS!K70,IF($B$15=DATOS!$B$15,SECADORES!K66,IF($B$15=DATOS!$B$16,SILOS!K66,IF($B$15=DATOS!$B$17,TANQUES!K66,IF($B$15=DATOS!$B$18,'TK AGITADOS'!K66,IF($B$15=DATOS!$B$19,'TORRES ENF'!K66," ")))))))))))))))))</f>
        <v>0</v>
      </c>
      <c r="J82" s="46">
        <f>IF($B$15=DATOS!$B$3,CALDERAS!L66,IF($B$15=DATOS!$B$4,CENTRÍFUGAS!L66,IF($B$15=DATOS!$B$5,CHILLERS!L66, IF($B$15=DATOS!$B$6,COMPRESORES!L66,IF($B$15=DATOS!$B$7,EVAPORADORES!L66,IF($B$15=DATOS!$B$8,FILTROS!L66,IF($B$15=DATOS!$B$9,IC!L66,IF($B$15=DATOS!$B$10,MIXERS!L66,IF($B$15=DATOS!$B$11,MOLINOS!L66,IF($B$15=DATOS!$B$12,'ÓSMOSIS INV'!L66,IF($B$15=DATOS!$B$13,REACTORES!L66,IF($B$15=DATOS!$B$14,RESINAS!L70,IF($B$15=DATOS!$B$15,SECADORES!L66,IF($B$15=DATOS!$B$16,SILOS!L66,IF($B$15=DATOS!$B$17,TANQUES!L66,IF($B$15=DATOS!$B$18,'TK AGITADOS'!L66,IF($B$15=DATOS!$B$19,'TORRES ENF'!L66," ")))))))))))))))))</f>
        <v>0</v>
      </c>
      <c r="K82" s="46">
        <f>IF($B$15=DATOS!$B$3,CALDERAS!M66,IF($B$15=DATOS!$B$4,CENTRÍFUGAS!M66,IF($B$15=DATOS!$B$5,CHILLERS!M66, IF($B$15=DATOS!$B$6,COMPRESORES!M66,IF($B$15=DATOS!$B$7,EVAPORADORES!M66,IF($B$15=DATOS!$B$8,FILTROS!M66,IF($B$15=DATOS!$B$9,IC!M66,IF($B$15=DATOS!$B$10,MIXERS!M66,IF($B$15=DATOS!$B$11,MOLINOS!M66,IF($B$15=DATOS!$B$12,'ÓSMOSIS INV'!M66,IF($B$15=DATOS!$B$13,REACTORES!M66,IF($B$15=DATOS!$B$14,RESINAS!M70,IF($B$15=DATOS!$B$15,SECADORES!M66,IF($B$15=DATOS!$B$16,SILOS!M66,IF($B$15=DATOS!$B$17,TANQUES!M66,IF($B$15=DATOS!$B$18,'TK AGITADOS'!M66,IF($B$15=DATOS!$B$19,'TORRES ENF'!M66," ")))))))))))))))))</f>
        <v>0</v>
      </c>
      <c r="L82" s="46">
        <f>IF($B$15=DATOS!$B$3,CALDERAS!N66,IF($B$15=DATOS!$B$4,CENTRÍFUGAS!N66,IF($B$15=DATOS!$B$5,CHILLERS!N66, IF($B$15=DATOS!$B$6,COMPRESORES!N66,IF($B$15=DATOS!$B$7,EVAPORADORES!N66,IF($B$15=DATOS!$B$8,FILTROS!N66,IF($B$15=DATOS!$B$9,IC!N66,IF($B$15=DATOS!$B$10,MIXERS!N66,IF($B$15=DATOS!$B$11,MOLINOS!N66,IF($B$15=DATOS!$B$12,'ÓSMOSIS INV'!N66,IF($B$15=DATOS!$B$13,REACTORES!N66,IF($B$15=DATOS!$B$14,RESINAS!N70,IF($B$15=DATOS!$B$15,SECADORES!N66,IF($B$15=DATOS!$B$16,SILOS!N66,IF($B$15=DATOS!$B$17,TANQUES!N66,IF($B$15=DATOS!$B$18,'TK AGITADOS'!N66,IF($B$15=DATOS!$B$19,'TORRES ENF'!N66," ")))))))))))))))))</f>
        <v>0</v>
      </c>
      <c r="M82" s="46">
        <f>IF($B$15=DATOS!$B$3,CALDERAS!O66,IF($B$15=DATOS!$B$4,CENTRÍFUGAS!O66,IF($B$15=DATOS!$B$5,CHILLERS!O66, IF($B$15=DATOS!$B$6,COMPRESORES!O66,IF($B$15=DATOS!$B$7,EVAPORADORES!O66,IF($B$15=DATOS!$B$8,FILTROS!O66,IF($B$15=DATOS!$B$9,IC!O66,IF($B$15=DATOS!$B$10,MIXERS!O66,IF($B$15=DATOS!$B$11,MOLINOS!O66,IF($B$15=DATOS!$B$12,'ÓSMOSIS INV'!O66,IF($B$15=DATOS!$B$13,REACTORES!O66,IF($B$15=DATOS!$B$14,RESINAS!O70,IF($B$15=DATOS!$B$15,SECADORES!O66,IF($B$15=DATOS!$B$16,SILOS!O66,IF($B$15=DATOS!$B$17,TANQUES!O66,IF($B$15=DATOS!$B$18,'TK AGITADOS'!O66,IF($B$15=DATOS!$B$19,'TORRES ENF'!O66," ")))))))))))))))))</f>
        <v>0</v>
      </c>
      <c r="N82" s="46">
        <f>IF($B$15=DATOS!$B$3,CALDERAS!P66,IF($B$15=DATOS!$B$4,CENTRÍFUGAS!P66,IF($B$15=DATOS!$B$5,CHILLERS!P66, IF($B$15=DATOS!$B$6,COMPRESORES!P66,IF($B$15=DATOS!$B$7,EVAPORADORES!P66,IF($B$15=DATOS!$B$8,FILTROS!P66,IF($B$15=DATOS!$B$9,IC!P66,IF($B$15=DATOS!$B$10,MIXERS!P66,IF($B$15=DATOS!$B$11,MOLINOS!P66,IF($B$15=DATOS!$B$12,'ÓSMOSIS INV'!P66,IF($B$15=DATOS!$B$13,REACTORES!P66,IF($B$15=DATOS!$B$14,RESINAS!P70,IF($B$15=DATOS!$B$15,SECADORES!P66,IF($B$15=DATOS!$B$16,SILOS!P66,IF($B$15=DATOS!$B$17,TANQUES!P66,IF($B$15=DATOS!$B$18,'TK AGITADOS'!P66,IF($B$15=DATOS!$B$19,'TORRES ENF'!P66," ")))))))))))))))))</f>
        <v>0</v>
      </c>
      <c r="O82" s="46">
        <f>IF($B$15=DATOS!$B$3,CALDERAS!Q66,IF($B$15=DATOS!$B$4,CENTRÍFUGAS!Q66,IF($B$15=DATOS!$B$5,CHILLERS!Q66, IF($B$15=DATOS!$B$6,COMPRESORES!Q66,IF($B$15=DATOS!$B$7,EVAPORADORES!Q66,IF($B$15=DATOS!$B$8,FILTROS!Q66,IF($B$15=DATOS!$B$9,IC!Q66,IF($B$15=DATOS!$B$10,MIXERS!Q66,IF($B$15=DATOS!$B$11,MOLINOS!Q66,IF($B$15=DATOS!$B$12,'ÓSMOSIS INV'!Q66,IF($B$15=DATOS!$B$13,REACTORES!Q66,IF($B$15=DATOS!$B$14,RESINAS!Q70,IF($B$15=DATOS!$B$15,SECADORES!Q66,IF($B$15=DATOS!$B$16,SILOS!Q66,IF($B$15=DATOS!$B$17,TANQUES!Q66,IF($B$15=DATOS!$B$18,'TK AGITADOS'!Q66,IF($B$15=DATOS!$B$19,'TORRES ENF'!Q66," ")))))))))))))))))</f>
        <v>0</v>
      </c>
      <c r="P82" s="46">
        <f>IF($B$15=DATOS!$B$3,CALDERAS!R66,IF($B$15=DATOS!$B$4,CENTRÍFUGAS!R66,IF($B$15=DATOS!$B$5,CHILLERS!R66, IF($B$15=DATOS!$B$6,COMPRESORES!R66,IF($B$15=DATOS!$B$7,EVAPORADORES!R66,IF($B$15=DATOS!$B$8,FILTROS!R66,IF($B$15=DATOS!$B$9,IC!R66,IF($B$15=DATOS!$B$10,MIXERS!R66,IF($B$15=DATOS!$B$11,MOLINOS!R66,IF($B$15=DATOS!$B$12,'ÓSMOSIS INV'!R66,IF($B$15=DATOS!$B$13,REACTORES!R66,IF($B$15=DATOS!$B$14,RESINAS!R70,IF($B$15=DATOS!$B$15,SECADORES!R66,IF($B$15=DATOS!$B$16,SILOS!R66,IF($B$15=DATOS!$B$17,TANQUES!R66,IF($B$15=DATOS!$B$18,'TK AGITADOS'!R66,IF($B$15=DATOS!$B$19,'TORRES ENF'!R66," ")))))))))))))))))</f>
        <v>0</v>
      </c>
      <c r="Q82" s="46">
        <f>IF($B$15=DATOS!$B$3,CALDERAS!S66,IF($B$15=DATOS!$B$4,CENTRÍFUGAS!S66,IF($B$15=DATOS!$B$5,CHILLERS!S66, IF($B$15=DATOS!$B$6,COMPRESORES!S66,IF($B$15=DATOS!$B$7,EVAPORADORES!S66,IF($B$15=DATOS!$B$8,FILTROS!S66,IF($B$15=DATOS!$B$9,IC!S66,IF($B$15=DATOS!$B$10,MIXERS!S66,IF($B$15=DATOS!$B$11,MOLINOS!S66,IF($B$15=DATOS!$B$12,'ÓSMOSIS INV'!S66,IF($B$15=DATOS!$B$13,REACTORES!S66,IF($B$15=DATOS!$B$14,RESINAS!S70,IF($B$15=DATOS!$B$15,SECADORES!S66,IF($B$15=DATOS!$B$16,SILOS!S66,IF($B$15=DATOS!$B$17,TANQUES!S66,IF($B$15=DATOS!$B$18,'TK AGITADOS'!S66,IF($B$15=DATOS!$B$19,'TORRES ENF'!S66," ")))))))))))))))))</f>
        <v>0</v>
      </c>
      <c r="R82" s="46">
        <f>IF($B$15=DATOS!$B$3,CALDERAS!T66,IF($B$15=DATOS!$B$4,CENTRÍFUGAS!T66,IF($B$15=DATOS!$B$5,CHILLERS!T66, IF($B$15=DATOS!$B$6,COMPRESORES!T66,IF($B$15=DATOS!$B$7,EVAPORADORES!T66,IF($B$15=DATOS!$B$8,FILTROS!T66,IF($B$15=DATOS!$B$9,IC!T66,IF($B$15=DATOS!$B$10,MIXERS!T66,IF($B$15=DATOS!$B$11,MOLINOS!T66,IF($B$15=DATOS!$B$12,'ÓSMOSIS INV'!T66,IF($B$15=DATOS!$B$13,REACTORES!T66,IF($B$15=DATOS!$B$14,RESINAS!T70,IF($B$15=DATOS!$B$15,SECADORES!T66,IF($B$15=DATOS!$B$16,SILOS!T66,IF($B$15=DATOS!$B$17,TANQUES!T66,IF($B$15=DATOS!$B$18,'TK AGITADOS'!T66,IF($B$15=DATOS!$B$19,'TORRES ENF'!T66," ")))))))))))))))))</f>
        <v>0</v>
      </c>
      <c r="S82" s="46">
        <f>IF($B$15=DATOS!$B$3,CALDERAS!U66,IF($B$15=DATOS!$B$4,CENTRÍFUGAS!U66,IF($B$15=DATOS!$B$5,CHILLERS!U66, IF($B$15=DATOS!$B$6,COMPRESORES!U66,IF($B$15=DATOS!$B$7,EVAPORADORES!U66,IF($B$15=DATOS!$B$8,FILTROS!U66,IF($B$15=DATOS!$B$9,IC!U66,IF($B$15=DATOS!$B$10,MIXERS!U66,IF($B$15=DATOS!$B$11,MOLINOS!U66,IF($B$15=DATOS!$B$12,'ÓSMOSIS INV'!U66,IF($B$15=DATOS!$B$13,REACTORES!U66,IF($B$15=DATOS!$B$14,RESINAS!U70,IF($B$15=DATOS!$B$15,SECADORES!U66,IF($B$15=DATOS!$B$16,SILOS!U66,IF($B$15=DATOS!$B$17,TANQUES!U66,IF($B$15=DATOS!$B$18,'TK AGITADOS'!U66,IF($B$15=DATOS!$B$19,'TORRES ENF'!U66," ")))))))))))))))))</f>
        <v>0</v>
      </c>
      <c r="T82" s="46">
        <f>IF($B$15=DATOS!$B$3,CALDERAS!V66,IF($B$15=DATOS!$B$4,CENTRÍFUGAS!V66,IF($B$15=DATOS!$B$5,CHILLERS!V66, IF($B$15=DATOS!$B$6,COMPRESORES!V66,IF($B$15=DATOS!$B$7,EVAPORADORES!V66,IF($B$15=DATOS!$B$8,FILTROS!V66,IF($B$15=DATOS!$B$9,IC!V66,IF($B$15=DATOS!$B$10,MIXERS!V66,IF($B$15=DATOS!$B$11,MOLINOS!V66,IF($B$15=DATOS!$B$12,'ÓSMOSIS INV'!V66,IF($B$15=DATOS!$B$13,REACTORES!V66,IF($B$15=DATOS!$B$14,RESINAS!V70,IF($B$15=DATOS!$B$15,SECADORES!V66,IF($B$15=DATOS!$B$16,SILOS!V66,IF($B$15=DATOS!$B$17,TANQUES!V66,IF($B$15=DATOS!$B$18,'TK AGITADOS'!V66,IF($B$15=DATOS!$B$19,'TORRES ENF'!V66," ")))))))))))))))))</f>
        <v>0</v>
      </c>
      <c r="U82" s="46">
        <f>IF($B$15=DATOS!$B$3,CALDERAS!W66,IF($B$15=DATOS!$B$4,CENTRÍFUGAS!W66,IF($B$15=DATOS!$B$5,CHILLERS!W66, IF($B$15=DATOS!$B$6,COMPRESORES!W66,IF($B$15=DATOS!$B$7,EVAPORADORES!W66,IF($B$15=DATOS!$B$8,FILTROS!W66,IF($B$15=DATOS!$B$9,IC!W66,IF($B$15=DATOS!$B$10,MIXERS!W66,IF($B$15=DATOS!$B$11,MOLINOS!W66,IF($B$15=DATOS!$B$12,'ÓSMOSIS INV'!W66,IF($B$15=DATOS!$B$13,REACTORES!W66,IF($B$15=DATOS!$B$14,RESINAS!W70,IF($B$15=DATOS!$B$15,SECADORES!W66,IF($B$15=DATOS!$B$16,SILOS!W66,IF($B$15=DATOS!$B$17,TANQUES!W66,IF($B$15=DATOS!$B$18,'TK AGITADOS'!W66,IF($B$15=DATOS!$B$19,'TORRES ENF'!W66," ")))))))))))))))))</f>
        <v>0</v>
      </c>
      <c r="V82" s="46">
        <f>IF($B$15=DATOS!$B$3,CALDERAS!X66,IF($B$15=DATOS!$B$4,CENTRÍFUGAS!X66,IF($B$15=DATOS!$B$5,CHILLERS!X66, IF($B$15=DATOS!$B$6,COMPRESORES!X66,IF($B$15=DATOS!$B$7,EVAPORADORES!X66,IF($B$15=DATOS!$B$8,FILTROS!X66,IF($B$15=DATOS!$B$9,IC!X66,IF($B$15=DATOS!$B$10,MIXERS!X66,IF($B$15=DATOS!$B$11,MOLINOS!X66,IF($B$15=DATOS!$B$12,'ÓSMOSIS INV'!X66,IF($B$15=DATOS!$B$13,REACTORES!X66,IF($B$15=DATOS!$B$14,RESINAS!X70,IF($B$15=DATOS!$B$15,SECADORES!X66,IF($B$15=DATOS!$B$16,SILOS!X66,IF($B$15=DATOS!$B$17,TANQUES!X66,IF($B$15=DATOS!$B$18,'TK AGITADOS'!X66,IF($B$15=DATOS!$B$19,'TORRES ENF'!X66," ")))))))))))))))))</f>
        <v>0</v>
      </c>
      <c r="W82" s="46">
        <f>IF($B$15=DATOS!$B$3,CALDERAS!Y66,IF($B$15=DATOS!$B$4,CENTRÍFUGAS!Y66,IF($B$15=DATOS!$B$5,CHILLERS!Y66, IF($B$15=DATOS!$B$6,COMPRESORES!Y66,IF($B$15=DATOS!$B$7,EVAPORADORES!Y66,IF($B$15=DATOS!$B$8,FILTROS!Y66,IF($B$15=DATOS!$B$9,IC!Y66,IF($B$15=DATOS!$B$10,MIXERS!Y66,IF($B$15=DATOS!$B$11,MOLINOS!Y66,IF($B$15=DATOS!$B$12,'ÓSMOSIS INV'!Y66,IF($B$15=DATOS!$B$13,REACTORES!Y66,IF($B$15=DATOS!$B$14,RESINAS!Y70,IF($B$15=DATOS!$B$15,SECADORES!Y66,IF($B$15=DATOS!$B$16,SILOS!Y66,IF($B$15=DATOS!$B$17,TANQUES!Y66,IF($B$15=DATOS!$B$18,'TK AGITADOS'!Y66,IF($B$15=DATOS!$B$19,'TORRES ENF'!Y66," ")))))))))))))))))</f>
        <v>0</v>
      </c>
      <c r="X82" s="46">
        <f>IF($B$15=DATOS!$B$3,CALDERAS!Z66,IF($B$15=DATOS!$B$4,CENTRÍFUGAS!Z66,IF($B$15=DATOS!$B$5,CHILLERS!Z66, IF($B$15=DATOS!$B$6,COMPRESORES!Z66,IF($B$15=DATOS!$B$7,EVAPORADORES!Z66,IF($B$15=DATOS!$B$8,FILTROS!Z66,IF($B$15=DATOS!$B$9,IC!Z66,IF($B$15=DATOS!$B$10,MIXERS!Z66,IF($B$15=DATOS!$B$11,MOLINOS!Z66,IF($B$15=DATOS!$B$12,'ÓSMOSIS INV'!Z66,IF($B$15=DATOS!$B$13,REACTORES!Z66,IF($B$15=DATOS!$B$14,RESINAS!Z70,IF($B$15=DATOS!$B$15,SECADORES!Z66,IF($B$15=DATOS!$B$16,SILOS!Z66,IF($B$15=DATOS!$B$17,TANQUES!Z66,IF($B$15=DATOS!$B$18,'TK AGITADOS'!Z66,IF($B$15=DATOS!$B$19,'TORRES ENF'!Z66," ")))))))))))))))))</f>
        <v>0</v>
      </c>
      <c r="Y82" s="46">
        <f>IF($B$15=DATOS!$B$3,CALDERAS!AA66,IF($B$15=DATOS!$B$4,CENTRÍFUGAS!AA66,IF($B$15=DATOS!$B$5,CHILLERS!AA66, IF($B$15=DATOS!$B$6,COMPRESORES!AA66,IF($B$15=DATOS!$B$7,EVAPORADORES!AA66,IF($B$15=DATOS!$B$8,FILTROS!AA66,IF($B$15=DATOS!$B$9,IC!AA66,IF($B$15=DATOS!$B$10,MIXERS!AA66,IF($B$15=DATOS!$B$11,MOLINOS!AA66,IF($B$15=DATOS!$B$12,'ÓSMOSIS INV'!AA66,IF($B$15=DATOS!$B$13,REACTORES!AA66,IF($B$15=DATOS!$B$14,RESINAS!AA70,IF($B$15=DATOS!$B$15,SECADORES!AA66,IF($B$15=DATOS!$B$16,SILOS!AA66,IF($B$15=DATOS!$B$17,TANQUES!AA66,IF($B$15=DATOS!$B$18,'TK AGITADOS'!AA66,IF($B$15=DATOS!$B$19,'TORRES ENF'!AA66," ")))))))))))))))))</f>
        <v>0</v>
      </c>
      <c r="Z82" s="46">
        <f>IF($B$15=DATOS!$B$3,CALDERAS!AB66,IF($B$15=DATOS!$B$4,CENTRÍFUGAS!AB66,IF($B$15=DATOS!$B$5,CHILLERS!AB66, IF($B$15=DATOS!$B$6,COMPRESORES!AB66,IF($B$15=DATOS!$B$7,EVAPORADORES!AB66,IF($B$15=DATOS!$B$8,FILTROS!AB66,IF($B$15=DATOS!$B$9,IC!AB66,IF($B$15=DATOS!$B$10,MIXERS!AB66,IF($B$15=DATOS!$B$11,MOLINOS!AB66,IF($B$15=DATOS!$B$12,'ÓSMOSIS INV'!AB66,IF($B$15=DATOS!$B$13,REACTORES!AB66,IF($B$15=DATOS!$B$14,RESINAS!AB70,IF($B$15=DATOS!$B$15,SECADORES!AB66,IF($B$15=DATOS!$B$16,SILOS!AB66,IF($B$15=DATOS!$B$17,TANQUES!AB66,IF($B$15=DATOS!$B$18,'TK AGITADOS'!AB66,IF($B$15=DATOS!$B$19,'TORRES ENF'!AB66," ")))))))))))))))))</f>
        <v>0</v>
      </c>
      <c r="AA82" s="46">
        <f>IF($B$15=DATOS!$B$3,CALDERAS!AC66,IF($B$15=DATOS!$B$4,CENTRÍFUGAS!AC66,IF($B$15=DATOS!$B$5,CHILLERS!AC66, IF($B$15=DATOS!$B$6,COMPRESORES!AC66,IF($B$15=DATOS!$B$7,EVAPORADORES!AC66,IF($B$15=DATOS!$B$8,FILTROS!AC66,IF($B$15=DATOS!$B$9,IC!AC66,IF($B$15=DATOS!$B$10,MIXERS!AC66,IF($B$15=DATOS!$B$11,MOLINOS!AC66,IF($B$15=DATOS!$B$12,'ÓSMOSIS INV'!AC66,IF($B$15=DATOS!$B$13,REACTORES!AC66,IF($B$15=DATOS!$B$14,RESINAS!AC70,IF($B$15=DATOS!$B$15,SECADORES!AC66,IF($B$15=DATOS!$B$16,SILOS!AC66,IF($B$15=DATOS!$B$17,TANQUES!AC66,IF($B$15=DATOS!$B$18,'TK AGITADOS'!AC66,IF($B$15=DATOS!$B$19,'TORRES ENF'!AC66," ")))))))))))))))))</f>
        <v>0</v>
      </c>
      <c r="AB82" s="46">
        <f>IF($B$15=DATOS!$B$3,CALDERAS!AD66,IF($B$15=DATOS!$B$4,CENTRÍFUGAS!AD66,IF($B$15=DATOS!$B$5,CHILLERS!AD66, IF($B$15=DATOS!$B$6,COMPRESORES!AD66,IF($B$15=DATOS!$B$7,EVAPORADORES!AD66,IF($B$15=DATOS!$B$8,FILTROS!AD66,IF($B$15=DATOS!$B$9,IC!AD66,IF($B$15=DATOS!$B$10,MIXERS!AD66,IF($B$15=DATOS!$B$11,MOLINOS!AD66,IF($B$15=DATOS!$B$12,'ÓSMOSIS INV'!AD66,IF($B$15=DATOS!$B$13,REACTORES!AD66,IF($B$15=DATOS!$B$14,RESINAS!AD70,IF($B$15=DATOS!$B$15,SECADORES!AD66,IF($B$15=DATOS!$B$16,SILOS!AD66,IF($B$15=DATOS!$B$17,TANQUES!AD66,IF($B$15=DATOS!$B$18,'TK AGITADOS'!AD66,IF($B$15=DATOS!$B$19,'TORRES ENF'!AD66," ")))))))))))))))))</f>
        <v>0</v>
      </c>
      <c r="AC82" s="46">
        <f>IF($B$15=DATOS!$B$3,CALDERAS!AE66,IF($B$15=DATOS!$B$4,CENTRÍFUGAS!AE66,IF($B$15=DATOS!$B$5,CHILLERS!AE66, IF($B$15=DATOS!$B$6,COMPRESORES!AE66,IF($B$15=DATOS!$B$7,EVAPORADORES!AE66,IF($B$15=DATOS!$B$8,FILTROS!AE66,IF($B$15=DATOS!$B$9,IC!AE66,IF($B$15=DATOS!$B$10,MIXERS!AE66,IF($B$15=DATOS!$B$11,MOLINOS!AE66,IF($B$15=DATOS!$B$12,'ÓSMOSIS INV'!AE66,IF($B$15=DATOS!$B$13,REACTORES!AE66,IF($B$15=DATOS!$B$14,RESINAS!AE70,IF($B$15=DATOS!$B$15,SECADORES!AE66,IF($B$15=DATOS!$B$16,SILOS!AE66,IF($B$15=DATOS!$B$17,TANQUES!AE66,IF($B$15=DATOS!$B$18,'TK AGITADOS'!AE66,IF($B$15=DATOS!$B$19,'TORRES ENF'!AE66," ")))))))))))))))))</f>
        <v>0</v>
      </c>
      <c r="AD82" s="46">
        <f>IF($B$15=DATOS!$B$3,CALDERAS!AF66,IF($B$15=DATOS!$B$4,CENTRÍFUGAS!AF66,IF($B$15=DATOS!$B$5,CHILLERS!AF66, IF($B$15=DATOS!$B$6,COMPRESORES!AF66,IF($B$15=DATOS!$B$7,EVAPORADORES!AF66,IF($B$15=DATOS!$B$8,FILTROS!AF66,IF($B$15=DATOS!$B$9,IC!AF66,IF($B$15=DATOS!$B$10,MIXERS!AF66,IF($B$15=DATOS!$B$11,MOLINOS!AF66,IF($B$15=DATOS!$B$12,'ÓSMOSIS INV'!AF66,IF($B$15=DATOS!$B$13,REACTORES!AF66,IF($B$15=DATOS!$B$14,RESINAS!AF70,IF($B$15=DATOS!$B$15,SECADORES!AF66,IF($B$15=DATOS!$B$16,SILOS!AF66,IF($B$15=DATOS!$B$17,TANQUES!AF66,IF($B$15=DATOS!$B$18,'TK AGITADOS'!AF66,IF($B$15=DATOS!$B$19,'TORRES ENF'!AF66," ")))))))))))))))))</f>
        <v>0</v>
      </c>
      <c r="AE82" s="46">
        <f>IF($B$15=DATOS!$B$3,CALDERAS!AG66,IF($B$15=DATOS!$B$4,CENTRÍFUGAS!AG66,IF($B$15=DATOS!$B$5,CHILLERS!AG66, IF($B$15=DATOS!$B$6,COMPRESORES!AG66,IF($B$15=DATOS!$B$7,EVAPORADORES!AG66,IF($B$15=DATOS!$B$8,FILTROS!AG66,IF($B$15=DATOS!$B$9,IC!AG66,IF($B$15=DATOS!$B$10,MIXERS!AG66,IF($B$15=DATOS!$B$11,MOLINOS!AG66,IF($B$15=DATOS!$B$12,'ÓSMOSIS INV'!AG66,IF($B$15=DATOS!$B$13,REACTORES!AG66,IF($B$15=DATOS!$B$14,RESINAS!AG70,IF($B$15=DATOS!$B$15,SECADORES!AG66,IF($B$15=DATOS!$B$16,SILOS!AG66,IF($B$15=DATOS!$B$17,TANQUES!AG66,IF($B$15=DATOS!$B$18,'TK AGITADOS'!AG66,IF($B$15=DATOS!$B$19,'TORRES ENF'!AG66," ")))))))))))))))))</f>
        <v>0</v>
      </c>
      <c r="AF82" s="46">
        <f>IF($B$15=DATOS!$B$3,CALDERAS!AH66,IF($B$15=DATOS!$B$4,CENTRÍFUGAS!AH66,IF($B$15=DATOS!$B$5,CHILLERS!AH66, IF($B$15=DATOS!$B$6,COMPRESORES!AH66,IF($B$15=DATOS!$B$7,EVAPORADORES!AH66,IF($B$15=DATOS!$B$8,FILTROS!AH66,IF($B$15=DATOS!$B$9,IC!AH66,IF($B$15=DATOS!$B$10,MIXERS!AH66,IF($B$15=DATOS!$B$11,MOLINOS!AH66,IF($B$15=DATOS!$B$12,'ÓSMOSIS INV'!AH66,IF($B$15=DATOS!$B$13,REACTORES!AH66,IF($B$15=DATOS!$B$14,RESINAS!AH70,IF($B$15=DATOS!$B$15,SECADORES!AH66,IF($B$15=DATOS!$B$16,SILOS!AH66,IF($B$15=DATOS!$B$17,TANQUES!AH66,IF($B$15=DATOS!$B$18,'TK AGITADOS'!AH66,IF($B$15=DATOS!$B$19,'TORRES ENF'!AH66," ")))))))))))))))))</f>
        <v>0</v>
      </c>
    </row>
    <row r="83" spans="1:32" s="48" customFormat="1" ht="45" customHeight="1" x14ac:dyDescent="0.4">
      <c r="A83" s="46">
        <f>IF($B$15=DATOS!$B$3,CALDERAS!C67,IF($B$15=DATOS!$B$4,CENTRÍFUGAS!C67,IF($B$15=DATOS!$B$5,CHILLERS!C67, IF($B$15=DATOS!$B$6,COMPRESORES!C67,IF($B$15=DATOS!$B$7,EVAPORADORES!C67,IF($B$15=DATOS!$B$8,FILTROS!C67,IF($B$15=DATOS!$B$9,IC!C67,IF($B$15=DATOS!$B$10,MIXERS!C67,IF($B$15=DATOS!$B$11,MOLINOS!C67,IF($B$15=DATOS!$B$12,'ÓSMOSIS INV'!C67,IF($B$15=DATOS!$B$13,REACTORES!C67,IF($B$15=DATOS!$B$14,RESINAS!C71,IF($B$15=DATOS!$B$15,SECADORES!C67,IF($B$15=DATOS!$B$16,SILOS!C67,IF($B$15=DATOS!$B$17,TANQUES!C67,IF($B$15=DATOS!$B$18,'TK AGITADOS'!C67,IF($B$15=DATOS!$B$19,'TORRES ENF'!C67," ")))))))))))))))))</f>
        <v>0</v>
      </c>
      <c r="B83" s="46">
        <f>IF($B$15=DATOS!$B$3,CALDERAS!D67,IF($B$15=DATOS!$B$4,CENTRÍFUGAS!D67,IF($B$15=DATOS!$B$5,CHILLERS!D67, IF($B$15=DATOS!$B$6,COMPRESORES!D67,IF($B$15=DATOS!$B$7,EVAPORADORES!D67,IF($B$15=DATOS!$B$8,FILTROS!D67,IF($B$15=DATOS!$B$9,IC!D67,IF($B$15=DATOS!$B$10,MIXERS!D67,IF($B$15=DATOS!$B$11,MOLINOS!D67,IF($B$15=DATOS!$B$12,'ÓSMOSIS INV'!D67,IF($B$15=DATOS!$B$13,REACTORES!D67,IF($B$15=DATOS!$B$14,RESINAS!D71,IF($B$15=DATOS!$B$15,SECADORES!D67,IF($B$15=DATOS!$B$16,SILOS!D67,IF($B$15=DATOS!$B$17,TANQUES!D67,IF($B$15=DATOS!$B$18,'TK AGITADOS'!D67,IF($B$15=DATOS!$B$19,'TORRES ENF'!D67," ")))))))))))))))))</f>
        <v>0</v>
      </c>
      <c r="C83" s="46">
        <f>IF($B$15=DATOS!$B$3,CALDERAS!E67,IF($B$15=DATOS!$B$4,CENTRÍFUGAS!E67,IF($B$15=DATOS!$B$5,CHILLERS!E67, IF($B$15=DATOS!$B$6,COMPRESORES!E67,IF($B$15=DATOS!$B$7,EVAPORADORES!E67,IF($B$15=DATOS!$B$8,FILTROS!E67,IF($B$15=DATOS!$B$9,IC!E67,IF($B$15=DATOS!$B$10,MIXERS!E67,IF($B$15=DATOS!$B$11,MOLINOS!E67,IF($B$15=DATOS!$B$12,'ÓSMOSIS INV'!E67,IF($B$15=DATOS!$B$13,REACTORES!E67,IF($B$15=DATOS!$B$14,RESINAS!E71,IF($B$15=DATOS!$B$15,SECADORES!E67,IF($B$15=DATOS!$B$16,SILOS!E67,IF($B$15=DATOS!$B$17,TANQUES!E67,IF($B$15=DATOS!$B$18,'TK AGITADOS'!E67,IF($B$15=DATOS!$B$19,'TORRES ENF'!E67," ")))))))))))))))))</f>
        <v>0</v>
      </c>
      <c r="D83" s="46">
        <f>IF($B$15=DATOS!$B$3,CALDERAS!F67,IF($B$15=DATOS!$B$4,CENTRÍFUGAS!F67,IF($B$15=DATOS!$B$5,CHILLERS!F67, IF($B$15=DATOS!$B$6,COMPRESORES!F67,IF($B$15=DATOS!$B$7,EVAPORADORES!F67,IF($B$15=DATOS!$B$8,FILTROS!F67,IF($B$15=DATOS!$B$9,IC!F67,IF($B$15=DATOS!$B$10,MIXERS!F67,IF($B$15=DATOS!$B$11,MOLINOS!F67,IF($B$15=DATOS!$B$12,'ÓSMOSIS INV'!F67,IF($B$15=DATOS!$B$13,REACTORES!F67,IF($B$15=DATOS!$B$14,RESINAS!F71,IF($B$15=DATOS!$B$15,SECADORES!F67,IF($B$15=DATOS!$B$16,SILOS!F67,IF($B$15=DATOS!$B$17,TANQUES!F67,IF($B$15=DATOS!$B$18,'TK AGITADOS'!F67,IF($B$15=DATOS!$B$19,'TORRES ENF'!F67," ")))))))))))))))))</f>
        <v>0</v>
      </c>
      <c r="E83" s="46">
        <f>IF($B$15=DATOS!$B$3,CALDERAS!G67,IF($B$15=DATOS!$B$4,CENTRÍFUGAS!G67,IF($B$15=DATOS!$B$5,CHILLERS!G67, IF($B$15=DATOS!$B$6,COMPRESORES!G67,IF($B$15=DATOS!$B$7,EVAPORADORES!G67,IF($B$15=DATOS!$B$8,FILTROS!G67,IF($B$15=DATOS!$B$9,IC!G67,IF($B$15=DATOS!$B$10,MIXERS!G67,IF($B$15=DATOS!$B$11,MOLINOS!G67,IF($B$15=DATOS!$B$12,'ÓSMOSIS INV'!G67,IF($B$15=DATOS!$B$13,REACTORES!G67,IF($B$15=DATOS!$B$14,RESINAS!G71,IF($B$15=DATOS!$B$15,SECADORES!G67,IF($B$15=DATOS!$B$16,SILOS!G67,IF($B$15=DATOS!$B$17,TANQUES!G67,IF($B$15=DATOS!$B$18,'TK AGITADOS'!G67,IF($B$15=DATOS!$B$19,'TORRES ENF'!G67," ")))))))))))))))))</f>
        <v>0</v>
      </c>
      <c r="F83" s="46">
        <f>IF($B$15=DATOS!$B$3,CALDERAS!H67,IF($B$15=DATOS!$B$4,CENTRÍFUGAS!H67,IF($B$15=DATOS!$B$5,CHILLERS!H67, IF($B$15=DATOS!$B$6,COMPRESORES!H67,IF($B$15=DATOS!$B$7,EVAPORADORES!H67,IF($B$15=DATOS!$B$8,FILTROS!H67,IF($B$15=DATOS!$B$9,IC!H67,IF($B$15=DATOS!$B$10,MIXERS!H67,IF($B$15=DATOS!$B$11,MOLINOS!H67,IF($B$15=DATOS!$B$12,'ÓSMOSIS INV'!H67,IF($B$15=DATOS!$B$13,REACTORES!H67,IF($B$15=DATOS!$B$14,RESINAS!H71,IF($B$15=DATOS!$B$15,SECADORES!H67,IF($B$15=DATOS!$B$16,SILOS!H67,IF($B$15=DATOS!$B$17,TANQUES!H67,IF($B$15=DATOS!$B$18,'TK AGITADOS'!H67,IF($B$15=DATOS!$B$19,'TORRES ENF'!H67," ")))))))))))))))))</f>
        <v>0</v>
      </c>
      <c r="G83" s="46">
        <f>IF($B$15=DATOS!$B$3,CALDERAS!I67,IF($B$15=DATOS!$B$4,CENTRÍFUGAS!I67,IF($B$15=DATOS!$B$5,CHILLERS!I67, IF($B$15=DATOS!$B$6,COMPRESORES!I67,IF($B$15=DATOS!$B$7,EVAPORADORES!I67,IF($B$15=DATOS!$B$8,FILTROS!I67,IF($B$15=DATOS!$B$9,IC!I67,IF($B$15=DATOS!$B$10,MIXERS!I67,IF($B$15=DATOS!$B$11,MOLINOS!I67,IF($B$15=DATOS!$B$12,'ÓSMOSIS INV'!I67,IF($B$15=DATOS!$B$13,REACTORES!I67,IF($B$15=DATOS!$B$14,RESINAS!I71,IF($B$15=DATOS!$B$15,SECADORES!I67,IF($B$15=DATOS!$B$16,SILOS!I67,IF($B$15=DATOS!$B$17,TANQUES!I67,IF($B$15=DATOS!$B$18,'TK AGITADOS'!I67,IF($B$15=DATOS!$B$19,'TORRES ENF'!I67," ")))))))))))))))))</f>
        <v>0</v>
      </c>
      <c r="H83" s="46">
        <f>IF($B$15=DATOS!$B$3,CALDERAS!J67,IF($B$15=DATOS!$B$4,CENTRÍFUGAS!J67,IF($B$15=DATOS!$B$5,CHILLERS!J67, IF($B$15=DATOS!$B$6,COMPRESORES!J67,IF($B$15=DATOS!$B$7,EVAPORADORES!J67,IF($B$15=DATOS!$B$8,FILTROS!J67,IF($B$15=DATOS!$B$9,IC!J67,IF($B$15=DATOS!$B$10,MIXERS!J67,IF($B$15=DATOS!$B$11,MOLINOS!J67,IF($B$15=DATOS!$B$12,'ÓSMOSIS INV'!J67,IF($B$15=DATOS!$B$13,REACTORES!J67,IF($B$15=DATOS!$B$14,RESINAS!J71,IF($B$15=DATOS!$B$15,SECADORES!J67,IF($B$15=DATOS!$B$16,SILOS!J67,IF($B$15=DATOS!$B$17,TANQUES!J67,IF($B$15=DATOS!$B$18,'TK AGITADOS'!J67,IF($B$15=DATOS!$B$19,'TORRES ENF'!J67," ")))))))))))))))))</f>
        <v>0</v>
      </c>
      <c r="I83" s="46">
        <f>IF($B$15=DATOS!$B$3,CALDERAS!K67,IF($B$15=DATOS!$B$4,CENTRÍFUGAS!K67,IF($B$15=DATOS!$B$5,CHILLERS!K67, IF($B$15=DATOS!$B$6,COMPRESORES!K67,IF($B$15=DATOS!$B$7,EVAPORADORES!K67,IF($B$15=DATOS!$B$8,FILTROS!K67,IF($B$15=DATOS!$B$9,IC!K67,IF($B$15=DATOS!$B$10,MIXERS!K67,IF($B$15=DATOS!$B$11,MOLINOS!K67,IF($B$15=DATOS!$B$12,'ÓSMOSIS INV'!K67,IF($B$15=DATOS!$B$13,REACTORES!K67,IF($B$15=DATOS!$B$14,RESINAS!K71,IF($B$15=DATOS!$B$15,SECADORES!K67,IF($B$15=DATOS!$B$16,SILOS!K67,IF($B$15=DATOS!$B$17,TANQUES!K67,IF($B$15=DATOS!$B$18,'TK AGITADOS'!K67,IF($B$15=DATOS!$B$19,'TORRES ENF'!K67," ")))))))))))))))))</f>
        <v>0</v>
      </c>
      <c r="J83" s="46">
        <f>IF($B$15=DATOS!$B$3,CALDERAS!L67,IF($B$15=DATOS!$B$4,CENTRÍFUGAS!L67,IF($B$15=DATOS!$B$5,CHILLERS!L67, IF($B$15=DATOS!$B$6,COMPRESORES!L67,IF($B$15=DATOS!$B$7,EVAPORADORES!L67,IF($B$15=DATOS!$B$8,FILTROS!L67,IF($B$15=DATOS!$B$9,IC!L67,IF($B$15=DATOS!$B$10,MIXERS!L67,IF($B$15=DATOS!$B$11,MOLINOS!L67,IF($B$15=DATOS!$B$12,'ÓSMOSIS INV'!L67,IF($B$15=DATOS!$B$13,REACTORES!L67,IF($B$15=DATOS!$B$14,RESINAS!L71,IF($B$15=DATOS!$B$15,SECADORES!L67,IF($B$15=DATOS!$B$16,SILOS!L67,IF($B$15=DATOS!$B$17,TANQUES!L67,IF($B$15=DATOS!$B$18,'TK AGITADOS'!L67,IF($B$15=DATOS!$B$19,'TORRES ENF'!L67," ")))))))))))))))))</f>
        <v>0</v>
      </c>
      <c r="K83" s="46">
        <f>IF($B$15=DATOS!$B$3,CALDERAS!M67,IF($B$15=DATOS!$B$4,CENTRÍFUGAS!M67,IF($B$15=DATOS!$B$5,CHILLERS!M67, IF($B$15=DATOS!$B$6,COMPRESORES!M67,IF($B$15=DATOS!$B$7,EVAPORADORES!M67,IF($B$15=DATOS!$B$8,FILTROS!M67,IF($B$15=DATOS!$B$9,IC!M67,IF($B$15=DATOS!$B$10,MIXERS!M67,IF($B$15=DATOS!$B$11,MOLINOS!M67,IF($B$15=DATOS!$B$12,'ÓSMOSIS INV'!M67,IF($B$15=DATOS!$B$13,REACTORES!M67,IF($B$15=DATOS!$B$14,RESINAS!M71,IF($B$15=DATOS!$B$15,SECADORES!M67,IF($B$15=DATOS!$B$16,SILOS!M67,IF($B$15=DATOS!$B$17,TANQUES!M67,IF($B$15=DATOS!$B$18,'TK AGITADOS'!M67,IF($B$15=DATOS!$B$19,'TORRES ENF'!M67," ")))))))))))))))))</f>
        <v>0</v>
      </c>
      <c r="L83" s="46">
        <f>IF($B$15=DATOS!$B$3,CALDERAS!N67,IF($B$15=DATOS!$B$4,CENTRÍFUGAS!N67,IF($B$15=DATOS!$B$5,CHILLERS!N67, IF($B$15=DATOS!$B$6,COMPRESORES!N67,IF($B$15=DATOS!$B$7,EVAPORADORES!N67,IF($B$15=DATOS!$B$8,FILTROS!N67,IF($B$15=DATOS!$B$9,IC!N67,IF($B$15=DATOS!$B$10,MIXERS!N67,IF($B$15=DATOS!$B$11,MOLINOS!N67,IF($B$15=DATOS!$B$12,'ÓSMOSIS INV'!N67,IF($B$15=DATOS!$B$13,REACTORES!N67,IF($B$15=DATOS!$B$14,RESINAS!N71,IF($B$15=DATOS!$B$15,SECADORES!N67,IF($B$15=DATOS!$B$16,SILOS!N67,IF($B$15=DATOS!$B$17,TANQUES!N67,IF($B$15=DATOS!$B$18,'TK AGITADOS'!N67,IF($B$15=DATOS!$B$19,'TORRES ENF'!N67," ")))))))))))))))))</f>
        <v>0</v>
      </c>
      <c r="M83" s="46">
        <f>IF($B$15=DATOS!$B$3,CALDERAS!O67,IF($B$15=DATOS!$B$4,CENTRÍFUGAS!O67,IF($B$15=DATOS!$B$5,CHILLERS!O67, IF($B$15=DATOS!$B$6,COMPRESORES!O67,IF($B$15=DATOS!$B$7,EVAPORADORES!O67,IF($B$15=DATOS!$B$8,FILTROS!O67,IF($B$15=DATOS!$B$9,IC!O67,IF($B$15=DATOS!$B$10,MIXERS!O67,IF($B$15=DATOS!$B$11,MOLINOS!O67,IF($B$15=DATOS!$B$12,'ÓSMOSIS INV'!O67,IF($B$15=DATOS!$B$13,REACTORES!O67,IF($B$15=DATOS!$B$14,RESINAS!O71,IF($B$15=DATOS!$B$15,SECADORES!O67,IF($B$15=DATOS!$B$16,SILOS!O67,IF($B$15=DATOS!$B$17,TANQUES!O67,IF($B$15=DATOS!$B$18,'TK AGITADOS'!O67,IF($B$15=DATOS!$B$19,'TORRES ENF'!O67," ")))))))))))))))))</f>
        <v>0</v>
      </c>
      <c r="N83" s="46">
        <f>IF($B$15=DATOS!$B$3,CALDERAS!P67,IF($B$15=DATOS!$B$4,CENTRÍFUGAS!P67,IF($B$15=DATOS!$B$5,CHILLERS!P67, IF($B$15=DATOS!$B$6,COMPRESORES!P67,IF($B$15=DATOS!$B$7,EVAPORADORES!P67,IF($B$15=DATOS!$B$8,FILTROS!P67,IF($B$15=DATOS!$B$9,IC!P67,IF($B$15=DATOS!$B$10,MIXERS!P67,IF($B$15=DATOS!$B$11,MOLINOS!P67,IF($B$15=DATOS!$B$12,'ÓSMOSIS INV'!P67,IF($B$15=DATOS!$B$13,REACTORES!P67,IF($B$15=DATOS!$B$14,RESINAS!P71,IF($B$15=DATOS!$B$15,SECADORES!P67,IF($B$15=DATOS!$B$16,SILOS!P67,IF($B$15=DATOS!$B$17,TANQUES!P67,IF($B$15=DATOS!$B$18,'TK AGITADOS'!P67,IF($B$15=DATOS!$B$19,'TORRES ENF'!P67," ")))))))))))))))))</f>
        <v>0</v>
      </c>
      <c r="O83" s="46">
        <f>IF($B$15=DATOS!$B$3,CALDERAS!Q67,IF($B$15=DATOS!$B$4,CENTRÍFUGAS!Q67,IF($B$15=DATOS!$B$5,CHILLERS!Q67, IF($B$15=DATOS!$B$6,COMPRESORES!Q67,IF($B$15=DATOS!$B$7,EVAPORADORES!Q67,IF($B$15=DATOS!$B$8,FILTROS!Q67,IF($B$15=DATOS!$B$9,IC!Q67,IF($B$15=DATOS!$B$10,MIXERS!Q67,IF($B$15=DATOS!$B$11,MOLINOS!Q67,IF($B$15=DATOS!$B$12,'ÓSMOSIS INV'!Q67,IF($B$15=DATOS!$B$13,REACTORES!Q67,IF($B$15=DATOS!$B$14,RESINAS!Q71,IF($B$15=DATOS!$B$15,SECADORES!Q67,IF($B$15=DATOS!$B$16,SILOS!Q67,IF($B$15=DATOS!$B$17,TANQUES!Q67,IF($B$15=DATOS!$B$18,'TK AGITADOS'!Q67,IF($B$15=DATOS!$B$19,'TORRES ENF'!Q67," ")))))))))))))))))</f>
        <v>0</v>
      </c>
      <c r="P83" s="46">
        <f>IF($B$15=DATOS!$B$3,CALDERAS!R67,IF($B$15=DATOS!$B$4,CENTRÍFUGAS!R67,IF($B$15=DATOS!$B$5,CHILLERS!R67, IF($B$15=DATOS!$B$6,COMPRESORES!R67,IF($B$15=DATOS!$B$7,EVAPORADORES!R67,IF($B$15=DATOS!$B$8,FILTROS!R67,IF($B$15=DATOS!$B$9,IC!R67,IF($B$15=DATOS!$B$10,MIXERS!R67,IF($B$15=DATOS!$B$11,MOLINOS!R67,IF($B$15=DATOS!$B$12,'ÓSMOSIS INV'!R67,IF($B$15=DATOS!$B$13,REACTORES!R67,IF($B$15=DATOS!$B$14,RESINAS!R71,IF($B$15=DATOS!$B$15,SECADORES!R67,IF($B$15=DATOS!$B$16,SILOS!R67,IF($B$15=DATOS!$B$17,TANQUES!R67,IF($B$15=DATOS!$B$18,'TK AGITADOS'!R67,IF($B$15=DATOS!$B$19,'TORRES ENF'!R67," ")))))))))))))))))</f>
        <v>0</v>
      </c>
      <c r="Q83" s="46">
        <f>IF($B$15=DATOS!$B$3,CALDERAS!S67,IF($B$15=DATOS!$B$4,CENTRÍFUGAS!S67,IF($B$15=DATOS!$B$5,CHILLERS!S67, IF($B$15=DATOS!$B$6,COMPRESORES!S67,IF($B$15=DATOS!$B$7,EVAPORADORES!S67,IF($B$15=DATOS!$B$8,FILTROS!S67,IF($B$15=DATOS!$B$9,IC!S67,IF($B$15=DATOS!$B$10,MIXERS!S67,IF($B$15=DATOS!$B$11,MOLINOS!S67,IF($B$15=DATOS!$B$12,'ÓSMOSIS INV'!S67,IF($B$15=DATOS!$B$13,REACTORES!S67,IF($B$15=DATOS!$B$14,RESINAS!S71,IF($B$15=DATOS!$B$15,SECADORES!S67,IF($B$15=DATOS!$B$16,SILOS!S67,IF($B$15=DATOS!$B$17,TANQUES!S67,IF($B$15=DATOS!$B$18,'TK AGITADOS'!S67,IF($B$15=DATOS!$B$19,'TORRES ENF'!S67," ")))))))))))))))))</f>
        <v>0</v>
      </c>
      <c r="R83" s="46">
        <f>IF($B$15=DATOS!$B$3,CALDERAS!T67,IF($B$15=DATOS!$B$4,CENTRÍFUGAS!T67,IF($B$15=DATOS!$B$5,CHILLERS!T67, IF($B$15=DATOS!$B$6,COMPRESORES!T67,IF($B$15=DATOS!$B$7,EVAPORADORES!T67,IF($B$15=DATOS!$B$8,FILTROS!T67,IF($B$15=DATOS!$B$9,IC!T67,IF($B$15=DATOS!$B$10,MIXERS!T67,IF($B$15=DATOS!$B$11,MOLINOS!T67,IF($B$15=DATOS!$B$12,'ÓSMOSIS INV'!T67,IF($B$15=DATOS!$B$13,REACTORES!T67,IF($B$15=DATOS!$B$14,RESINAS!T71,IF($B$15=DATOS!$B$15,SECADORES!T67,IF($B$15=DATOS!$B$16,SILOS!T67,IF($B$15=DATOS!$B$17,TANQUES!T67,IF($B$15=DATOS!$B$18,'TK AGITADOS'!T67,IF($B$15=DATOS!$B$19,'TORRES ENF'!T67," ")))))))))))))))))</f>
        <v>0</v>
      </c>
      <c r="S83" s="46">
        <f>IF($B$15=DATOS!$B$3,CALDERAS!U67,IF($B$15=DATOS!$B$4,CENTRÍFUGAS!U67,IF($B$15=DATOS!$B$5,CHILLERS!U67, IF($B$15=DATOS!$B$6,COMPRESORES!U67,IF($B$15=DATOS!$B$7,EVAPORADORES!U67,IF($B$15=DATOS!$B$8,FILTROS!U67,IF($B$15=DATOS!$B$9,IC!U67,IF($B$15=DATOS!$B$10,MIXERS!U67,IF($B$15=DATOS!$B$11,MOLINOS!U67,IF($B$15=DATOS!$B$12,'ÓSMOSIS INV'!U67,IF($B$15=DATOS!$B$13,REACTORES!U67,IF($B$15=DATOS!$B$14,RESINAS!U71,IF($B$15=DATOS!$B$15,SECADORES!U67,IF($B$15=DATOS!$B$16,SILOS!U67,IF($B$15=DATOS!$B$17,TANQUES!U67,IF($B$15=DATOS!$B$18,'TK AGITADOS'!U67,IF($B$15=DATOS!$B$19,'TORRES ENF'!U67," ")))))))))))))))))</f>
        <v>0</v>
      </c>
      <c r="T83" s="46">
        <f>IF($B$15=DATOS!$B$3,CALDERAS!V67,IF($B$15=DATOS!$B$4,CENTRÍFUGAS!V67,IF($B$15=DATOS!$B$5,CHILLERS!V67, IF($B$15=DATOS!$B$6,COMPRESORES!V67,IF($B$15=DATOS!$B$7,EVAPORADORES!V67,IF($B$15=DATOS!$B$8,FILTROS!V67,IF($B$15=DATOS!$B$9,IC!V67,IF($B$15=DATOS!$B$10,MIXERS!V67,IF($B$15=DATOS!$B$11,MOLINOS!V67,IF($B$15=DATOS!$B$12,'ÓSMOSIS INV'!V67,IF($B$15=DATOS!$B$13,REACTORES!V67,IF($B$15=DATOS!$B$14,RESINAS!V71,IF($B$15=DATOS!$B$15,SECADORES!V67,IF($B$15=DATOS!$B$16,SILOS!V67,IF($B$15=DATOS!$B$17,TANQUES!V67,IF($B$15=DATOS!$B$18,'TK AGITADOS'!V67,IF($B$15=DATOS!$B$19,'TORRES ENF'!V67," ")))))))))))))))))</f>
        <v>0</v>
      </c>
      <c r="U83" s="46">
        <f>IF($B$15=DATOS!$B$3,CALDERAS!W67,IF($B$15=DATOS!$B$4,CENTRÍFUGAS!W67,IF($B$15=DATOS!$B$5,CHILLERS!W67, IF($B$15=DATOS!$B$6,COMPRESORES!W67,IF($B$15=DATOS!$B$7,EVAPORADORES!W67,IF($B$15=DATOS!$B$8,FILTROS!W67,IF($B$15=DATOS!$B$9,IC!W67,IF($B$15=DATOS!$B$10,MIXERS!W67,IF($B$15=DATOS!$B$11,MOLINOS!W67,IF($B$15=DATOS!$B$12,'ÓSMOSIS INV'!W67,IF($B$15=DATOS!$B$13,REACTORES!W67,IF($B$15=DATOS!$B$14,RESINAS!W71,IF($B$15=DATOS!$B$15,SECADORES!W67,IF($B$15=DATOS!$B$16,SILOS!W67,IF($B$15=DATOS!$B$17,TANQUES!W67,IF($B$15=DATOS!$B$18,'TK AGITADOS'!W67,IF($B$15=DATOS!$B$19,'TORRES ENF'!W67," ")))))))))))))))))</f>
        <v>0</v>
      </c>
      <c r="V83" s="46">
        <f>IF($B$15=DATOS!$B$3,CALDERAS!X67,IF($B$15=DATOS!$B$4,CENTRÍFUGAS!X67,IF($B$15=DATOS!$B$5,CHILLERS!X67, IF($B$15=DATOS!$B$6,COMPRESORES!X67,IF($B$15=DATOS!$B$7,EVAPORADORES!X67,IF($B$15=DATOS!$B$8,FILTROS!X67,IF($B$15=DATOS!$B$9,IC!X67,IF($B$15=DATOS!$B$10,MIXERS!X67,IF($B$15=DATOS!$B$11,MOLINOS!X67,IF($B$15=DATOS!$B$12,'ÓSMOSIS INV'!X67,IF($B$15=DATOS!$B$13,REACTORES!X67,IF($B$15=DATOS!$B$14,RESINAS!X71,IF($B$15=DATOS!$B$15,SECADORES!X67,IF($B$15=DATOS!$B$16,SILOS!X67,IF($B$15=DATOS!$B$17,TANQUES!X67,IF($B$15=DATOS!$B$18,'TK AGITADOS'!X67,IF($B$15=DATOS!$B$19,'TORRES ENF'!X67," ")))))))))))))))))</f>
        <v>0</v>
      </c>
      <c r="W83" s="46">
        <f>IF($B$15=DATOS!$B$3,CALDERAS!Y67,IF($B$15=DATOS!$B$4,CENTRÍFUGAS!Y67,IF($B$15=DATOS!$B$5,CHILLERS!Y67, IF($B$15=DATOS!$B$6,COMPRESORES!Y67,IF($B$15=DATOS!$B$7,EVAPORADORES!Y67,IF($B$15=DATOS!$B$8,FILTROS!Y67,IF($B$15=DATOS!$B$9,IC!Y67,IF($B$15=DATOS!$B$10,MIXERS!Y67,IF($B$15=DATOS!$B$11,MOLINOS!Y67,IF($B$15=DATOS!$B$12,'ÓSMOSIS INV'!Y67,IF($B$15=DATOS!$B$13,REACTORES!Y67,IF($B$15=DATOS!$B$14,RESINAS!Y71,IF($B$15=DATOS!$B$15,SECADORES!Y67,IF($B$15=DATOS!$B$16,SILOS!Y67,IF($B$15=DATOS!$B$17,TANQUES!Y67,IF($B$15=DATOS!$B$18,'TK AGITADOS'!Y67,IF($B$15=DATOS!$B$19,'TORRES ENF'!Y67," ")))))))))))))))))</f>
        <v>0</v>
      </c>
      <c r="X83" s="46">
        <f>IF($B$15=DATOS!$B$3,CALDERAS!Z67,IF($B$15=DATOS!$B$4,CENTRÍFUGAS!Z67,IF($B$15=DATOS!$B$5,CHILLERS!Z67, IF($B$15=DATOS!$B$6,COMPRESORES!Z67,IF($B$15=DATOS!$B$7,EVAPORADORES!Z67,IF($B$15=DATOS!$B$8,FILTROS!Z67,IF($B$15=DATOS!$B$9,IC!Z67,IF($B$15=DATOS!$B$10,MIXERS!Z67,IF($B$15=DATOS!$B$11,MOLINOS!Z67,IF($B$15=DATOS!$B$12,'ÓSMOSIS INV'!Z67,IF($B$15=DATOS!$B$13,REACTORES!Z67,IF($B$15=DATOS!$B$14,RESINAS!Z71,IF($B$15=DATOS!$B$15,SECADORES!Z67,IF($B$15=DATOS!$B$16,SILOS!Z67,IF($B$15=DATOS!$B$17,TANQUES!Z67,IF($B$15=DATOS!$B$18,'TK AGITADOS'!Z67,IF($B$15=DATOS!$B$19,'TORRES ENF'!Z67," ")))))))))))))))))</f>
        <v>0</v>
      </c>
      <c r="Y83" s="46">
        <f>IF($B$15=DATOS!$B$3,CALDERAS!AA67,IF($B$15=DATOS!$B$4,CENTRÍFUGAS!AA67,IF($B$15=DATOS!$B$5,CHILLERS!AA67, IF($B$15=DATOS!$B$6,COMPRESORES!AA67,IF($B$15=DATOS!$B$7,EVAPORADORES!AA67,IF($B$15=DATOS!$B$8,FILTROS!AA67,IF($B$15=DATOS!$B$9,IC!AA67,IF($B$15=DATOS!$B$10,MIXERS!AA67,IF($B$15=DATOS!$B$11,MOLINOS!AA67,IF($B$15=DATOS!$B$12,'ÓSMOSIS INV'!AA67,IF($B$15=DATOS!$B$13,REACTORES!AA67,IF($B$15=DATOS!$B$14,RESINAS!AA71,IF($B$15=DATOS!$B$15,SECADORES!AA67,IF($B$15=DATOS!$B$16,SILOS!AA67,IF($B$15=DATOS!$B$17,TANQUES!AA67,IF($B$15=DATOS!$B$18,'TK AGITADOS'!AA67,IF($B$15=DATOS!$B$19,'TORRES ENF'!AA67," ")))))))))))))))))</f>
        <v>0</v>
      </c>
      <c r="Z83" s="46">
        <f>IF($B$15=DATOS!$B$3,CALDERAS!AB67,IF($B$15=DATOS!$B$4,CENTRÍFUGAS!AB67,IF($B$15=DATOS!$B$5,CHILLERS!AB67, IF($B$15=DATOS!$B$6,COMPRESORES!AB67,IF($B$15=DATOS!$B$7,EVAPORADORES!AB67,IF($B$15=DATOS!$B$8,FILTROS!AB67,IF($B$15=DATOS!$B$9,IC!AB67,IF($B$15=DATOS!$B$10,MIXERS!AB67,IF($B$15=DATOS!$B$11,MOLINOS!AB67,IF($B$15=DATOS!$B$12,'ÓSMOSIS INV'!AB67,IF($B$15=DATOS!$B$13,REACTORES!AB67,IF($B$15=DATOS!$B$14,RESINAS!AB71,IF($B$15=DATOS!$B$15,SECADORES!AB67,IF($B$15=DATOS!$B$16,SILOS!AB67,IF($B$15=DATOS!$B$17,TANQUES!AB67,IF($B$15=DATOS!$B$18,'TK AGITADOS'!AB67,IF($B$15=DATOS!$B$19,'TORRES ENF'!AB67," ")))))))))))))))))</f>
        <v>0</v>
      </c>
      <c r="AA83" s="46">
        <f>IF($B$15=DATOS!$B$3,CALDERAS!AC67,IF($B$15=DATOS!$B$4,CENTRÍFUGAS!AC67,IF($B$15=DATOS!$B$5,CHILLERS!AC67, IF($B$15=DATOS!$B$6,COMPRESORES!AC67,IF($B$15=DATOS!$B$7,EVAPORADORES!AC67,IF($B$15=DATOS!$B$8,FILTROS!AC67,IF($B$15=DATOS!$B$9,IC!AC67,IF($B$15=DATOS!$B$10,MIXERS!AC67,IF($B$15=DATOS!$B$11,MOLINOS!AC67,IF($B$15=DATOS!$B$12,'ÓSMOSIS INV'!AC67,IF($B$15=DATOS!$B$13,REACTORES!AC67,IF($B$15=DATOS!$B$14,RESINAS!AC71,IF($B$15=DATOS!$B$15,SECADORES!AC67,IF($B$15=DATOS!$B$16,SILOS!AC67,IF($B$15=DATOS!$B$17,TANQUES!AC67,IF($B$15=DATOS!$B$18,'TK AGITADOS'!AC67,IF($B$15=DATOS!$B$19,'TORRES ENF'!AC67," ")))))))))))))))))</f>
        <v>0</v>
      </c>
      <c r="AB83" s="46">
        <f>IF($B$15=DATOS!$B$3,CALDERAS!AD67,IF($B$15=DATOS!$B$4,CENTRÍFUGAS!AD67,IF($B$15=DATOS!$B$5,CHILLERS!AD67, IF($B$15=DATOS!$B$6,COMPRESORES!AD67,IF($B$15=DATOS!$B$7,EVAPORADORES!AD67,IF($B$15=DATOS!$B$8,FILTROS!AD67,IF($B$15=DATOS!$B$9,IC!AD67,IF($B$15=DATOS!$B$10,MIXERS!AD67,IF($B$15=DATOS!$B$11,MOLINOS!AD67,IF($B$15=DATOS!$B$12,'ÓSMOSIS INV'!AD67,IF($B$15=DATOS!$B$13,REACTORES!AD67,IF($B$15=DATOS!$B$14,RESINAS!AD71,IF($B$15=DATOS!$B$15,SECADORES!AD67,IF($B$15=DATOS!$B$16,SILOS!AD67,IF($B$15=DATOS!$B$17,TANQUES!AD67,IF($B$15=DATOS!$B$18,'TK AGITADOS'!AD67,IF($B$15=DATOS!$B$19,'TORRES ENF'!AD67," ")))))))))))))))))</f>
        <v>0</v>
      </c>
      <c r="AC83" s="46">
        <f>IF($B$15=DATOS!$B$3,CALDERAS!AE67,IF($B$15=DATOS!$B$4,CENTRÍFUGAS!AE67,IF($B$15=DATOS!$B$5,CHILLERS!AE67, IF($B$15=DATOS!$B$6,COMPRESORES!AE67,IF($B$15=DATOS!$B$7,EVAPORADORES!AE67,IF($B$15=DATOS!$B$8,FILTROS!AE67,IF($B$15=DATOS!$B$9,IC!AE67,IF($B$15=DATOS!$B$10,MIXERS!AE67,IF($B$15=DATOS!$B$11,MOLINOS!AE67,IF($B$15=DATOS!$B$12,'ÓSMOSIS INV'!AE67,IF($B$15=DATOS!$B$13,REACTORES!AE67,IF($B$15=DATOS!$B$14,RESINAS!AE71,IF($B$15=DATOS!$B$15,SECADORES!AE67,IF($B$15=DATOS!$B$16,SILOS!AE67,IF($B$15=DATOS!$B$17,TANQUES!AE67,IF($B$15=DATOS!$B$18,'TK AGITADOS'!AE67,IF($B$15=DATOS!$B$19,'TORRES ENF'!AE67," ")))))))))))))))))</f>
        <v>0</v>
      </c>
      <c r="AD83" s="46">
        <f>IF($B$15=DATOS!$B$3,CALDERAS!AF67,IF($B$15=DATOS!$B$4,CENTRÍFUGAS!AF67,IF($B$15=DATOS!$B$5,CHILLERS!AF67, IF($B$15=DATOS!$B$6,COMPRESORES!AF67,IF($B$15=DATOS!$B$7,EVAPORADORES!AF67,IF($B$15=DATOS!$B$8,FILTROS!AF67,IF($B$15=DATOS!$B$9,IC!AF67,IF($B$15=DATOS!$B$10,MIXERS!AF67,IF($B$15=DATOS!$B$11,MOLINOS!AF67,IF($B$15=DATOS!$B$12,'ÓSMOSIS INV'!AF67,IF($B$15=DATOS!$B$13,REACTORES!AF67,IF($B$15=DATOS!$B$14,RESINAS!AF71,IF($B$15=DATOS!$B$15,SECADORES!AF67,IF($B$15=DATOS!$B$16,SILOS!AF67,IF($B$15=DATOS!$B$17,TANQUES!AF67,IF($B$15=DATOS!$B$18,'TK AGITADOS'!AF67,IF($B$15=DATOS!$B$19,'TORRES ENF'!AF67," ")))))))))))))))))</f>
        <v>0</v>
      </c>
      <c r="AE83" s="46">
        <f>IF($B$15=DATOS!$B$3,CALDERAS!AG67,IF($B$15=DATOS!$B$4,CENTRÍFUGAS!AG67,IF($B$15=DATOS!$B$5,CHILLERS!AG67, IF($B$15=DATOS!$B$6,COMPRESORES!AG67,IF($B$15=DATOS!$B$7,EVAPORADORES!AG67,IF($B$15=DATOS!$B$8,FILTROS!AG67,IF($B$15=DATOS!$B$9,IC!AG67,IF($B$15=DATOS!$B$10,MIXERS!AG67,IF($B$15=DATOS!$B$11,MOLINOS!AG67,IF($B$15=DATOS!$B$12,'ÓSMOSIS INV'!AG67,IF($B$15=DATOS!$B$13,REACTORES!AG67,IF($B$15=DATOS!$B$14,RESINAS!AG71,IF($B$15=DATOS!$B$15,SECADORES!AG67,IF($B$15=DATOS!$B$16,SILOS!AG67,IF($B$15=DATOS!$B$17,TANQUES!AG67,IF($B$15=DATOS!$B$18,'TK AGITADOS'!AG67,IF($B$15=DATOS!$B$19,'TORRES ENF'!AG67," ")))))))))))))))))</f>
        <v>0</v>
      </c>
      <c r="AF83" s="46">
        <f>IF($B$15=DATOS!$B$3,CALDERAS!AH67,IF($B$15=DATOS!$B$4,CENTRÍFUGAS!AH67,IF($B$15=DATOS!$B$5,CHILLERS!AH67, IF($B$15=DATOS!$B$6,COMPRESORES!AH67,IF($B$15=DATOS!$B$7,EVAPORADORES!AH67,IF($B$15=DATOS!$B$8,FILTROS!AH67,IF($B$15=DATOS!$B$9,IC!AH67,IF($B$15=DATOS!$B$10,MIXERS!AH67,IF($B$15=DATOS!$B$11,MOLINOS!AH67,IF($B$15=DATOS!$B$12,'ÓSMOSIS INV'!AH67,IF($B$15=DATOS!$B$13,REACTORES!AH67,IF($B$15=DATOS!$B$14,RESINAS!AH71,IF($B$15=DATOS!$B$15,SECADORES!AH67,IF($B$15=DATOS!$B$16,SILOS!AH67,IF($B$15=DATOS!$B$17,TANQUES!AH67,IF($B$15=DATOS!$B$18,'TK AGITADOS'!AH67,IF($B$15=DATOS!$B$19,'TORRES ENF'!AH67," ")))))))))))))))))</f>
        <v>0</v>
      </c>
    </row>
    <row r="84" spans="1:32" s="48" customFormat="1" ht="45" customHeight="1" x14ac:dyDescent="0.4">
      <c r="A84" s="46">
        <f>IF($B$15=DATOS!$B$3,CALDERAS!C68,IF($B$15=DATOS!$B$4,CENTRÍFUGAS!C68,IF($B$15=DATOS!$B$5,CHILLERS!C68, IF($B$15=DATOS!$B$6,COMPRESORES!C68,IF($B$15=DATOS!$B$7,EVAPORADORES!C68,IF($B$15=DATOS!$B$8,FILTROS!C68,IF($B$15=DATOS!$B$9,IC!C68,IF($B$15=DATOS!$B$10,MIXERS!C68,IF($B$15=DATOS!$B$11,MOLINOS!C68,IF($B$15=DATOS!$B$12,'ÓSMOSIS INV'!C68,IF($B$15=DATOS!$B$13,REACTORES!C68,IF($B$15=DATOS!$B$14,RESINAS!C72,IF($B$15=DATOS!$B$15,SECADORES!C68,IF($B$15=DATOS!$B$16,SILOS!C68,IF($B$15=DATOS!$B$17,TANQUES!C68,IF($B$15=DATOS!$B$18,'TK AGITADOS'!C68,IF($B$15=DATOS!$B$19,'TORRES ENF'!C68," ")))))))))))))))))</f>
        <v>0</v>
      </c>
      <c r="B84" s="46">
        <f>IF($B$15=DATOS!$B$3,CALDERAS!D68,IF($B$15=DATOS!$B$4,CENTRÍFUGAS!D68,IF($B$15=DATOS!$B$5,CHILLERS!D68, IF($B$15=DATOS!$B$6,COMPRESORES!D68,IF($B$15=DATOS!$B$7,EVAPORADORES!D68,IF($B$15=DATOS!$B$8,FILTROS!D68,IF($B$15=DATOS!$B$9,IC!D68,IF($B$15=DATOS!$B$10,MIXERS!D68,IF($B$15=DATOS!$B$11,MOLINOS!D68,IF($B$15=DATOS!$B$12,'ÓSMOSIS INV'!D68,IF($B$15=DATOS!$B$13,REACTORES!D68,IF($B$15=DATOS!$B$14,RESINAS!D72,IF($B$15=DATOS!$B$15,SECADORES!D68,IF($B$15=DATOS!$B$16,SILOS!D68,IF($B$15=DATOS!$B$17,TANQUES!D68,IF($B$15=DATOS!$B$18,'TK AGITADOS'!D68,IF($B$15=DATOS!$B$19,'TORRES ENF'!D68," ")))))))))))))))))</f>
        <v>0</v>
      </c>
      <c r="C84" s="46">
        <f>IF($B$15=DATOS!$B$3,CALDERAS!E68,IF($B$15=DATOS!$B$4,CENTRÍFUGAS!E68,IF($B$15=DATOS!$B$5,CHILLERS!E68, IF($B$15=DATOS!$B$6,COMPRESORES!E68,IF($B$15=DATOS!$B$7,EVAPORADORES!E68,IF($B$15=DATOS!$B$8,FILTROS!E68,IF($B$15=DATOS!$B$9,IC!E68,IF($B$15=DATOS!$B$10,MIXERS!E68,IF($B$15=DATOS!$B$11,MOLINOS!E68,IF($B$15=DATOS!$B$12,'ÓSMOSIS INV'!E68,IF($B$15=DATOS!$B$13,REACTORES!E68,IF($B$15=DATOS!$B$14,RESINAS!E72,IF($B$15=DATOS!$B$15,SECADORES!E68,IF($B$15=DATOS!$B$16,SILOS!E68,IF($B$15=DATOS!$B$17,TANQUES!E68,IF($B$15=DATOS!$B$18,'TK AGITADOS'!E68,IF($B$15=DATOS!$B$19,'TORRES ENF'!E68," ")))))))))))))))))</f>
        <v>0</v>
      </c>
      <c r="D84" s="46">
        <f>IF($B$15=DATOS!$B$3,CALDERAS!F68,IF($B$15=DATOS!$B$4,CENTRÍFUGAS!F68,IF($B$15=DATOS!$B$5,CHILLERS!F68, IF($B$15=DATOS!$B$6,COMPRESORES!F68,IF($B$15=DATOS!$B$7,EVAPORADORES!F68,IF($B$15=DATOS!$B$8,FILTROS!F68,IF($B$15=DATOS!$B$9,IC!F68,IF($B$15=DATOS!$B$10,MIXERS!F68,IF($B$15=DATOS!$B$11,MOLINOS!F68,IF($B$15=DATOS!$B$12,'ÓSMOSIS INV'!F68,IF($B$15=DATOS!$B$13,REACTORES!F68,IF($B$15=DATOS!$B$14,RESINAS!F72,IF($B$15=DATOS!$B$15,SECADORES!F68,IF($B$15=DATOS!$B$16,SILOS!F68,IF($B$15=DATOS!$B$17,TANQUES!F68,IF($B$15=DATOS!$B$18,'TK AGITADOS'!F68,IF($B$15=DATOS!$B$19,'TORRES ENF'!F68," ")))))))))))))))))</f>
        <v>0</v>
      </c>
      <c r="E84" s="46">
        <f>IF($B$15=DATOS!$B$3,CALDERAS!G68,IF($B$15=DATOS!$B$4,CENTRÍFUGAS!G68,IF($B$15=DATOS!$B$5,CHILLERS!G68, IF($B$15=DATOS!$B$6,COMPRESORES!G68,IF($B$15=DATOS!$B$7,EVAPORADORES!G68,IF($B$15=DATOS!$B$8,FILTROS!G68,IF($B$15=DATOS!$B$9,IC!G68,IF($B$15=DATOS!$B$10,MIXERS!G68,IF($B$15=DATOS!$B$11,MOLINOS!G68,IF($B$15=DATOS!$B$12,'ÓSMOSIS INV'!G68,IF($B$15=DATOS!$B$13,REACTORES!G68,IF($B$15=DATOS!$B$14,RESINAS!G72,IF($B$15=DATOS!$B$15,SECADORES!G68,IF($B$15=DATOS!$B$16,SILOS!G68,IF($B$15=DATOS!$B$17,TANQUES!G68,IF($B$15=DATOS!$B$18,'TK AGITADOS'!G68,IF($B$15=DATOS!$B$19,'TORRES ENF'!G68," ")))))))))))))))))</f>
        <v>0</v>
      </c>
      <c r="F84" s="46">
        <f>IF($B$15=DATOS!$B$3,CALDERAS!H68,IF($B$15=DATOS!$B$4,CENTRÍFUGAS!H68,IF($B$15=DATOS!$B$5,CHILLERS!H68, IF($B$15=DATOS!$B$6,COMPRESORES!H68,IF($B$15=DATOS!$B$7,EVAPORADORES!H68,IF($B$15=DATOS!$B$8,FILTROS!H68,IF($B$15=DATOS!$B$9,IC!H68,IF($B$15=DATOS!$B$10,MIXERS!H68,IF($B$15=DATOS!$B$11,MOLINOS!H68,IF($B$15=DATOS!$B$12,'ÓSMOSIS INV'!H68,IF($B$15=DATOS!$B$13,REACTORES!H68,IF($B$15=DATOS!$B$14,RESINAS!H72,IF($B$15=DATOS!$B$15,SECADORES!H68,IF($B$15=DATOS!$B$16,SILOS!H68,IF($B$15=DATOS!$B$17,TANQUES!H68,IF($B$15=DATOS!$B$18,'TK AGITADOS'!H68,IF($B$15=DATOS!$B$19,'TORRES ENF'!H68," ")))))))))))))))))</f>
        <v>0</v>
      </c>
      <c r="G84" s="46">
        <f>IF($B$15=DATOS!$B$3,CALDERAS!I68,IF($B$15=DATOS!$B$4,CENTRÍFUGAS!I68,IF($B$15=DATOS!$B$5,CHILLERS!I68, IF($B$15=DATOS!$B$6,COMPRESORES!I68,IF($B$15=DATOS!$B$7,EVAPORADORES!I68,IF($B$15=DATOS!$B$8,FILTROS!I68,IF($B$15=DATOS!$B$9,IC!I68,IF($B$15=DATOS!$B$10,MIXERS!I68,IF($B$15=DATOS!$B$11,MOLINOS!I68,IF($B$15=DATOS!$B$12,'ÓSMOSIS INV'!I68,IF($B$15=DATOS!$B$13,REACTORES!I68,IF($B$15=DATOS!$B$14,RESINAS!I72,IF($B$15=DATOS!$B$15,SECADORES!I68,IF($B$15=DATOS!$B$16,SILOS!I68,IF($B$15=DATOS!$B$17,TANQUES!I68,IF($B$15=DATOS!$B$18,'TK AGITADOS'!I68,IF($B$15=DATOS!$B$19,'TORRES ENF'!I68," ")))))))))))))))))</f>
        <v>0</v>
      </c>
      <c r="H84" s="46">
        <f>IF($B$15=DATOS!$B$3,CALDERAS!J68,IF($B$15=DATOS!$B$4,CENTRÍFUGAS!J68,IF($B$15=DATOS!$B$5,CHILLERS!J68, IF($B$15=DATOS!$B$6,COMPRESORES!J68,IF($B$15=DATOS!$B$7,EVAPORADORES!J68,IF($B$15=DATOS!$B$8,FILTROS!J68,IF($B$15=DATOS!$B$9,IC!J68,IF($B$15=DATOS!$B$10,MIXERS!J68,IF($B$15=DATOS!$B$11,MOLINOS!J68,IF($B$15=DATOS!$B$12,'ÓSMOSIS INV'!J68,IF($B$15=DATOS!$B$13,REACTORES!J68,IF($B$15=DATOS!$B$14,RESINAS!J72,IF($B$15=DATOS!$B$15,SECADORES!J68,IF($B$15=DATOS!$B$16,SILOS!J68,IF($B$15=DATOS!$B$17,TANQUES!J68,IF($B$15=DATOS!$B$18,'TK AGITADOS'!J68,IF($B$15=DATOS!$B$19,'TORRES ENF'!J68," ")))))))))))))))))</f>
        <v>0</v>
      </c>
      <c r="I84" s="46">
        <f>IF($B$15=DATOS!$B$3,CALDERAS!K68,IF($B$15=DATOS!$B$4,CENTRÍFUGAS!K68,IF($B$15=DATOS!$B$5,CHILLERS!K68, IF($B$15=DATOS!$B$6,COMPRESORES!K68,IF($B$15=DATOS!$B$7,EVAPORADORES!K68,IF($B$15=DATOS!$B$8,FILTROS!K68,IF($B$15=DATOS!$B$9,IC!K68,IF($B$15=DATOS!$B$10,MIXERS!K68,IF($B$15=DATOS!$B$11,MOLINOS!K68,IF($B$15=DATOS!$B$12,'ÓSMOSIS INV'!K68,IF($B$15=DATOS!$B$13,REACTORES!K68,IF($B$15=DATOS!$B$14,RESINAS!K72,IF($B$15=DATOS!$B$15,SECADORES!K68,IF($B$15=DATOS!$B$16,SILOS!K68,IF($B$15=DATOS!$B$17,TANQUES!K68,IF($B$15=DATOS!$B$18,'TK AGITADOS'!K68,IF($B$15=DATOS!$B$19,'TORRES ENF'!K68," ")))))))))))))))))</f>
        <v>0</v>
      </c>
      <c r="J84" s="46">
        <f>IF($B$15=DATOS!$B$3,CALDERAS!L68,IF($B$15=DATOS!$B$4,CENTRÍFUGAS!L68,IF($B$15=DATOS!$B$5,CHILLERS!L68, IF($B$15=DATOS!$B$6,COMPRESORES!L68,IF($B$15=DATOS!$B$7,EVAPORADORES!L68,IF($B$15=DATOS!$B$8,FILTROS!L68,IF($B$15=DATOS!$B$9,IC!L68,IF($B$15=DATOS!$B$10,MIXERS!L68,IF($B$15=DATOS!$B$11,MOLINOS!L68,IF($B$15=DATOS!$B$12,'ÓSMOSIS INV'!L68,IF($B$15=DATOS!$B$13,REACTORES!L68,IF($B$15=DATOS!$B$14,RESINAS!L72,IF($B$15=DATOS!$B$15,SECADORES!L68,IF($B$15=DATOS!$B$16,SILOS!L68,IF($B$15=DATOS!$B$17,TANQUES!L68,IF($B$15=DATOS!$B$18,'TK AGITADOS'!L68,IF($B$15=DATOS!$B$19,'TORRES ENF'!L68," ")))))))))))))))))</f>
        <v>0</v>
      </c>
      <c r="K84" s="46">
        <f>IF($B$15=DATOS!$B$3,CALDERAS!M68,IF($B$15=DATOS!$B$4,CENTRÍFUGAS!M68,IF($B$15=DATOS!$B$5,CHILLERS!M68, IF($B$15=DATOS!$B$6,COMPRESORES!M68,IF($B$15=DATOS!$B$7,EVAPORADORES!M68,IF($B$15=DATOS!$B$8,FILTROS!M68,IF($B$15=DATOS!$B$9,IC!M68,IF($B$15=DATOS!$B$10,MIXERS!M68,IF($B$15=DATOS!$B$11,MOLINOS!M68,IF($B$15=DATOS!$B$12,'ÓSMOSIS INV'!M68,IF($B$15=DATOS!$B$13,REACTORES!M68,IF($B$15=DATOS!$B$14,RESINAS!M72,IF($B$15=DATOS!$B$15,SECADORES!M68,IF($B$15=DATOS!$B$16,SILOS!M68,IF($B$15=DATOS!$B$17,TANQUES!M68,IF($B$15=DATOS!$B$18,'TK AGITADOS'!M68,IF($B$15=DATOS!$B$19,'TORRES ENF'!M68," ")))))))))))))))))</f>
        <v>0</v>
      </c>
      <c r="L84" s="46">
        <f>IF($B$15=DATOS!$B$3,CALDERAS!N68,IF($B$15=DATOS!$B$4,CENTRÍFUGAS!N68,IF($B$15=DATOS!$B$5,CHILLERS!N68, IF($B$15=DATOS!$B$6,COMPRESORES!N68,IF($B$15=DATOS!$B$7,EVAPORADORES!N68,IF($B$15=DATOS!$B$8,FILTROS!N68,IF($B$15=DATOS!$B$9,IC!N68,IF($B$15=DATOS!$B$10,MIXERS!N68,IF($B$15=DATOS!$B$11,MOLINOS!N68,IF($B$15=DATOS!$B$12,'ÓSMOSIS INV'!N68,IF($B$15=DATOS!$B$13,REACTORES!N68,IF($B$15=DATOS!$B$14,RESINAS!N72,IF($B$15=DATOS!$B$15,SECADORES!N68,IF($B$15=DATOS!$B$16,SILOS!N68,IF($B$15=DATOS!$B$17,TANQUES!N68,IF($B$15=DATOS!$B$18,'TK AGITADOS'!N68,IF($B$15=DATOS!$B$19,'TORRES ENF'!N68," ")))))))))))))))))</f>
        <v>0</v>
      </c>
      <c r="M84" s="46">
        <f>IF($B$15=DATOS!$B$3,CALDERAS!O68,IF($B$15=DATOS!$B$4,CENTRÍFUGAS!O68,IF($B$15=DATOS!$B$5,CHILLERS!O68, IF($B$15=DATOS!$B$6,COMPRESORES!O68,IF($B$15=DATOS!$B$7,EVAPORADORES!O68,IF($B$15=DATOS!$B$8,FILTROS!O68,IF($B$15=DATOS!$B$9,IC!O68,IF($B$15=DATOS!$B$10,MIXERS!O68,IF($B$15=DATOS!$B$11,MOLINOS!O68,IF($B$15=DATOS!$B$12,'ÓSMOSIS INV'!O68,IF($B$15=DATOS!$B$13,REACTORES!O68,IF($B$15=DATOS!$B$14,RESINAS!O72,IF($B$15=DATOS!$B$15,SECADORES!O68,IF($B$15=DATOS!$B$16,SILOS!O68,IF($B$15=DATOS!$B$17,TANQUES!O68,IF($B$15=DATOS!$B$18,'TK AGITADOS'!O68,IF($B$15=DATOS!$B$19,'TORRES ENF'!O68," ")))))))))))))))))</f>
        <v>0</v>
      </c>
      <c r="N84" s="46">
        <f>IF($B$15=DATOS!$B$3,CALDERAS!P68,IF($B$15=DATOS!$B$4,CENTRÍFUGAS!P68,IF($B$15=DATOS!$B$5,CHILLERS!P68, IF($B$15=DATOS!$B$6,COMPRESORES!P68,IF($B$15=DATOS!$B$7,EVAPORADORES!P68,IF($B$15=DATOS!$B$8,FILTROS!P68,IF($B$15=DATOS!$B$9,IC!P68,IF($B$15=DATOS!$B$10,MIXERS!P68,IF($B$15=DATOS!$B$11,MOLINOS!P68,IF($B$15=DATOS!$B$12,'ÓSMOSIS INV'!P68,IF($B$15=DATOS!$B$13,REACTORES!P68,IF($B$15=DATOS!$B$14,RESINAS!P72,IF($B$15=DATOS!$B$15,SECADORES!P68,IF($B$15=DATOS!$B$16,SILOS!P68,IF($B$15=DATOS!$B$17,TANQUES!P68,IF($B$15=DATOS!$B$18,'TK AGITADOS'!P68,IF($B$15=DATOS!$B$19,'TORRES ENF'!P68," ")))))))))))))))))</f>
        <v>0</v>
      </c>
      <c r="O84" s="46">
        <f>IF($B$15=DATOS!$B$3,CALDERAS!Q68,IF($B$15=DATOS!$B$4,CENTRÍFUGAS!Q68,IF($B$15=DATOS!$B$5,CHILLERS!Q68, IF($B$15=DATOS!$B$6,COMPRESORES!Q68,IF($B$15=DATOS!$B$7,EVAPORADORES!Q68,IF($B$15=DATOS!$B$8,FILTROS!Q68,IF($B$15=DATOS!$B$9,IC!Q68,IF($B$15=DATOS!$B$10,MIXERS!Q68,IF($B$15=DATOS!$B$11,MOLINOS!Q68,IF($B$15=DATOS!$B$12,'ÓSMOSIS INV'!Q68,IF($B$15=DATOS!$B$13,REACTORES!Q68,IF($B$15=DATOS!$B$14,RESINAS!Q72,IF($B$15=DATOS!$B$15,SECADORES!Q68,IF($B$15=DATOS!$B$16,SILOS!Q68,IF($B$15=DATOS!$B$17,TANQUES!Q68,IF($B$15=DATOS!$B$18,'TK AGITADOS'!Q68,IF($B$15=DATOS!$B$19,'TORRES ENF'!Q68," ")))))))))))))))))</f>
        <v>0</v>
      </c>
      <c r="P84" s="46">
        <f>IF($B$15=DATOS!$B$3,CALDERAS!R68,IF($B$15=DATOS!$B$4,CENTRÍFUGAS!R68,IF($B$15=DATOS!$B$5,CHILLERS!R68, IF($B$15=DATOS!$B$6,COMPRESORES!R68,IF($B$15=DATOS!$B$7,EVAPORADORES!R68,IF($B$15=DATOS!$B$8,FILTROS!R68,IF($B$15=DATOS!$B$9,IC!R68,IF($B$15=DATOS!$B$10,MIXERS!R68,IF($B$15=DATOS!$B$11,MOLINOS!R68,IF($B$15=DATOS!$B$12,'ÓSMOSIS INV'!R68,IF($B$15=DATOS!$B$13,REACTORES!R68,IF($B$15=DATOS!$B$14,RESINAS!R72,IF($B$15=DATOS!$B$15,SECADORES!R68,IF($B$15=DATOS!$B$16,SILOS!R68,IF($B$15=DATOS!$B$17,TANQUES!R68,IF($B$15=DATOS!$B$18,'TK AGITADOS'!R68,IF($B$15=DATOS!$B$19,'TORRES ENF'!R68," ")))))))))))))))))</f>
        <v>0</v>
      </c>
      <c r="Q84" s="46">
        <f>IF($B$15=DATOS!$B$3,CALDERAS!S68,IF($B$15=DATOS!$B$4,CENTRÍFUGAS!S68,IF($B$15=DATOS!$B$5,CHILLERS!S68, IF($B$15=DATOS!$B$6,COMPRESORES!S68,IF($B$15=DATOS!$B$7,EVAPORADORES!S68,IF($B$15=DATOS!$B$8,FILTROS!S68,IF($B$15=DATOS!$B$9,IC!S68,IF($B$15=DATOS!$B$10,MIXERS!S68,IF($B$15=DATOS!$B$11,MOLINOS!S68,IF($B$15=DATOS!$B$12,'ÓSMOSIS INV'!S68,IF($B$15=DATOS!$B$13,REACTORES!S68,IF($B$15=DATOS!$B$14,RESINAS!S72,IF($B$15=DATOS!$B$15,SECADORES!S68,IF($B$15=DATOS!$B$16,SILOS!S68,IF($B$15=DATOS!$B$17,TANQUES!S68,IF($B$15=DATOS!$B$18,'TK AGITADOS'!S68,IF($B$15=DATOS!$B$19,'TORRES ENF'!S68," ")))))))))))))))))</f>
        <v>0</v>
      </c>
      <c r="R84" s="46">
        <f>IF($B$15=DATOS!$B$3,CALDERAS!T68,IF($B$15=DATOS!$B$4,CENTRÍFUGAS!T68,IF($B$15=DATOS!$B$5,CHILLERS!T68, IF($B$15=DATOS!$B$6,COMPRESORES!T68,IF($B$15=DATOS!$B$7,EVAPORADORES!T68,IF($B$15=DATOS!$B$8,FILTROS!T68,IF($B$15=DATOS!$B$9,IC!T68,IF($B$15=DATOS!$B$10,MIXERS!T68,IF($B$15=DATOS!$B$11,MOLINOS!T68,IF($B$15=DATOS!$B$12,'ÓSMOSIS INV'!T68,IF($B$15=DATOS!$B$13,REACTORES!T68,IF($B$15=DATOS!$B$14,RESINAS!T72,IF($B$15=DATOS!$B$15,SECADORES!T68,IF($B$15=DATOS!$B$16,SILOS!T68,IF($B$15=DATOS!$B$17,TANQUES!T68,IF($B$15=DATOS!$B$18,'TK AGITADOS'!T68,IF($B$15=DATOS!$B$19,'TORRES ENF'!T68," ")))))))))))))))))</f>
        <v>0</v>
      </c>
      <c r="S84" s="46">
        <f>IF($B$15=DATOS!$B$3,CALDERAS!U68,IF($B$15=DATOS!$B$4,CENTRÍFUGAS!U68,IF($B$15=DATOS!$B$5,CHILLERS!U68, IF($B$15=DATOS!$B$6,COMPRESORES!U68,IF($B$15=DATOS!$B$7,EVAPORADORES!U68,IF($B$15=DATOS!$B$8,FILTROS!U68,IF($B$15=DATOS!$B$9,IC!U68,IF($B$15=DATOS!$B$10,MIXERS!U68,IF($B$15=DATOS!$B$11,MOLINOS!U68,IF($B$15=DATOS!$B$12,'ÓSMOSIS INV'!U68,IF($B$15=DATOS!$B$13,REACTORES!U68,IF($B$15=DATOS!$B$14,RESINAS!U72,IF($B$15=DATOS!$B$15,SECADORES!U68,IF($B$15=DATOS!$B$16,SILOS!U68,IF($B$15=DATOS!$B$17,TANQUES!U68,IF($B$15=DATOS!$B$18,'TK AGITADOS'!U68,IF($B$15=DATOS!$B$19,'TORRES ENF'!U68," ")))))))))))))))))</f>
        <v>0</v>
      </c>
      <c r="T84" s="46">
        <f>IF($B$15=DATOS!$B$3,CALDERAS!V68,IF($B$15=DATOS!$B$4,CENTRÍFUGAS!V68,IF($B$15=DATOS!$B$5,CHILLERS!V68, IF($B$15=DATOS!$B$6,COMPRESORES!V68,IF($B$15=DATOS!$B$7,EVAPORADORES!V68,IF($B$15=DATOS!$B$8,FILTROS!V68,IF($B$15=DATOS!$B$9,IC!V68,IF($B$15=DATOS!$B$10,MIXERS!V68,IF($B$15=DATOS!$B$11,MOLINOS!V68,IF($B$15=DATOS!$B$12,'ÓSMOSIS INV'!V68,IF($B$15=DATOS!$B$13,REACTORES!V68,IF($B$15=DATOS!$B$14,RESINAS!V72,IF($B$15=DATOS!$B$15,SECADORES!V68,IF($B$15=DATOS!$B$16,SILOS!V68,IF($B$15=DATOS!$B$17,TANQUES!V68,IF($B$15=DATOS!$B$18,'TK AGITADOS'!V68,IF($B$15=DATOS!$B$19,'TORRES ENF'!V68," ")))))))))))))))))</f>
        <v>0</v>
      </c>
      <c r="U84" s="46">
        <f>IF($B$15=DATOS!$B$3,CALDERAS!W68,IF($B$15=DATOS!$B$4,CENTRÍFUGAS!W68,IF($B$15=DATOS!$B$5,CHILLERS!W68, IF($B$15=DATOS!$B$6,COMPRESORES!W68,IF($B$15=DATOS!$B$7,EVAPORADORES!W68,IF($B$15=DATOS!$B$8,FILTROS!W68,IF($B$15=DATOS!$B$9,IC!W68,IF($B$15=DATOS!$B$10,MIXERS!W68,IF($B$15=DATOS!$B$11,MOLINOS!W68,IF($B$15=DATOS!$B$12,'ÓSMOSIS INV'!W68,IF($B$15=DATOS!$B$13,REACTORES!W68,IF($B$15=DATOS!$B$14,RESINAS!W72,IF($B$15=DATOS!$B$15,SECADORES!W68,IF($B$15=DATOS!$B$16,SILOS!W68,IF($B$15=DATOS!$B$17,TANQUES!W68,IF($B$15=DATOS!$B$18,'TK AGITADOS'!W68,IF($B$15=DATOS!$B$19,'TORRES ENF'!W68," ")))))))))))))))))</f>
        <v>0</v>
      </c>
      <c r="V84" s="46">
        <f>IF($B$15=DATOS!$B$3,CALDERAS!X68,IF($B$15=DATOS!$B$4,CENTRÍFUGAS!X68,IF($B$15=DATOS!$B$5,CHILLERS!X68, IF($B$15=DATOS!$B$6,COMPRESORES!X68,IF($B$15=DATOS!$B$7,EVAPORADORES!X68,IF($B$15=DATOS!$B$8,FILTROS!X68,IF($B$15=DATOS!$B$9,IC!X68,IF($B$15=DATOS!$B$10,MIXERS!X68,IF($B$15=DATOS!$B$11,MOLINOS!X68,IF($B$15=DATOS!$B$12,'ÓSMOSIS INV'!X68,IF($B$15=DATOS!$B$13,REACTORES!X68,IF($B$15=DATOS!$B$14,RESINAS!X72,IF($B$15=DATOS!$B$15,SECADORES!X68,IF($B$15=DATOS!$B$16,SILOS!X68,IF($B$15=DATOS!$B$17,TANQUES!X68,IF($B$15=DATOS!$B$18,'TK AGITADOS'!X68,IF($B$15=DATOS!$B$19,'TORRES ENF'!X68," ")))))))))))))))))</f>
        <v>0</v>
      </c>
      <c r="W84" s="46">
        <f>IF($B$15=DATOS!$B$3,CALDERAS!Y68,IF($B$15=DATOS!$B$4,CENTRÍFUGAS!Y68,IF($B$15=DATOS!$B$5,CHILLERS!Y68, IF($B$15=DATOS!$B$6,COMPRESORES!Y68,IF($B$15=DATOS!$B$7,EVAPORADORES!Y68,IF($B$15=DATOS!$B$8,FILTROS!Y68,IF($B$15=DATOS!$B$9,IC!Y68,IF($B$15=DATOS!$B$10,MIXERS!Y68,IF($B$15=DATOS!$B$11,MOLINOS!Y68,IF($B$15=DATOS!$B$12,'ÓSMOSIS INV'!Y68,IF($B$15=DATOS!$B$13,REACTORES!Y68,IF($B$15=DATOS!$B$14,RESINAS!Y72,IF($B$15=DATOS!$B$15,SECADORES!Y68,IF($B$15=DATOS!$B$16,SILOS!Y68,IF($B$15=DATOS!$B$17,TANQUES!Y68,IF($B$15=DATOS!$B$18,'TK AGITADOS'!Y68,IF($B$15=DATOS!$B$19,'TORRES ENF'!Y68," ")))))))))))))))))</f>
        <v>0</v>
      </c>
      <c r="X84" s="46">
        <f>IF($B$15=DATOS!$B$3,CALDERAS!Z68,IF($B$15=DATOS!$B$4,CENTRÍFUGAS!Z68,IF($B$15=DATOS!$B$5,CHILLERS!Z68, IF($B$15=DATOS!$B$6,COMPRESORES!Z68,IF($B$15=DATOS!$B$7,EVAPORADORES!Z68,IF($B$15=DATOS!$B$8,FILTROS!Z68,IF($B$15=DATOS!$B$9,IC!Z68,IF($B$15=DATOS!$B$10,MIXERS!Z68,IF($B$15=DATOS!$B$11,MOLINOS!Z68,IF($B$15=DATOS!$B$12,'ÓSMOSIS INV'!Z68,IF($B$15=DATOS!$B$13,REACTORES!Z68,IF($B$15=DATOS!$B$14,RESINAS!Z72,IF($B$15=DATOS!$B$15,SECADORES!Z68,IF($B$15=DATOS!$B$16,SILOS!Z68,IF($B$15=DATOS!$B$17,TANQUES!Z68,IF($B$15=DATOS!$B$18,'TK AGITADOS'!Z68,IF($B$15=DATOS!$B$19,'TORRES ENF'!Z68," ")))))))))))))))))</f>
        <v>0</v>
      </c>
      <c r="Y84" s="46">
        <f>IF($B$15=DATOS!$B$3,CALDERAS!AA68,IF($B$15=DATOS!$B$4,CENTRÍFUGAS!AA68,IF($B$15=DATOS!$B$5,CHILLERS!AA68, IF($B$15=DATOS!$B$6,COMPRESORES!AA68,IF($B$15=DATOS!$B$7,EVAPORADORES!AA68,IF($B$15=DATOS!$B$8,FILTROS!AA68,IF($B$15=DATOS!$B$9,IC!AA68,IF($B$15=DATOS!$B$10,MIXERS!AA68,IF($B$15=DATOS!$B$11,MOLINOS!AA68,IF($B$15=DATOS!$B$12,'ÓSMOSIS INV'!AA68,IF($B$15=DATOS!$B$13,REACTORES!AA68,IF($B$15=DATOS!$B$14,RESINAS!AA72,IF($B$15=DATOS!$B$15,SECADORES!AA68,IF($B$15=DATOS!$B$16,SILOS!AA68,IF($B$15=DATOS!$B$17,TANQUES!AA68,IF($B$15=DATOS!$B$18,'TK AGITADOS'!AA68,IF($B$15=DATOS!$B$19,'TORRES ENF'!AA68," ")))))))))))))))))</f>
        <v>0</v>
      </c>
      <c r="Z84" s="46">
        <f>IF($B$15=DATOS!$B$3,CALDERAS!AB68,IF($B$15=DATOS!$B$4,CENTRÍFUGAS!AB68,IF($B$15=DATOS!$B$5,CHILLERS!AB68, IF($B$15=DATOS!$B$6,COMPRESORES!AB68,IF($B$15=DATOS!$B$7,EVAPORADORES!AB68,IF($B$15=DATOS!$B$8,FILTROS!AB68,IF($B$15=DATOS!$B$9,IC!AB68,IF($B$15=DATOS!$B$10,MIXERS!AB68,IF($B$15=DATOS!$B$11,MOLINOS!AB68,IF($B$15=DATOS!$B$12,'ÓSMOSIS INV'!AB68,IF($B$15=DATOS!$B$13,REACTORES!AB68,IF($B$15=DATOS!$B$14,RESINAS!AB72,IF($B$15=DATOS!$B$15,SECADORES!AB68,IF($B$15=DATOS!$B$16,SILOS!AB68,IF($B$15=DATOS!$B$17,TANQUES!AB68,IF($B$15=DATOS!$B$18,'TK AGITADOS'!AB68,IF($B$15=DATOS!$B$19,'TORRES ENF'!AB68," ")))))))))))))))))</f>
        <v>0</v>
      </c>
      <c r="AA84" s="46">
        <f>IF($B$15=DATOS!$B$3,CALDERAS!AC68,IF($B$15=DATOS!$B$4,CENTRÍFUGAS!AC68,IF($B$15=DATOS!$B$5,CHILLERS!AC68, IF($B$15=DATOS!$B$6,COMPRESORES!AC68,IF($B$15=DATOS!$B$7,EVAPORADORES!AC68,IF($B$15=DATOS!$B$8,FILTROS!AC68,IF($B$15=DATOS!$B$9,IC!AC68,IF($B$15=DATOS!$B$10,MIXERS!AC68,IF($B$15=DATOS!$B$11,MOLINOS!AC68,IF($B$15=DATOS!$B$12,'ÓSMOSIS INV'!AC68,IF($B$15=DATOS!$B$13,REACTORES!AC68,IF($B$15=DATOS!$B$14,RESINAS!AC72,IF($B$15=DATOS!$B$15,SECADORES!AC68,IF($B$15=DATOS!$B$16,SILOS!AC68,IF($B$15=DATOS!$B$17,TANQUES!AC68,IF($B$15=DATOS!$B$18,'TK AGITADOS'!AC68,IF($B$15=DATOS!$B$19,'TORRES ENF'!AC68," ")))))))))))))))))</f>
        <v>0</v>
      </c>
      <c r="AB84" s="46">
        <f>IF($B$15=DATOS!$B$3,CALDERAS!AD68,IF($B$15=DATOS!$B$4,CENTRÍFUGAS!AD68,IF($B$15=DATOS!$B$5,CHILLERS!AD68, IF($B$15=DATOS!$B$6,COMPRESORES!AD68,IF($B$15=DATOS!$B$7,EVAPORADORES!AD68,IF($B$15=DATOS!$B$8,FILTROS!AD68,IF($B$15=DATOS!$B$9,IC!AD68,IF($B$15=DATOS!$B$10,MIXERS!AD68,IF($B$15=DATOS!$B$11,MOLINOS!AD68,IF($B$15=DATOS!$B$12,'ÓSMOSIS INV'!AD68,IF($B$15=DATOS!$B$13,REACTORES!AD68,IF($B$15=DATOS!$B$14,RESINAS!AD72,IF($B$15=DATOS!$B$15,SECADORES!AD68,IF($B$15=DATOS!$B$16,SILOS!AD68,IF($B$15=DATOS!$B$17,TANQUES!AD68,IF($B$15=DATOS!$B$18,'TK AGITADOS'!AD68,IF($B$15=DATOS!$B$19,'TORRES ENF'!AD68," ")))))))))))))))))</f>
        <v>0</v>
      </c>
      <c r="AC84" s="46">
        <f>IF($B$15=DATOS!$B$3,CALDERAS!AE68,IF($B$15=DATOS!$B$4,CENTRÍFUGAS!AE68,IF($B$15=DATOS!$B$5,CHILLERS!AE68, IF($B$15=DATOS!$B$6,COMPRESORES!AE68,IF($B$15=DATOS!$B$7,EVAPORADORES!AE68,IF($B$15=DATOS!$B$8,FILTROS!AE68,IF($B$15=DATOS!$B$9,IC!AE68,IF($B$15=DATOS!$B$10,MIXERS!AE68,IF($B$15=DATOS!$B$11,MOLINOS!AE68,IF($B$15=DATOS!$B$12,'ÓSMOSIS INV'!AE68,IF($B$15=DATOS!$B$13,REACTORES!AE68,IF($B$15=DATOS!$B$14,RESINAS!AE72,IF($B$15=DATOS!$B$15,SECADORES!AE68,IF($B$15=DATOS!$B$16,SILOS!AE68,IF($B$15=DATOS!$B$17,TANQUES!AE68,IF($B$15=DATOS!$B$18,'TK AGITADOS'!AE68,IF($B$15=DATOS!$B$19,'TORRES ENF'!AE68," ")))))))))))))))))</f>
        <v>0</v>
      </c>
      <c r="AD84" s="46">
        <f>IF($B$15=DATOS!$B$3,CALDERAS!AF68,IF($B$15=DATOS!$B$4,CENTRÍFUGAS!AF68,IF($B$15=DATOS!$B$5,CHILLERS!AF68, IF($B$15=DATOS!$B$6,COMPRESORES!AF68,IF($B$15=DATOS!$B$7,EVAPORADORES!AF68,IF($B$15=DATOS!$B$8,FILTROS!AF68,IF($B$15=DATOS!$B$9,IC!AF68,IF($B$15=DATOS!$B$10,MIXERS!AF68,IF($B$15=DATOS!$B$11,MOLINOS!AF68,IF($B$15=DATOS!$B$12,'ÓSMOSIS INV'!AF68,IF($B$15=DATOS!$B$13,REACTORES!AF68,IF($B$15=DATOS!$B$14,RESINAS!AF72,IF($B$15=DATOS!$B$15,SECADORES!AF68,IF($B$15=DATOS!$B$16,SILOS!AF68,IF($B$15=DATOS!$B$17,TANQUES!AF68,IF($B$15=DATOS!$B$18,'TK AGITADOS'!AF68,IF($B$15=DATOS!$B$19,'TORRES ENF'!AF68," ")))))))))))))))))</f>
        <v>0</v>
      </c>
      <c r="AE84" s="46">
        <f>IF($B$15=DATOS!$B$3,CALDERAS!AG68,IF($B$15=DATOS!$B$4,CENTRÍFUGAS!AG68,IF($B$15=DATOS!$B$5,CHILLERS!AG68, IF($B$15=DATOS!$B$6,COMPRESORES!AG68,IF($B$15=DATOS!$B$7,EVAPORADORES!AG68,IF($B$15=DATOS!$B$8,FILTROS!AG68,IF($B$15=DATOS!$B$9,IC!AG68,IF($B$15=DATOS!$B$10,MIXERS!AG68,IF($B$15=DATOS!$B$11,MOLINOS!AG68,IF($B$15=DATOS!$B$12,'ÓSMOSIS INV'!AG68,IF($B$15=DATOS!$B$13,REACTORES!AG68,IF($B$15=DATOS!$B$14,RESINAS!AG72,IF($B$15=DATOS!$B$15,SECADORES!AG68,IF($B$15=DATOS!$B$16,SILOS!AG68,IF($B$15=DATOS!$B$17,TANQUES!AG68,IF($B$15=DATOS!$B$18,'TK AGITADOS'!AG68,IF($B$15=DATOS!$B$19,'TORRES ENF'!AG68," ")))))))))))))))))</f>
        <v>0</v>
      </c>
      <c r="AF84" s="46">
        <f>IF($B$15=DATOS!$B$3,CALDERAS!AH68,IF($B$15=DATOS!$B$4,CENTRÍFUGAS!AH68,IF($B$15=DATOS!$B$5,CHILLERS!AH68, IF($B$15=DATOS!$B$6,COMPRESORES!AH68,IF($B$15=DATOS!$B$7,EVAPORADORES!AH68,IF($B$15=DATOS!$B$8,FILTROS!AH68,IF($B$15=DATOS!$B$9,IC!AH68,IF($B$15=DATOS!$B$10,MIXERS!AH68,IF($B$15=DATOS!$B$11,MOLINOS!AH68,IF($B$15=DATOS!$B$12,'ÓSMOSIS INV'!AH68,IF($B$15=DATOS!$B$13,REACTORES!AH68,IF($B$15=DATOS!$B$14,RESINAS!AH72,IF($B$15=DATOS!$B$15,SECADORES!AH68,IF($B$15=DATOS!$B$16,SILOS!AH68,IF($B$15=DATOS!$B$17,TANQUES!AH68,IF($B$15=DATOS!$B$18,'TK AGITADOS'!AH68,IF($B$15=DATOS!$B$19,'TORRES ENF'!AH68," ")))))))))))))))))</f>
        <v>0</v>
      </c>
    </row>
    <row r="85" spans="1:32" s="48" customFormat="1" ht="45" customHeight="1" x14ac:dyDescent="0.4">
      <c r="A85" s="46">
        <f>IF($B$15=DATOS!$B$3,CALDERAS!C69,IF($B$15=DATOS!$B$4,CENTRÍFUGAS!C69,IF($B$15=DATOS!$B$5,CHILLERS!C69, IF($B$15=DATOS!$B$6,COMPRESORES!C69,IF($B$15=DATOS!$B$7,EVAPORADORES!C69,IF($B$15=DATOS!$B$8,FILTROS!C69,IF($B$15=DATOS!$B$9,IC!C69,IF($B$15=DATOS!$B$10,MIXERS!C69,IF($B$15=DATOS!$B$11,MOLINOS!C69,IF($B$15=DATOS!$B$12,'ÓSMOSIS INV'!C69,IF($B$15=DATOS!$B$13,REACTORES!C69,IF($B$15=DATOS!$B$14,RESINAS!C73,IF($B$15=DATOS!$B$15,SECADORES!C69,IF($B$15=DATOS!$B$16,SILOS!C69,IF($B$15=DATOS!$B$17,TANQUES!C69,IF($B$15=DATOS!$B$18,'TK AGITADOS'!C69,IF($B$15=DATOS!$B$19,'TORRES ENF'!C69," ")))))))))))))))))</f>
        <v>0</v>
      </c>
      <c r="B85" s="46">
        <f>IF($B$15=DATOS!$B$3,CALDERAS!D69,IF($B$15=DATOS!$B$4,CENTRÍFUGAS!D69,IF($B$15=DATOS!$B$5,CHILLERS!D69, IF($B$15=DATOS!$B$6,COMPRESORES!D69,IF($B$15=DATOS!$B$7,EVAPORADORES!D69,IF($B$15=DATOS!$B$8,FILTROS!D69,IF($B$15=DATOS!$B$9,IC!D69,IF($B$15=DATOS!$B$10,MIXERS!D69,IF($B$15=DATOS!$B$11,MOLINOS!D69,IF($B$15=DATOS!$B$12,'ÓSMOSIS INV'!D69,IF($B$15=DATOS!$B$13,REACTORES!D69,IF($B$15=DATOS!$B$14,RESINAS!D73,IF($B$15=DATOS!$B$15,SECADORES!D69,IF($B$15=DATOS!$B$16,SILOS!D69,IF($B$15=DATOS!$B$17,TANQUES!D69,IF($B$15=DATOS!$B$18,'TK AGITADOS'!D69,IF($B$15=DATOS!$B$19,'TORRES ENF'!D69," ")))))))))))))))))</f>
        <v>0</v>
      </c>
      <c r="C85" s="46">
        <f>IF($B$15=DATOS!$B$3,CALDERAS!E69,IF($B$15=DATOS!$B$4,CENTRÍFUGAS!E69,IF($B$15=DATOS!$B$5,CHILLERS!E69, IF($B$15=DATOS!$B$6,COMPRESORES!E69,IF($B$15=DATOS!$B$7,EVAPORADORES!E69,IF($B$15=DATOS!$B$8,FILTROS!E69,IF($B$15=DATOS!$B$9,IC!E69,IF($B$15=DATOS!$B$10,MIXERS!E69,IF($B$15=DATOS!$B$11,MOLINOS!E69,IF($B$15=DATOS!$B$12,'ÓSMOSIS INV'!E69,IF($B$15=DATOS!$B$13,REACTORES!E69,IF($B$15=DATOS!$B$14,RESINAS!E73,IF($B$15=DATOS!$B$15,SECADORES!E69,IF($B$15=DATOS!$B$16,SILOS!E69,IF($B$15=DATOS!$B$17,TANQUES!E69,IF($B$15=DATOS!$B$18,'TK AGITADOS'!E69,IF($B$15=DATOS!$B$19,'TORRES ENF'!E69," ")))))))))))))))))</f>
        <v>0</v>
      </c>
      <c r="D85" s="46">
        <f>IF($B$15=DATOS!$B$3,CALDERAS!F69,IF($B$15=DATOS!$B$4,CENTRÍFUGAS!F69,IF($B$15=DATOS!$B$5,CHILLERS!F69, IF($B$15=DATOS!$B$6,COMPRESORES!F69,IF($B$15=DATOS!$B$7,EVAPORADORES!F69,IF($B$15=DATOS!$B$8,FILTROS!F69,IF($B$15=DATOS!$B$9,IC!F69,IF($B$15=DATOS!$B$10,MIXERS!F69,IF($B$15=DATOS!$B$11,MOLINOS!F69,IF($B$15=DATOS!$B$12,'ÓSMOSIS INV'!F69,IF($B$15=DATOS!$B$13,REACTORES!F69,IF($B$15=DATOS!$B$14,RESINAS!F73,IF($B$15=DATOS!$B$15,SECADORES!F69,IF($B$15=DATOS!$B$16,SILOS!F69,IF($B$15=DATOS!$B$17,TANQUES!F69,IF($B$15=DATOS!$B$18,'TK AGITADOS'!F69,IF($B$15=DATOS!$B$19,'TORRES ENF'!F69," ")))))))))))))))))</f>
        <v>0</v>
      </c>
      <c r="E85" s="46">
        <f>IF($B$15=DATOS!$B$3,CALDERAS!G69,IF($B$15=DATOS!$B$4,CENTRÍFUGAS!G69,IF($B$15=DATOS!$B$5,CHILLERS!G69, IF($B$15=DATOS!$B$6,COMPRESORES!G69,IF($B$15=DATOS!$B$7,EVAPORADORES!G69,IF($B$15=DATOS!$B$8,FILTROS!G69,IF($B$15=DATOS!$B$9,IC!G69,IF($B$15=DATOS!$B$10,MIXERS!G69,IF($B$15=DATOS!$B$11,MOLINOS!G69,IF($B$15=DATOS!$B$12,'ÓSMOSIS INV'!G69,IF($B$15=DATOS!$B$13,REACTORES!G69,IF($B$15=DATOS!$B$14,RESINAS!G73,IF($B$15=DATOS!$B$15,SECADORES!G69,IF($B$15=DATOS!$B$16,SILOS!G69,IF($B$15=DATOS!$B$17,TANQUES!G69,IF($B$15=DATOS!$B$18,'TK AGITADOS'!G69,IF($B$15=DATOS!$B$19,'TORRES ENF'!G69," ")))))))))))))))))</f>
        <v>0</v>
      </c>
      <c r="F85" s="46">
        <f>IF($B$15=DATOS!$B$3,CALDERAS!H69,IF($B$15=DATOS!$B$4,CENTRÍFUGAS!H69,IF($B$15=DATOS!$B$5,CHILLERS!H69, IF($B$15=DATOS!$B$6,COMPRESORES!H69,IF($B$15=DATOS!$B$7,EVAPORADORES!H69,IF($B$15=DATOS!$B$8,FILTROS!H69,IF($B$15=DATOS!$B$9,IC!H69,IF($B$15=DATOS!$B$10,MIXERS!H69,IF($B$15=DATOS!$B$11,MOLINOS!H69,IF($B$15=DATOS!$B$12,'ÓSMOSIS INV'!H69,IF($B$15=DATOS!$B$13,REACTORES!H69,IF($B$15=DATOS!$B$14,RESINAS!H73,IF($B$15=DATOS!$B$15,SECADORES!H69,IF($B$15=DATOS!$B$16,SILOS!H69,IF($B$15=DATOS!$B$17,TANQUES!H69,IF($B$15=DATOS!$B$18,'TK AGITADOS'!H69,IF($B$15=DATOS!$B$19,'TORRES ENF'!H69," ")))))))))))))))))</f>
        <v>0</v>
      </c>
      <c r="G85" s="46">
        <f>IF($B$15=DATOS!$B$3,CALDERAS!I69,IF($B$15=DATOS!$B$4,CENTRÍFUGAS!I69,IF($B$15=DATOS!$B$5,CHILLERS!I69, IF($B$15=DATOS!$B$6,COMPRESORES!I69,IF($B$15=DATOS!$B$7,EVAPORADORES!I69,IF($B$15=DATOS!$B$8,FILTROS!I69,IF($B$15=DATOS!$B$9,IC!I69,IF($B$15=DATOS!$B$10,MIXERS!I69,IF($B$15=DATOS!$B$11,MOLINOS!I69,IF($B$15=DATOS!$B$12,'ÓSMOSIS INV'!I69,IF($B$15=DATOS!$B$13,REACTORES!I69,IF($B$15=DATOS!$B$14,RESINAS!I73,IF($B$15=DATOS!$B$15,SECADORES!I69,IF($B$15=DATOS!$B$16,SILOS!I69,IF($B$15=DATOS!$B$17,TANQUES!I69,IF($B$15=DATOS!$B$18,'TK AGITADOS'!I69,IF($B$15=DATOS!$B$19,'TORRES ENF'!I69," ")))))))))))))))))</f>
        <v>0</v>
      </c>
      <c r="H85" s="46">
        <f>IF($B$15=DATOS!$B$3,CALDERAS!J69,IF($B$15=DATOS!$B$4,CENTRÍFUGAS!J69,IF($B$15=DATOS!$B$5,CHILLERS!J69, IF($B$15=DATOS!$B$6,COMPRESORES!J69,IF($B$15=DATOS!$B$7,EVAPORADORES!J69,IF($B$15=DATOS!$B$8,FILTROS!J69,IF($B$15=DATOS!$B$9,IC!J69,IF($B$15=DATOS!$B$10,MIXERS!J69,IF($B$15=DATOS!$B$11,MOLINOS!J69,IF($B$15=DATOS!$B$12,'ÓSMOSIS INV'!J69,IF($B$15=DATOS!$B$13,REACTORES!J69,IF($B$15=DATOS!$B$14,RESINAS!J73,IF($B$15=DATOS!$B$15,SECADORES!J69,IF($B$15=DATOS!$B$16,SILOS!J69,IF($B$15=DATOS!$B$17,TANQUES!J69,IF($B$15=DATOS!$B$18,'TK AGITADOS'!J69,IF($B$15=DATOS!$B$19,'TORRES ENF'!J69," ")))))))))))))))))</f>
        <v>0</v>
      </c>
      <c r="I85" s="46">
        <f>IF($B$15=DATOS!$B$3,CALDERAS!K69,IF($B$15=DATOS!$B$4,CENTRÍFUGAS!K69,IF($B$15=DATOS!$B$5,CHILLERS!K69, IF($B$15=DATOS!$B$6,COMPRESORES!K69,IF($B$15=DATOS!$B$7,EVAPORADORES!K69,IF($B$15=DATOS!$B$8,FILTROS!K69,IF($B$15=DATOS!$B$9,IC!K69,IF($B$15=DATOS!$B$10,MIXERS!K69,IF($B$15=DATOS!$B$11,MOLINOS!K69,IF($B$15=DATOS!$B$12,'ÓSMOSIS INV'!K69,IF($B$15=DATOS!$B$13,REACTORES!K69,IF($B$15=DATOS!$B$14,RESINAS!K73,IF($B$15=DATOS!$B$15,SECADORES!K69,IF($B$15=DATOS!$B$16,SILOS!K69,IF($B$15=DATOS!$B$17,TANQUES!K69,IF($B$15=DATOS!$B$18,'TK AGITADOS'!K69,IF($B$15=DATOS!$B$19,'TORRES ENF'!K69," ")))))))))))))))))</f>
        <v>0</v>
      </c>
      <c r="J85" s="46">
        <f>IF($B$15=DATOS!$B$3,CALDERAS!L69,IF($B$15=DATOS!$B$4,CENTRÍFUGAS!L69,IF($B$15=DATOS!$B$5,CHILLERS!L69, IF($B$15=DATOS!$B$6,COMPRESORES!L69,IF($B$15=DATOS!$B$7,EVAPORADORES!L69,IF($B$15=DATOS!$B$8,FILTROS!L69,IF($B$15=DATOS!$B$9,IC!L69,IF($B$15=DATOS!$B$10,MIXERS!L69,IF($B$15=DATOS!$B$11,MOLINOS!L69,IF($B$15=DATOS!$B$12,'ÓSMOSIS INV'!L69,IF($B$15=DATOS!$B$13,REACTORES!L69,IF($B$15=DATOS!$B$14,RESINAS!L73,IF($B$15=DATOS!$B$15,SECADORES!L69,IF($B$15=DATOS!$B$16,SILOS!L69,IF($B$15=DATOS!$B$17,TANQUES!L69,IF($B$15=DATOS!$B$18,'TK AGITADOS'!L69,IF($B$15=DATOS!$B$19,'TORRES ENF'!L69," ")))))))))))))))))</f>
        <v>0</v>
      </c>
      <c r="K85" s="46">
        <f>IF($B$15=DATOS!$B$3,CALDERAS!M69,IF($B$15=DATOS!$B$4,CENTRÍFUGAS!M69,IF($B$15=DATOS!$B$5,CHILLERS!M69, IF($B$15=DATOS!$B$6,COMPRESORES!M69,IF($B$15=DATOS!$B$7,EVAPORADORES!M69,IF($B$15=DATOS!$B$8,FILTROS!M69,IF($B$15=DATOS!$B$9,IC!M69,IF($B$15=DATOS!$B$10,MIXERS!M69,IF($B$15=DATOS!$B$11,MOLINOS!M69,IF($B$15=DATOS!$B$12,'ÓSMOSIS INV'!M69,IF($B$15=DATOS!$B$13,REACTORES!M69,IF($B$15=DATOS!$B$14,RESINAS!M73,IF($B$15=DATOS!$B$15,SECADORES!M69,IF($B$15=DATOS!$B$16,SILOS!M69,IF($B$15=DATOS!$B$17,TANQUES!M69,IF($B$15=DATOS!$B$18,'TK AGITADOS'!M69,IF($B$15=DATOS!$B$19,'TORRES ENF'!M69," ")))))))))))))))))</f>
        <v>0</v>
      </c>
      <c r="L85" s="46">
        <f>IF($B$15=DATOS!$B$3,CALDERAS!N69,IF($B$15=DATOS!$B$4,CENTRÍFUGAS!N69,IF($B$15=DATOS!$B$5,CHILLERS!N69, IF($B$15=DATOS!$B$6,COMPRESORES!N69,IF($B$15=DATOS!$B$7,EVAPORADORES!N69,IF($B$15=DATOS!$B$8,FILTROS!N69,IF($B$15=DATOS!$B$9,IC!N69,IF($B$15=DATOS!$B$10,MIXERS!N69,IF($B$15=DATOS!$B$11,MOLINOS!N69,IF($B$15=DATOS!$B$12,'ÓSMOSIS INV'!N69,IF($B$15=DATOS!$B$13,REACTORES!N69,IF($B$15=DATOS!$B$14,RESINAS!N73,IF($B$15=DATOS!$B$15,SECADORES!N69,IF($B$15=DATOS!$B$16,SILOS!N69,IF($B$15=DATOS!$B$17,TANQUES!N69,IF($B$15=DATOS!$B$18,'TK AGITADOS'!N69,IF($B$15=DATOS!$B$19,'TORRES ENF'!N69," ")))))))))))))))))</f>
        <v>0</v>
      </c>
      <c r="M85" s="46">
        <f>IF($B$15=DATOS!$B$3,CALDERAS!O69,IF($B$15=DATOS!$B$4,CENTRÍFUGAS!O69,IF($B$15=DATOS!$B$5,CHILLERS!O69, IF($B$15=DATOS!$B$6,COMPRESORES!O69,IF($B$15=DATOS!$B$7,EVAPORADORES!O69,IF($B$15=DATOS!$B$8,FILTROS!O69,IF($B$15=DATOS!$B$9,IC!O69,IF($B$15=DATOS!$B$10,MIXERS!O69,IF($B$15=DATOS!$B$11,MOLINOS!O69,IF($B$15=DATOS!$B$12,'ÓSMOSIS INV'!O69,IF($B$15=DATOS!$B$13,REACTORES!O69,IF($B$15=DATOS!$B$14,RESINAS!O73,IF($B$15=DATOS!$B$15,SECADORES!O69,IF($B$15=DATOS!$B$16,SILOS!O69,IF($B$15=DATOS!$B$17,TANQUES!O69,IF($B$15=DATOS!$B$18,'TK AGITADOS'!O69,IF($B$15=DATOS!$B$19,'TORRES ENF'!O69," ")))))))))))))))))</f>
        <v>0</v>
      </c>
      <c r="N85" s="46">
        <f>IF($B$15=DATOS!$B$3,CALDERAS!P69,IF($B$15=DATOS!$B$4,CENTRÍFUGAS!P69,IF($B$15=DATOS!$B$5,CHILLERS!P69, IF($B$15=DATOS!$B$6,COMPRESORES!P69,IF($B$15=DATOS!$B$7,EVAPORADORES!P69,IF($B$15=DATOS!$B$8,FILTROS!P69,IF($B$15=DATOS!$B$9,IC!P69,IF($B$15=DATOS!$B$10,MIXERS!P69,IF($B$15=DATOS!$B$11,MOLINOS!P69,IF($B$15=DATOS!$B$12,'ÓSMOSIS INV'!P69,IF($B$15=DATOS!$B$13,REACTORES!P69,IF($B$15=DATOS!$B$14,RESINAS!P73,IF($B$15=DATOS!$B$15,SECADORES!P69,IF($B$15=DATOS!$B$16,SILOS!P69,IF($B$15=DATOS!$B$17,TANQUES!P69,IF($B$15=DATOS!$B$18,'TK AGITADOS'!P69,IF($B$15=DATOS!$B$19,'TORRES ENF'!P69," ")))))))))))))))))</f>
        <v>0</v>
      </c>
      <c r="O85" s="46">
        <f>IF($B$15=DATOS!$B$3,CALDERAS!Q69,IF($B$15=DATOS!$B$4,CENTRÍFUGAS!Q69,IF($B$15=DATOS!$B$5,CHILLERS!Q69, IF($B$15=DATOS!$B$6,COMPRESORES!Q69,IF($B$15=DATOS!$B$7,EVAPORADORES!Q69,IF($B$15=DATOS!$B$8,FILTROS!Q69,IF($B$15=DATOS!$B$9,IC!Q69,IF($B$15=DATOS!$B$10,MIXERS!Q69,IF($B$15=DATOS!$B$11,MOLINOS!Q69,IF($B$15=DATOS!$B$12,'ÓSMOSIS INV'!Q69,IF($B$15=DATOS!$B$13,REACTORES!Q69,IF($B$15=DATOS!$B$14,RESINAS!Q73,IF($B$15=DATOS!$B$15,SECADORES!Q69,IF($B$15=DATOS!$B$16,SILOS!Q69,IF($B$15=DATOS!$B$17,TANQUES!Q69,IF($B$15=DATOS!$B$18,'TK AGITADOS'!Q69,IF($B$15=DATOS!$B$19,'TORRES ENF'!Q69," ")))))))))))))))))</f>
        <v>0</v>
      </c>
      <c r="P85" s="46">
        <f>IF($B$15=DATOS!$B$3,CALDERAS!R69,IF($B$15=DATOS!$B$4,CENTRÍFUGAS!R69,IF($B$15=DATOS!$B$5,CHILLERS!R69, IF($B$15=DATOS!$B$6,COMPRESORES!R69,IF($B$15=DATOS!$B$7,EVAPORADORES!R69,IF($B$15=DATOS!$B$8,FILTROS!R69,IF($B$15=DATOS!$B$9,IC!R69,IF($B$15=DATOS!$B$10,MIXERS!R69,IF($B$15=DATOS!$B$11,MOLINOS!R69,IF($B$15=DATOS!$B$12,'ÓSMOSIS INV'!R69,IF($B$15=DATOS!$B$13,REACTORES!R69,IF($B$15=DATOS!$B$14,RESINAS!R73,IF($B$15=DATOS!$B$15,SECADORES!R69,IF($B$15=DATOS!$B$16,SILOS!R69,IF($B$15=DATOS!$B$17,TANQUES!R69,IF($B$15=DATOS!$B$18,'TK AGITADOS'!R69,IF($B$15=DATOS!$B$19,'TORRES ENF'!R69," ")))))))))))))))))</f>
        <v>0</v>
      </c>
      <c r="Q85" s="46">
        <f>IF($B$15=DATOS!$B$3,CALDERAS!S69,IF($B$15=DATOS!$B$4,CENTRÍFUGAS!S69,IF($B$15=DATOS!$B$5,CHILLERS!S69, IF($B$15=DATOS!$B$6,COMPRESORES!S69,IF($B$15=DATOS!$B$7,EVAPORADORES!S69,IF($B$15=DATOS!$B$8,FILTROS!S69,IF($B$15=DATOS!$B$9,IC!S69,IF($B$15=DATOS!$B$10,MIXERS!S69,IF($B$15=DATOS!$B$11,MOLINOS!S69,IF($B$15=DATOS!$B$12,'ÓSMOSIS INV'!S69,IF($B$15=DATOS!$B$13,REACTORES!S69,IF($B$15=DATOS!$B$14,RESINAS!S73,IF($B$15=DATOS!$B$15,SECADORES!S69,IF($B$15=DATOS!$B$16,SILOS!S69,IF($B$15=DATOS!$B$17,TANQUES!S69,IF($B$15=DATOS!$B$18,'TK AGITADOS'!S69,IF($B$15=DATOS!$B$19,'TORRES ENF'!S69," ")))))))))))))))))</f>
        <v>0</v>
      </c>
      <c r="R85" s="46">
        <f>IF($B$15=DATOS!$B$3,CALDERAS!T69,IF($B$15=DATOS!$B$4,CENTRÍFUGAS!T69,IF($B$15=DATOS!$B$5,CHILLERS!T69, IF($B$15=DATOS!$B$6,COMPRESORES!T69,IF($B$15=DATOS!$B$7,EVAPORADORES!T69,IF($B$15=DATOS!$B$8,FILTROS!T69,IF($B$15=DATOS!$B$9,IC!T69,IF($B$15=DATOS!$B$10,MIXERS!T69,IF($B$15=DATOS!$B$11,MOLINOS!T69,IF($B$15=DATOS!$B$12,'ÓSMOSIS INV'!T69,IF($B$15=DATOS!$B$13,REACTORES!T69,IF($B$15=DATOS!$B$14,RESINAS!T73,IF($B$15=DATOS!$B$15,SECADORES!T69,IF($B$15=DATOS!$B$16,SILOS!T69,IF($B$15=DATOS!$B$17,TANQUES!T69,IF($B$15=DATOS!$B$18,'TK AGITADOS'!T69,IF($B$15=DATOS!$B$19,'TORRES ENF'!T69," ")))))))))))))))))</f>
        <v>0</v>
      </c>
      <c r="S85" s="46">
        <f>IF($B$15=DATOS!$B$3,CALDERAS!U69,IF($B$15=DATOS!$B$4,CENTRÍFUGAS!U69,IF($B$15=DATOS!$B$5,CHILLERS!U69, IF($B$15=DATOS!$B$6,COMPRESORES!U69,IF($B$15=DATOS!$B$7,EVAPORADORES!U69,IF($B$15=DATOS!$B$8,FILTROS!U69,IF($B$15=DATOS!$B$9,IC!U69,IF($B$15=DATOS!$B$10,MIXERS!U69,IF($B$15=DATOS!$B$11,MOLINOS!U69,IF($B$15=DATOS!$B$12,'ÓSMOSIS INV'!U69,IF($B$15=DATOS!$B$13,REACTORES!U69,IF($B$15=DATOS!$B$14,RESINAS!U73,IF($B$15=DATOS!$B$15,SECADORES!U69,IF($B$15=DATOS!$B$16,SILOS!U69,IF($B$15=DATOS!$B$17,TANQUES!U69,IF($B$15=DATOS!$B$18,'TK AGITADOS'!U69,IF($B$15=DATOS!$B$19,'TORRES ENF'!U69," ")))))))))))))))))</f>
        <v>0</v>
      </c>
      <c r="T85" s="46">
        <f>IF($B$15=DATOS!$B$3,CALDERAS!V69,IF($B$15=DATOS!$B$4,CENTRÍFUGAS!V69,IF($B$15=DATOS!$B$5,CHILLERS!V69, IF($B$15=DATOS!$B$6,COMPRESORES!V69,IF($B$15=DATOS!$B$7,EVAPORADORES!V69,IF($B$15=DATOS!$B$8,FILTROS!V69,IF($B$15=DATOS!$B$9,IC!V69,IF($B$15=DATOS!$B$10,MIXERS!V69,IF($B$15=DATOS!$B$11,MOLINOS!V69,IF($B$15=DATOS!$B$12,'ÓSMOSIS INV'!V69,IF($B$15=DATOS!$B$13,REACTORES!V69,IF($B$15=DATOS!$B$14,RESINAS!V73,IF($B$15=DATOS!$B$15,SECADORES!V69,IF($B$15=DATOS!$B$16,SILOS!V69,IF($B$15=DATOS!$B$17,TANQUES!V69,IF($B$15=DATOS!$B$18,'TK AGITADOS'!V69,IF($B$15=DATOS!$B$19,'TORRES ENF'!V69," ")))))))))))))))))</f>
        <v>0</v>
      </c>
      <c r="U85" s="46">
        <f>IF($B$15=DATOS!$B$3,CALDERAS!W69,IF($B$15=DATOS!$B$4,CENTRÍFUGAS!W69,IF($B$15=DATOS!$B$5,CHILLERS!W69, IF($B$15=DATOS!$B$6,COMPRESORES!W69,IF($B$15=DATOS!$B$7,EVAPORADORES!W69,IF($B$15=DATOS!$B$8,FILTROS!W69,IF($B$15=DATOS!$B$9,IC!W69,IF($B$15=DATOS!$B$10,MIXERS!W69,IF($B$15=DATOS!$B$11,MOLINOS!W69,IF($B$15=DATOS!$B$12,'ÓSMOSIS INV'!W69,IF($B$15=DATOS!$B$13,REACTORES!W69,IF($B$15=DATOS!$B$14,RESINAS!W73,IF($B$15=DATOS!$B$15,SECADORES!W69,IF($B$15=DATOS!$B$16,SILOS!W69,IF($B$15=DATOS!$B$17,TANQUES!W69,IF($B$15=DATOS!$B$18,'TK AGITADOS'!W69,IF($B$15=DATOS!$B$19,'TORRES ENF'!W69," ")))))))))))))))))</f>
        <v>0</v>
      </c>
      <c r="V85" s="46">
        <f>IF($B$15=DATOS!$B$3,CALDERAS!X69,IF($B$15=DATOS!$B$4,CENTRÍFUGAS!X69,IF($B$15=DATOS!$B$5,CHILLERS!X69, IF($B$15=DATOS!$B$6,COMPRESORES!X69,IF($B$15=DATOS!$B$7,EVAPORADORES!X69,IF($B$15=DATOS!$B$8,FILTROS!X69,IF($B$15=DATOS!$B$9,IC!X69,IF($B$15=DATOS!$B$10,MIXERS!X69,IF($B$15=DATOS!$B$11,MOLINOS!X69,IF($B$15=DATOS!$B$12,'ÓSMOSIS INV'!X69,IF($B$15=DATOS!$B$13,REACTORES!X69,IF($B$15=DATOS!$B$14,RESINAS!X73,IF($B$15=DATOS!$B$15,SECADORES!X69,IF($B$15=DATOS!$B$16,SILOS!X69,IF($B$15=DATOS!$B$17,TANQUES!X69,IF($B$15=DATOS!$B$18,'TK AGITADOS'!X69,IF($B$15=DATOS!$B$19,'TORRES ENF'!X69," ")))))))))))))))))</f>
        <v>0</v>
      </c>
      <c r="W85" s="46">
        <f>IF($B$15=DATOS!$B$3,CALDERAS!Y69,IF($B$15=DATOS!$B$4,CENTRÍFUGAS!Y69,IF($B$15=DATOS!$B$5,CHILLERS!Y69, IF($B$15=DATOS!$B$6,COMPRESORES!Y69,IF($B$15=DATOS!$B$7,EVAPORADORES!Y69,IF($B$15=DATOS!$B$8,FILTROS!Y69,IF($B$15=DATOS!$B$9,IC!Y69,IF($B$15=DATOS!$B$10,MIXERS!Y69,IF($B$15=DATOS!$B$11,MOLINOS!Y69,IF($B$15=DATOS!$B$12,'ÓSMOSIS INV'!Y69,IF($B$15=DATOS!$B$13,REACTORES!Y69,IF($B$15=DATOS!$B$14,RESINAS!Y73,IF($B$15=DATOS!$B$15,SECADORES!Y69,IF($B$15=DATOS!$B$16,SILOS!Y69,IF($B$15=DATOS!$B$17,TANQUES!Y69,IF($B$15=DATOS!$B$18,'TK AGITADOS'!Y69,IF($B$15=DATOS!$B$19,'TORRES ENF'!Y69," ")))))))))))))))))</f>
        <v>0</v>
      </c>
      <c r="X85" s="46">
        <f>IF($B$15=DATOS!$B$3,CALDERAS!Z69,IF($B$15=DATOS!$B$4,CENTRÍFUGAS!Z69,IF($B$15=DATOS!$B$5,CHILLERS!Z69, IF($B$15=DATOS!$B$6,COMPRESORES!Z69,IF($B$15=DATOS!$B$7,EVAPORADORES!Z69,IF($B$15=DATOS!$B$8,FILTROS!Z69,IF($B$15=DATOS!$B$9,IC!Z69,IF($B$15=DATOS!$B$10,MIXERS!Z69,IF($B$15=DATOS!$B$11,MOLINOS!Z69,IF($B$15=DATOS!$B$12,'ÓSMOSIS INV'!Z69,IF($B$15=DATOS!$B$13,REACTORES!Z69,IF($B$15=DATOS!$B$14,RESINAS!Z73,IF($B$15=DATOS!$B$15,SECADORES!Z69,IF($B$15=DATOS!$B$16,SILOS!Z69,IF($B$15=DATOS!$B$17,TANQUES!Z69,IF($B$15=DATOS!$B$18,'TK AGITADOS'!Z69,IF($B$15=DATOS!$B$19,'TORRES ENF'!Z69," ")))))))))))))))))</f>
        <v>0</v>
      </c>
      <c r="Y85" s="46">
        <f>IF($B$15=DATOS!$B$3,CALDERAS!AA69,IF($B$15=DATOS!$B$4,CENTRÍFUGAS!AA69,IF($B$15=DATOS!$B$5,CHILLERS!AA69, IF($B$15=DATOS!$B$6,COMPRESORES!AA69,IF($B$15=DATOS!$B$7,EVAPORADORES!AA69,IF($B$15=DATOS!$B$8,FILTROS!AA69,IF($B$15=DATOS!$B$9,IC!AA69,IF($B$15=DATOS!$B$10,MIXERS!AA69,IF($B$15=DATOS!$B$11,MOLINOS!AA69,IF($B$15=DATOS!$B$12,'ÓSMOSIS INV'!AA69,IF($B$15=DATOS!$B$13,REACTORES!AA69,IF($B$15=DATOS!$B$14,RESINAS!AA73,IF($B$15=DATOS!$B$15,SECADORES!AA69,IF($B$15=DATOS!$B$16,SILOS!AA69,IF($B$15=DATOS!$B$17,TANQUES!AA69,IF($B$15=DATOS!$B$18,'TK AGITADOS'!AA69,IF($B$15=DATOS!$B$19,'TORRES ENF'!AA69," ")))))))))))))))))</f>
        <v>0</v>
      </c>
      <c r="Z85" s="46">
        <f>IF($B$15=DATOS!$B$3,CALDERAS!AB69,IF($B$15=DATOS!$B$4,CENTRÍFUGAS!AB69,IF($B$15=DATOS!$B$5,CHILLERS!AB69, IF($B$15=DATOS!$B$6,COMPRESORES!AB69,IF($B$15=DATOS!$B$7,EVAPORADORES!AB69,IF($B$15=DATOS!$B$8,FILTROS!AB69,IF($B$15=DATOS!$B$9,IC!AB69,IF($B$15=DATOS!$B$10,MIXERS!AB69,IF($B$15=DATOS!$B$11,MOLINOS!AB69,IF($B$15=DATOS!$B$12,'ÓSMOSIS INV'!AB69,IF($B$15=DATOS!$B$13,REACTORES!AB69,IF($B$15=DATOS!$B$14,RESINAS!AB73,IF($B$15=DATOS!$B$15,SECADORES!AB69,IF($B$15=DATOS!$B$16,SILOS!AB69,IF($B$15=DATOS!$B$17,TANQUES!AB69,IF($B$15=DATOS!$B$18,'TK AGITADOS'!AB69,IF($B$15=DATOS!$B$19,'TORRES ENF'!AB69," ")))))))))))))))))</f>
        <v>0</v>
      </c>
      <c r="AA85" s="46">
        <f>IF($B$15=DATOS!$B$3,CALDERAS!AC69,IF($B$15=DATOS!$B$4,CENTRÍFUGAS!AC69,IF($B$15=DATOS!$B$5,CHILLERS!AC69, IF($B$15=DATOS!$B$6,COMPRESORES!AC69,IF($B$15=DATOS!$B$7,EVAPORADORES!AC69,IF($B$15=DATOS!$B$8,FILTROS!AC69,IF($B$15=DATOS!$B$9,IC!AC69,IF($B$15=DATOS!$B$10,MIXERS!AC69,IF($B$15=DATOS!$B$11,MOLINOS!AC69,IF($B$15=DATOS!$B$12,'ÓSMOSIS INV'!AC69,IF($B$15=DATOS!$B$13,REACTORES!AC69,IF($B$15=DATOS!$B$14,RESINAS!AC73,IF($B$15=DATOS!$B$15,SECADORES!AC69,IF($B$15=DATOS!$B$16,SILOS!AC69,IF($B$15=DATOS!$B$17,TANQUES!AC69,IF($B$15=DATOS!$B$18,'TK AGITADOS'!AC69,IF($B$15=DATOS!$B$19,'TORRES ENF'!AC69," ")))))))))))))))))</f>
        <v>0</v>
      </c>
      <c r="AB85" s="46">
        <f>IF($B$15=DATOS!$B$3,CALDERAS!AD69,IF($B$15=DATOS!$B$4,CENTRÍFUGAS!AD69,IF($B$15=DATOS!$B$5,CHILLERS!AD69, IF($B$15=DATOS!$B$6,COMPRESORES!AD69,IF($B$15=DATOS!$B$7,EVAPORADORES!AD69,IF($B$15=DATOS!$B$8,FILTROS!AD69,IF($B$15=DATOS!$B$9,IC!AD69,IF($B$15=DATOS!$B$10,MIXERS!AD69,IF($B$15=DATOS!$B$11,MOLINOS!AD69,IF($B$15=DATOS!$B$12,'ÓSMOSIS INV'!AD69,IF($B$15=DATOS!$B$13,REACTORES!AD69,IF($B$15=DATOS!$B$14,RESINAS!AD73,IF($B$15=DATOS!$B$15,SECADORES!AD69,IF($B$15=DATOS!$B$16,SILOS!AD69,IF($B$15=DATOS!$B$17,TANQUES!AD69,IF($B$15=DATOS!$B$18,'TK AGITADOS'!AD69,IF($B$15=DATOS!$B$19,'TORRES ENF'!AD69," ")))))))))))))))))</f>
        <v>0</v>
      </c>
      <c r="AC85" s="46">
        <f>IF($B$15=DATOS!$B$3,CALDERAS!AE69,IF($B$15=DATOS!$B$4,CENTRÍFUGAS!AE69,IF($B$15=DATOS!$B$5,CHILLERS!AE69, IF($B$15=DATOS!$B$6,COMPRESORES!AE69,IF($B$15=DATOS!$B$7,EVAPORADORES!AE69,IF($B$15=DATOS!$B$8,FILTROS!AE69,IF($B$15=DATOS!$B$9,IC!AE69,IF($B$15=DATOS!$B$10,MIXERS!AE69,IF($B$15=DATOS!$B$11,MOLINOS!AE69,IF($B$15=DATOS!$B$12,'ÓSMOSIS INV'!AE69,IF($B$15=DATOS!$B$13,REACTORES!AE69,IF($B$15=DATOS!$B$14,RESINAS!AE73,IF($B$15=DATOS!$B$15,SECADORES!AE69,IF($B$15=DATOS!$B$16,SILOS!AE69,IF($B$15=DATOS!$B$17,TANQUES!AE69,IF($B$15=DATOS!$B$18,'TK AGITADOS'!AE69,IF($B$15=DATOS!$B$19,'TORRES ENF'!AE69," ")))))))))))))))))</f>
        <v>0</v>
      </c>
      <c r="AD85" s="46">
        <f>IF($B$15=DATOS!$B$3,CALDERAS!AF69,IF($B$15=DATOS!$B$4,CENTRÍFUGAS!AF69,IF($B$15=DATOS!$B$5,CHILLERS!AF69, IF($B$15=DATOS!$B$6,COMPRESORES!AF69,IF($B$15=DATOS!$B$7,EVAPORADORES!AF69,IF($B$15=DATOS!$B$8,FILTROS!AF69,IF($B$15=DATOS!$B$9,IC!AF69,IF($B$15=DATOS!$B$10,MIXERS!AF69,IF($B$15=DATOS!$B$11,MOLINOS!AF69,IF($B$15=DATOS!$B$12,'ÓSMOSIS INV'!AF69,IF($B$15=DATOS!$B$13,REACTORES!AF69,IF($B$15=DATOS!$B$14,RESINAS!AF73,IF($B$15=DATOS!$B$15,SECADORES!AF69,IF($B$15=DATOS!$B$16,SILOS!AF69,IF($B$15=DATOS!$B$17,TANQUES!AF69,IF($B$15=DATOS!$B$18,'TK AGITADOS'!AF69,IF($B$15=DATOS!$B$19,'TORRES ENF'!AF69," ")))))))))))))))))</f>
        <v>0</v>
      </c>
      <c r="AE85" s="46">
        <f>IF($B$15=DATOS!$B$3,CALDERAS!AG69,IF($B$15=DATOS!$B$4,CENTRÍFUGAS!AG69,IF($B$15=DATOS!$B$5,CHILLERS!AG69, IF($B$15=DATOS!$B$6,COMPRESORES!AG69,IF($B$15=DATOS!$B$7,EVAPORADORES!AG69,IF($B$15=DATOS!$B$8,FILTROS!AG69,IF($B$15=DATOS!$B$9,IC!AG69,IF($B$15=DATOS!$B$10,MIXERS!AG69,IF($B$15=DATOS!$B$11,MOLINOS!AG69,IF($B$15=DATOS!$B$12,'ÓSMOSIS INV'!AG69,IF($B$15=DATOS!$B$13,REACTORES!AG69,IF($B$15=DATOS!$B$14,RESINAS!AG73,IF($B$15=DATOS!$B$15,SECADORES!AG69,IF($B$15=DATOS!$B$16,SILOS!AG69,IF($B$15=DATOS!$B$17,TANQUES!AG69,IF($B$15=DATOS!$B$18,'TK AGITADOS'!AG69,IF($B$15=DATOS!$B$19,'TORRES ENF'!AG69," ")))))))))))))))))</f>
        <v>0</v>
      </c>
      <c r="AF85" s="46">
        <f>IF($B$15=DATOS!$B$3,CALDERAS!AH69,IF($B$15=DATOS!$B$4,CENTRÍFUGAS!AH69,IF($B$15=DATOS!$B$5,CHILLERS!AH69, IF($B$15=DATOS!$B$6,COMPRESORES!AH69,IF($B$15=DATOS!$B$7,EVAPORADORES!AH69,IF($B$15=DATOS!$B$8,FILTROS!AH69,IF($B$15=DATOS!$B$9,IC!AH69,IF($B$15=DATOS!$B$10,MIXERS!AH69,IF($B$15=DATOS!$B$11,MOLINOS!AH69,IF($B$15=DATOS!$B$12,'ÓSMOSIS INV'!AH69,IF($B$15=DATOS!$B$13,REACTORES!AH69,IF($B$15=DATOS!$B$14,RESINAS!AH73,IF($B$15=DATOS!$B$15,SECADORES!AH69,IF($B$15=DATOS!$B$16,SILOS!AH69,IF($B$15=DATOS!$B$17,TANQUES!AH69,IF($B$15=DATOS!$B$18,'TK AGITADOS'!AH69,IF($B$15=DATOS!$B$19,'TORRES ENF'!AH69," ")))))))))))))))))</f>
        <v>0</v>
      </c>
    </row>
    <row r="86" spans="1:32" s="48" customFormat="1" ht="45" customHeight="1" x14ac:dyDescent="0.4">
      <c r="A86" s="46">
        <f>IF($B$15=DATOS!$B$3,CALDERAS!C70,IF($B$15=DATOS!$B$4,CENTRÍFUGAS!C70,IF($B$15=DATOS!$B$5,CHILLERS!C70, IF($B$15=DATOS!$B$6,COMPRESORES!C70,IF($B$15=DATOS!$B$7,EVAPORADORES!C70,IF($B$15=DATOS!$B$8,FILTROS!C70,IF($B$15=DATOS!$B$9,IC!C70,IF($B$15=DATOS!$B$10,MIXERS!C70,IF($B$15=DATOS!$B$11,MOLINOS!C70,IF($B$15=DATOS!$B$12,'ÓSMOSIS INV'!C70,IF($B$15=DATOS!$B$13,REACTORES!C70,IF($B$15=DATOS!$B$14,RESINAS!C74,IF($B$15=DATOS!$B$15,SECADORES!C70,IF($B$15=DATOS!$B$16,SILOS!C70,IF($B$15=DATOS!$B$17,TANQUES!C70,IF($B$15=DATOS!$B$18,'TK AGITADOS'!C70,IF($B$15=DATOS!$B$19,'TORRES ENF'!C70," ")))))))))))))))))</f>
        <v>0</v>
      </c>
      <c r="B86" s="46">
        <f>IF($B$15=DATOS!$B$3,CALDERAS!D70,IF($B$15=DATOS!$B$4,CENTRÍFUGAS!D70,IF($B$15=DATOS!$B$5,CHILLERS!D70, IF($B$15=DATOS!$B$6,COMPRESORES!D70,IF($B$15=DATOS!$B$7,EVAPORADORES!D70,IF($B$15=DATOS!$B$8,FILTROS!D70,IF($B$15=DATOS!$B$9,IC!D70,IF($B$15=DATOS!$B$10,MIXERS!D70,IF($B$15=DATOS!$B$11,MOLINOS!D70,IF($B$15=DATOS!$B$12,'ÓSMOSIS INV'!D70,IF($B$15=DATOS!$B$13,REACTORES!D70,IF($B$15=DATOS!$B$14,RESINAS!D74,IF($B$15=DATOS!$B$15,SECADORES!D70,IF($B$15=DATOS!$B$16,SILOS!D70,IF($B$15=DATOS!$B$17,TANQUES!D70,IF($B$15=DATOS!$B$18,'TK AGITADOS'!D70,IF($B$15=DATOS!$B$19,'TORRES ENF'!D70," ")))))))))))))))))</f>
        <v>0</v>
      </c>
      <c r="C86" s="46">
        <f>IF($B$15=DATOS!$B$3,CALDERAS!E70,IF($B$15=DATOS!$B$4,CENTRÍFUGAS!E70,IF($B$15=DATOS!$B$5,CHILLERS!E70, IF($B$15=DATOS!$B$6,COMPRESORES!E70,IF($B$15=DATOS!$B$7,EVAPORADORES!E70,IF($B$15=DATOS!$B$8,FILTROS!E70,IF($B$15=DATOS!$B$9,IC!E70,IF($B$15=DATOS!$B$10,MIXERS!E70,IF($B$15=DATOS!$B$11,MOLINOS!E70,IF($B$15=DATOS!$B$12,'ÓSMOSIS INV'!E70,IF($B$15=DATOS!$B$13,REACTORES!E70,IF($B$15=DATOS!$B$14,RESINAS!E74,IF($B$15=DATOS!$B$15,SECADORES!E70,IF($B$15=DATOS!$B$16,SILOS!E70,IF($B$15=DATOS!$B$17,TANQUES!E70,IF($B$15=DATOS!$B$18,'TK AGITADOS'!E70,IF($B$15=DATOS!$B$19,'TORRES ENF'!E70," ")))))))))))))))))</f>
        <v>0</v>
      </c>
      <c r="D86" s="46">
        <f>IF($B$15=DATOS!$B$3,CALDERAS!F70,IF($B$15=DATOS!$B$4,CENTRÍFUGAS!F70,IF($B$15=DATOS!$B$5,CHILLERS!F70, IF($B$15=DATOS!$B$6,COMPRESORES!F70,IF($B$15=DATOS!$B$7,EVAPORADORES!F70,IF($B$15=DATOS!$B$8,FILTROS!F70,IF($B$15=DATOS!$B$9,IC!F70,IF($B$15=DATOS!$B$10,MIXERS!F70,IF($B$15=DATOS!$B$11,MOLINOS!F70,IF($B$15=DATOS!$B$12,'ÓSMOSIS INV'!F70,IF($B$15=DATOS!$B$13,REACTORES!F70,IF($B$15=DATOS!$B$14,RESINAS!F74,IF($B$15=DATOS!$B$15,SECADORES!F70,IF($B$15=DATOS!$B$16,SILOS!F70,IF($B$15=DATOS!$B$17,TANQUES!F70,IF($B$15=DATOS!$B$18,'TK AGITADOS'!F70,IF($B$15=DATOS!$B$19,'TORRES ENF'!F70," ")))))))))))))))))</f>
        <v>0</v>
      </c>
      <c r="E86" s="46">
        <f>IF($B$15=DATOS!$B$3,CALDERAS!G70,IF($B$15=DATOS!$B$4,CENTRÍFUGAS!G70,IF($B$15=DATOS!$B$5,CHILLERS!G70, IF($B$15=DATOS!$B$6,COMPRESORES!G70,IF($B$15=DATOS!$B$7,EVAPORADORES!G70,IF($B$15=DATOS!$B$8,FILTROS!G70,IF($B$15=DATOS!$B$9,IC!G70,IF($B$15=DATOS!$B$10,MIXERS!G70,IF($B$15=DATOS!$B$11,MOLINOS!G70,IF($B$15=DATOS!$B$12,'ÓSMOSIS INV'!G70,IF($B$15=DATOS!$B$13,REACTORES!G70,IF($B$15=DATOS!$B$14,RESINAS!G74,IF($B$15=DATOS!$B$15,SECADORES!G70,IF($B$15=DATOS!$B$16,SILOS!G70,IF($B$15=DATOS!$B$17,TANQUES!G70,IF($B$15=DATOS!$B$18,'TK AGITADOS'!G70,IF($B$15=DATOS!$B$19,'TORRES ENF'!G70," ")))))))))))))))))</f>
        <v>0</v>
      </c>
      <c r="F86" s="46">
        <f>IF($B$15=DATOS!$B$3,CALDERAS!H70,IF($B$15=DATOS!$B$4,CENTRÍFUGAS!H70,IF($B$15=DATOS!$B$5,CHILLERS!H70, IF($B$15=DATOS!$B$6,COMPRESORES!H70,IF($B$15=DATOS!$B$7,EVAPORADORES!H70,IF($B$15=DATOS!$B$8,FILTROS!H70,IF($B$15=DATOS!$B$9,IC!H70,IF($B$15=DATOS!$B$10,MIXERS!H70,IF($B$15=DATOS!$B$11,MOLINOS!H70,IF($B$15=DATOS!$B$12,'ÓSMOSIS INV'!H70,IF($B$15=DATOS!$B$13,REACTORES!H70,IF($B$15=DATOS!$B$14,RESINAS!H74,IF($B$15=DATOS!$B$15,SECADORES!H70,IF($B$15=DATOS!$B$16,SILOS!H70,IF($B$15=DATOS!$B$17,TANQUES!H70,IF($B$15=DATOS!$B$18,'TK AGITADOS'!H70,IF($B$15=DATOS!$B$19,'TORRES ENF'!H70," ")))))))))))))))))</f>
        <v>0</v>
      </c>
      <c r="G86" s="46">
        <f>IF($B$15=DATOS!$B$3,CALDERAS!I70,IF($B$15=DATOS!$B$4,CENTRÍFUGAS!I70,IF($B$15=DATOS!$B$5,CHILLERS!I70, IF($B$15=DATOS!$B$6,COMPRESORES!I70,IF($B$15=DATOS!$B$7,EVAPORADORES!I70,IF($B$15=DATOS!$B$8,FILTROS!I70,IF($B$15=DATOS!$B$9,IC!I70,IF($B$15=DATOS!$B$10,MIXERS!I70,IF($B$15=DATOS!$B$11,MOLINOS!I70,IF($B$15=DATOS!$B$12,'ÓSMOSIS INV'!I70,IF($B$15=DATOS!$B$13,REACTORES!I70,IF($B$15=DATOS!$B$14,RESINAS!I74,IF($B$15=DATOS!$B$15,SECADORES!I70,IF($B$15=DATOS!$B$16,SILOS!I70,IF($B$15=DATOS!$B$17,TANQUES!I70,IF($B$15=DATOS!$B$18,'TK AGITADOS'!I70,IF($B$15=DATOS!$B$19,'TORRES ENF'!I70," ")))))))))))))))))</f>
        <v>0</v>
      </c>
      <c r="H86" s="46">
        <f>IF($B$15=DATOS!$B$3,CALDERAS!J70,IF($B$15=DATOS!$B$4,CENTRÍFUGAS!J70,IF($B$15=DATOS!$B$5,CHILLERS!J70, IF($B$15=DATOS!$B$6,COMPRESORES!J70,IF($B$15=DATOS!$B$7,EVAPORADORES!J70,IF($B$15=DATOS!$B$8,FILTROS!J70,IF($B$15=DATOS!$B$9,IC!J70,IF($B$15=DATOS!$B$10,MIXERS!J70,IF($B$15=DATOS!$B$11,MOLINOS!J70,IF($B$15=DATOS!$B$12,'ÓSMOSIS INV'!J70,IF($B$15=DATOS!$B$13,REACTORES!J70,IF($B$15=DATOS!$B$14,RESINAS!J74,IF($B$15=DATOS!$B$15,SECADORES!J70,IF($B$15=DATOS!$B$16,SILOS!J70,IF($B$15=DATOS!$B$17,TANQUES!J70,IF($B$15=DATOS!$B$18,'TK AGITADOS'!J70,IF($B$15=DATOS!$B$19,'TORRES ENF'!J70," ")))))))))))))))))</f>
        <v>0</v>
      </c>
      <c r="I86" s="46">
        <f>IF($B$15=DATOS!$B$3,CALDERAS!K70,IF($B$15=DATOS!$B$4,CENTRÍFUGAS!K70,IF($B$15=DATOS!$B$5,CHILLERS!K70, IF($B$15=DATOS!$B$6,COMPRESORES!K70,IF($B$15=DATOS!$B$7,EVAPORADORES!K70,IF($B$15=DATOS!$B$8,FILTROS!K70,IF($B$15=DATOS!$B$9,IC!K70,IF($B$15=DATOS!$B$10,MIXERS!K70,IF($B$15=DATOS!$B$11,MOLINOS!K70,IF($B$15=DATOS!$B$12,'ÓSMOSIS INV'!K70,IF($B$15=DATOS!$B$13,REACTORES!K70,IF($B$15=DATOS!$B$14,RESINAS!K74,IF($B$15=DATOS!$B$15,SECADORES!K70,IF($B$15=DATOS!$B$16,SILOS!K70,IF($B$15=DATOS!$B$17,TANQUES!K70,IF($B$15=DATOS!$B$18,'TK AGITADOS'!K70,IF($B$15=DATOS!$B$19,'TORRES ENF'!K70," ")))))))))))))))))</f>
        <v>0</v>
      </c>
      <c r="J86" s="46">
        <f>IF($B$15=DATOS!$B$3,CALDERAS!L70,IF($B$15=DATOS!$B$4,CENTRÍFUGAS!L70,IF($B$15=DATOS!$B$5,CHILLERS!L70, IF($B$15=DATOS!$B$6,COMPRESORES!L70,IF($B$15=DATOS!$B$7,EVAPORADORES!L70,IF($B$15=DATOS!$B$8,FILTROS!L70,IF($B$15=DATOS!$B$9,IC!L70,IF($B$15=DATOS!$B$10,MIXERS!L70,IF($B$15=DATOS!$B$11,MOLINOS!L70,IF($B$15=DATOS!$B$12,'ÓSMOSIS INV'!L70,IF($B$15=DATOS!$B$13,REACTORES!L70,IF($B$15=DATOS!$B$14,RESINAS!L74,IF($B$15=DATOS!$B$15,SECADORES!L70,IF($B$15=DATOS!$B$16,SILOS!L70,IF($B$15=DATOS!$B$17,TANQUES!L70,IF($B$15=DATOS!$B$18,'TK AGITADOS'!L70,IF($B$15=DATOS!$B$19,'TORRES ENF'!L70," ")))))))))))))))))</f>
        <v>0</v>
      </c>
      <c r="K86" s="46">
        <f>IF($B$15=DATOS!$B$3,CALDERAS!M70,IF($B$15=DATOS!$B$4,CENTRÍFUGAS!M70,IF($B$15=DATOS!$B$5,CHILLERS!M70, IF($B$15=DATOS!$B$6,COMPRESORES!M70,IF($B$15=DATOS!$B$7,EVAPORADORES!M70,IF($B$15=DATOS!$B$8,FILTROS!M70,IF($B$15=DATOS!$B$9,IC!M70,IF($B$15=DATOS!$B$10,MIXERS!M70,IF($B$15=DATOS!$B$11,MOLINOS!M70,IF($B$15=DATOS!$B$12,'ÓSMOSIS INV'!M70,IF($B$15=DATOS!$B$13,REACTORES!M70,IF($B$15=DATOS!$B$14,RESINAS!M74,IF($B$15=DATOS!$B$15,SECADORES!M70,IF($B$15=DATOS!$B$16,SILOS!M70,IF($B$15=DATOS!$B$17,TANQUES!M70,IF($B$15=DATOS!$B$18,'TK AGITADOS'!M70,IF($B$15=DATOS!$B$19,'TORRES ENF'!M70," ")))))))))))))))))</f>
        <v>0</v>
      </c>
      <c r="L86" s="46">
        <f>IF($B$15=DATOS!$B$3,CALDERAS!N70,IF($B$15=DATOS!$B$4,CENTRÍFUGAS!N70,IF($B$15=DATOS!$B$5,CHILLERS!N70, IF($B$15=DATOS!$B$6,COMPRESORES!N70,IF($B$15=DATOS!$B$7,EVAPORADORES!N70,IF($B$15=DATOS!$B$8,FILTROS!N70,IF($B$15=DATOS!$B$9,IC!N70,IF($B$15=DATOS!$B$10,MIXERS!N70,IF($B$15=DATOS!$B$11,MOLINOS!N70,IF($B$15=DATOS!$B$12,'ÓSMOSIS INV'!N70,IF($B$15=DATOS!$B$13,REACTORES!N70,IF($B$15=DATOS!$B$14,RESINAS!N74,IF($B$15=DATOS!$B$15,SECADORES!N70,IF($B$15=DATOS!$B$16,SILOS!N70,IF($B$15=DATOS!$B$17,TANQUES!N70,IF($B$15=DATOS!$B$18,'TK AGITADOS'!N70,IF($B$15=DATOS!$B$19,'TORRES ENF'!N70," ")))))))))))))))))</f>
        <v>0</v>
      </c>
      <c r="M86" s="46">
        <f>IF($B$15=DATOS!$B$3,CALDERAS!O70,IF($B$15=DATOS!$B$4,CENTRÍFUGAS!O70,IF($B$15=DATOS!$B$5,CHILLERS!O70, IF($B$15=DATOS!$B$6,COMPRESORES!O70,IF($B$15=DATOS!$B$7,EVAPORADORES!O70,IF($B$15=DATOS!$B$8,FILTROS!O70,IF($B$15=DATOS!$B$9,IC!O70,IF($B$15=DATOS!$B$10,MIXERS!O70,IF($B$15=DATOS!$B$11,MOLINOS!O70,IF($B$15=DATOS!$B$12,'ÓSMOSIS INV'!O70,IF($B$15=DATOS!$B$13,REACTORES!O70,IF($B$15=DATOS!$B$14,RESINAS!O74,IF($B$15=DATOS!$B$15,SECADORES!O70,IF($B$15=DATOS!$B$16,SILOS!O70,IF($B$15=DATOS!$B$17,TANQUES!O70,IF($B$15=DATOS!$B$18,'TK AGITADOS'!O70,IF($B$15=DATOS!$B$19,'TORRES ENF'!O70," ")))))))))))))))))</f>
        <v>0</v>
      </c>
      <c r="N86" s="46">
        <f>IF($B$15=DATOS!$B$3,CALDERAS!P70,IF($B$15=DATOS!$B$4,CENTRÍFUGAS!P70,IF($B$15=DATOS!$B$5,CHILLERS!P70, IF($B$15=DATOS!$B$6,COMPRESORES!P70,IF($B$15=DATOS!$B$7,EVAPORADORES!P70,IF($B$15=DATOS!$B$8,FILTROS!P70,IF($B$15=DATOS!$B$9,IC!P70,IF($B$15=DATOS!$B$10,MIXERS!P70,IF($B$15=DATOS!$B$11,MOLINOS!P70,IF($B$15=DATOS!$B$12,'ÓSMOSIS INV'!P70,IF($B$15=DATOS!$B$13,REACTORES!P70,IF($B$15=DATOS!$B$14,RESINAS!P74,IF($B$15=DATOS!$B$15,SECADORES!P70,IF($B$15=DATOS!$B$16,SILOS!P70,IF($B$15=DATOS!$B$17,TANQUES!P70,IF($B$15=DATOS!$B$18,'TK AGITADOS'!P70,IF($B$15=DATOS!$B$19,'TORRES ENF'!P70," ")))))))))))))))))</f>
        <v>0</v>
      </c>
      <c r="O86" s="46">
        <f>IF($B$15=DATOS!$B$3,CALDERAS!Q70,IF($B$15=DATOS!$B$4,CENTRÍFUGAS!Q70,IF($B$15=DATOS!$B$5,CHILLERS!Q70, IF($B$15=DATOS!$B$6,COMPRESORES!Q70,IF($B$15=DATOS!$B$7,EVAPORADORES!Q70,IF($B$15=DATOS!$B$8,FILTROS!Q70,IF($B$15=DATOS!$B$9,IC!Q70,IF($B$15=DATOS!$B$10,MIXERS!Q70,IF($B$15=DATOS!$B$11,MOLINOS!Q70,IF($B$15=DATOS!$B$12,'ÓSMOSIS INV'!Q70,IF($B$15=DATOS!$B$13,REACTORES!Q70,IF($B$15=DATOS!$B$14,RESINAS!Q74,IF($B$15=DATOS!$B$15,SECADORES!Q70,IF($B$15=DATOS!$B$16,SILOS!Q70,IF($B$15=DATOS!$B$17,TANQUES!Q70,IF($B$15=DATOS!$B$18,'TK AGITADOS'!Q70,IF($B$15=DATOS!$B$19,'TORRES ENF'!Q70," ")))))))))))))))))</f>
        <v>0</v>
      </c>
      <c r="P86" s="46">
        <f>IF($B$15=DATOS!$B$3,CALDERAS!R70,IF($B$15=DATOS!$B$4,CENTRÍFUGAS!R70,IF($B$15=DATOS!$B$5,CHILLERS!R70, IF($B$15=DATOS!$B$6,COMPRESORES!R70,IF($B$15=DATOS!$B$7,EVAPORADORES!R70,IF($B$15=DATOS!$B$8,FILTROS!R70,IF($B$15=DATOS!$B$9,IC!R70,IF($B$15=DATOS!$B$10,MIXERS!R70,IF($B$15=DATOS!$B$11,MOLINOS!R70,IF($B$15=DATOS!$B$12,'ÓSMOSIS INV'!R70,IF($B$15=DATOS!$B$13,REACTORES!R70,IF($B$15=DATOS!$B$14,RESINAS!R74,IF($B$15=DATOS!$B$15,SECADORES!R70,IF($B$15=DATOS!$B$16,SILOS!R70,IF($B$15=DATOS!$B$17,TANQUES!R70,IF($B$15=DATOS!$B$18,'TK AGITADOS'!R70,IF($B$15=DATOS!$B$19,'TORRES ENF'!R70," ")))))))))))))))))</f>
        <v>0</v>
      </c>
      <c r="Q86" s="46">
        <f>IF($B$15=DATOS!$B$3,CALDERAS!S70,IF($B$15=DATOS!$B$4,CENTRÍFUGAS!S70,IF($B$15=DATOS!$B$5,CHILLERS!S70, IF($B$15=DATOS!$B$6,COMPRESORES!S70,IF($B$15=DATOS!$B$7,EVAPORADORES!S70,IF($B$15=DATOS!$B$8,FILTROS!S70,IF($B$15=DATOS!$B$9,IC!S70,IF($B$15=DATOS!$B$10,MIXERS!S70,IF($B$15=DATOS!$B$11,MOLINOS!S70,IF($B$15=DATOS!$B$12,'ÓSMOSIS INV'!S70,IF($B$15=DATOS!$B$13,REACTORES!S70,IF($B$15=DATOS!$B$14,RESINAS!S74,IF($B$15=DATOS!$B$15,SECADORES!S70,IF($B$15=DATOS!$B$16,SILOS!S70,IF($B$15=DATOS!$B$17,TANQUES!S70,IF($B$15=DATOS!$B$18,'TK AGITADOS'!S70,IF($B$15=DATOS!$B$19,'TORRES ENF'!S70," ")))))))))))))))))</f>
        <v>0</v>
      </c>
      <c r="R86" s="46">
        <f>IF($B$15=DATOS!$B$3,CALDERAS!T70,IF($B$15=DATOS!$B$4,CENTRÍFUGAS!T70,IF($B$15=DATOS!$B$5,CHILLERS!T70, IF($B$15=DATOS!$B$6,COMPRESORES!T70,IF($B$15=DATOS!$B$7,EVAPORADORES!T70,IF($B$15=DATOS!$B$8,FILTROS!T70,IF($B$15=DATOS!$B$9,IC!T70,IF($B$15=DATOS!$B$10,MIXERS!T70,IF($B$15=DATOS!$B$11,MOLINOS!T70,IF($B$15=DATOS!$B$12,'ÓSMOSIS INV'!T70,IF($B$15=DATOS!$B$13,REACTORES!T70,IF($B$15=DATOS!$B$14,RESINAS!T74,IF($B$15=DATOS!$B$15,SECADORES!T70,IF($B$15=DATOS!$B$16,SILOS!T70,IF($B$15=DATOS!$B$17,TANQUES!T70,IF($B$15=DATOS!$B$18,'TK AGITADOS'!T70,IF($B$15=DATOS!$B$19,'TORRES ENF'!T70," ")))))))))))))))))</f>
        <v>0</v>
      </c>
      <c r="S86" s="46">
        <f>IF($B$15=DATOS!$B$3,CALDERAS!U70,IF($B$15=DATOS!$B$4,CENTRÍFUGAS!U70,IF($B$15=DATOS!$B$5,CHILLERS!U70, IF($B$15=DATOS!$B$6,COMPRESORES!U70,IF($B$15=DATOS!$B$7,EVAPORADORES!U70,IF($B$15=DATOS!$B$8,FILTROS!U70,IF($B$15=DATOS!$B$9,IC!U70,IF($B$15=DATOS!$B$10,MIXERS!U70,IF($B$15=DATOS!$B$11,MOLINOS!U70,IF($B$15=DATOS!$B$12,'ÓSMOSIS INV'!U70,IF($B$15=DATOS!$B$13,REACTORES!U70,IF($B$15=DATOS!$B$14,RESINAS!U74,IF($B$15=DATOS!$B$15,SECADORES!U70,IF($B$15=DATOS!$B$16,SILOS!U70,IF($B$15=DATOS!$B$17,TANQUES!U70,IF($B$15=DATOS!$B$18,'TK AGITADOS'!U70,IF($B$15=DATOS!$B$19,'TORRES ENF'!U70," ")))))))))))))))))</f>
        <v>0</v>
      </c>
      <c r="T86" s="46">
        <f>IF($B$15=DATOS!$B$3,CALDERAS!V70,IF($B$15=DATOS!$B$4,CENTRÍFUGAS!V70,IF($B$15=DATOS!$B$5,CHILLERS!V70, IF($B$15=DATOS!$B$6,COMPRESORES!V70,IF($B$15=DATOS!$B$7,EVAPORADORES!V70,IF($B$15=DATOS!$B$8,FILTROS!V70,IF($B$15=DATOS!$B$9,IC!V70,IF($B$15=DATOS!$B$10,MIXERS!V70,IF($B$15=DATOS!$B$11,MOLINOS!V70,IF($B$15=DATOS!$B$12,'ÓSMOSIS INV'!V70,IF($B$15=DATOS!$B$13,REACTORES!V70,IF($B$15=DATOS!$B$14,RESINAS!V74,IF($B$15=DATOS!$B$15,SECADORES!V70,IF($B$15=DATOS!$B$16,SILOS!V70,IF($B$15=DATOS!$B$17,TANQUES!V70,IF($B$15=DATOS!$B$18,'TK AGITADOS'!V70,IF($B$15=DATOS!$B$19,'TORRES ENF'!V70," ")))))))))))))))))</f>
        <v>0</v>
      </c>
      <c r="U86" s="46">
        <f>IF($B$15=DATOS!$B$3,CALDERAS!W70,IF($B$15=DATOS!$B$4,CENTRÍFUGAS!W70,IF($B$15=DATOS!$B$5,CHILLERS!W70, IF($B$15=DATOS!$B$6,COMPRESORES!W70,IF($B$15=DATOS!$B$7,EVAPORADORES!W70,IF($B$15=DATOS!$B$8,FILTROS!W70,IF($B$15=DATOS!$B$9,IC!W70,IF($B$15=DATOS!$B$10,MIXERS!W70,IF($B$15=DATOS!$B$11,MOLINOS!W70,IF($B$15=DATOS!$B$12,'ÓSMOSIS INV'!W70,IF($B$15=DATOS!$B$13,REACTORES!W70,IF($B$15=DATOS!$B$14,RESINAS!W74,IF($B$15=DATOS!$B$15,SECADORES!W70,IF($B$15=DATOS!$B$16,SILOS!W70,IF($B$15=DATOS!$B$17,TANQUES!W70,IF($B$15=DATOS!$B$18,'TK AGITADOS'!W70,IF($B$15=DATOS!$B$19,'TORRES ENF'!W70," ")))))))))))))))))</f>
        <v>0</v>
      </c>
      <c r="V86" s="46">
        <f>IF($B$15=DATOS!$B$3,CALDERAS!X70,IF($B$15=DATOS!$B$4,CENTRÍFUGAS!X70,IF($B$15=DATOS!$B$5,CHILLERS!X70, IF($B$15=DATOS!$B$6,COMPRESORES!X70,IF($B$15=DATOS!$B$7,EVAPORADORES!X70,IF($B$15=DATOS!$B$8,FILTROS!X70,IF($B$15=DATOS!$B$9,IC!X70,IF($B$15=DATOS!$B$10,MIXERS!X70,IF($B$15=DATOS!$B$11,MOLINOS!X70,IF($B$15=DATOS!$B$12,'ÓSMOSIS INV'!X70,IF($B$15=DATOS!$B$13,REACTORES!X70,IF($B$15=DATOS!$B$14,RESINAS!X74,IF($B$15=DATOS!$B$15,SECADORES!X70,IF($B$15=DATOS!$B$16,SILOS!X70,IF($B$15=DATOS!$B$17,TANQUES!X70,IF($B$15=DATOS!$B$18,'TK AGITADOS'!X70,IF($B$15=DATOS!$B$19,'TORRES ENF'!X70," ")))))))))))))))))</f>
        <v>0</v>
      </c>
      <c r="W86" s="46">
        <f>IF($B$15=DATOS!$B$3,CALDERAS!Y70,IF($B$15=DATOS!$B$4,CENTRÍFUGAS!Y70,IF($B$15=DATOS!$B$5,CHILLERS!Y70, IF($B$15=DATOS!$B$6,COMPRESORES!Y70,IF($B$15=DATOS!$B$7,EVAPORADORES!Y70,IF($B$15=DATOS!$B$8,FILTROS!Y70,IF($B$15=DATOS!$B$9,IC!Y70,IF($B$15=DATOS!$B$10,MIXERS!Y70,IF($B$15=DATOS!$B$11,MOLINOS!Y70,IF($B$15=DATOS!$B$12,'ÓSMOSIS INV'!Y70,IF($B$15=DATOS!$B$13,REACTORES!Y70,IF($B$15=DATOS!$B$14,RESINAS!Y74,IF($B$15=DATOS!$B$15,SECADORES!Y70,IF($B$15=DATOS!$B$16,SILOS!Y70,IF($B$15=DATOS!$B$17,TANQUES!Y70,IF($B$15=DATOS!$B$18,'TK AGITADOS'!Y70,IF($B$15=DATOS!$B$19,'TORRES ENF'!Y70," ")))))))))))))))))</f>
        <v>0</v>
      </c>
      <c r="X86" s="46">
        <f>IF($B$15=DATOS!$B$3,CALDERAS!Z70,IF($B$15=DATOS!$B$4,CENTRÍFUGAS!Z70,IF($B$15=DATOS!$B$5,CHILLERS!Z70, IF($B$15=DATOS!$B$6,COMPRESORES!Z70,IF($B$15=DATOS!$B$7,EVAPORADORES!Z70,IF($B$15=DATOS!$B$8,FILTROS!Z70,IF($B$15=DATOS!$B$9,IC!Z70,IF($B$15=DATOS!$B$10,MIXERS!Z70,IF($B$15=DATOS!$B$11,MOLINOS!Z70,IF($B$15=DATOS!$B$12,'ÓSMOSIS INV'!Z70,IF($B$15=DATOS!$B$13,REACTORES!Z70,IF($B$15=DATOS!$B$14,RESINAS!Z74,IF($B$15=DATOS!$B$15,SECADORES!Z70,IF($B$15=DATOS!$B$16,SILOS!Z70,IF($B$15=DATOS!$B$17,TANQUES!Z70,IF($B$15=DATOS!$B$18,'TK AGITADOS'!Z70,IF($B$15=DATOS!$B$19,'TORRES ENF'!Z70," ")))))))))))))))))</f>
        <v>0</v>
      </c>
      <c r="Y86" s="46">
        <f>IF($B$15=DATOS!$B$3,CALDERAS!AA70,IF($B$15=DATOS!$B$4,CENTRÍFUGAS!AA70,IF($B$15=DATOS!$B$5,CHILLERS!AA70, IF($B$15=DATOS!$B$6,COMPRESORES!AA70,IF($B$15=DATOS!$B$7,EVAPORADORES!AA70,IF($B$15=DATOS!$B$8,FILTROS!AA70,IF($B$15=DATOS!$B$9,IC!AA70,IF($B$15=DATOS!$B$10,MIXERS!AA70,IF($B$15=DATOS!$B$11,MOLINOS!AA70,IF($B$15=DATOS!$B$12,'ÓSMOSIS INV'!AA70,IF($B$15=DATOS!$B$13,REACTORES!AA70,IF($B$15=DATOS!$B$14,RESINAS!AA74,IF($B$15=DATOS!$B$15,SECADORES!AA70,IF($B$15=DATOS!$B$16,SILOS!AA70,IF($B$15=DATOS!$B$17,TANQUES!AA70,IF($B$15=DATOS!$B$18,'TK AGITADOS'!AA70,IF($B$15=DATOS!$B$19,'TORRES ENF'!AA70," ")))))))))))))))))</f>
        <v>0</v>
      </c>
      <c r="Z86" s="46">
        <f>IF($B$15=DATOS!$B$3,CALDERAS!AB70,IF($B$15=DATOS!$B$4,CENTRÍFUGAS!AB70,IF($B$15=DATOS!$B$5,CHILLERS!AB70, IF($B$15=DATOS!$B$6,COMPRESORES!AB70,IF($B$15=DATOS!$B$7,EVAPORADORES!AB70,IF($B$15=DATOS!$B$8,FILTROS!AB70,IF($B$15=DATOS!$B$9,IC!AB70,IF($B$15=DATOS!$B$10,MIXERS!AB70,IF($B$15=DATOS!$B$11,MOLINOS!AB70,IF($B$15=DATOS!$B$12,'ÓSMOSIS INV'!AB70,IF($B$15=DATOS!$B$13,REACTORES!AB70,IF($B$15=DATOS!$B$14,RESINAS!AB74,IF($B$15=DATOS!$B$15,SECADORES!AB70,IF($B$15=DATOS!$B$16,SILOS!AB70,IF($B$15=DATOS!$B$17,TANQUES!AB70,IF($B$15=DATOS!$B$18,'TK AGITADOS'!AB70,IF($B$15=DATOS!$B$19,'TORRES ENF'!AB70," ")))))))))))))))))</f>
        <v>0</v>
      </c>
      <c r="AA86" s="46">
        <f>IF($B$15=DATOS!$B$3,CALDERAS!AC70,IF($B$15=DATOS!$B$4,CENTRÍFUGAS!AC70,IF($B$15=DATOS!$B$5,CHILLERS!AC70, IF($B$15=DATOS!$B$6,COMPRESORES!AC70,IF($B$15=DATOS!$B$7,EVAPORADORES!AC70,IF($B$15=DATOS!$B$8,FILTROS!AC70,IF($B$15=DATOS!$B$9,IC!AC70,IF($B$15=DATOS!$B$10,MIXERS!AC70,IF($B$15=DATOS!$B$11,MOLINOS!AC70,IF($B$15=DATOS!$B$12,'ÓSMOSIS INV'!AC70,IF($B$15=DATOS!$B$13,REACTORES!AC70,IF($B$15=DATOS!$B$14,RESINAS!AC74,IF($B$15=DATOS!$B$15,SECADORES!AC70,IF($B$15=DATOS!$B$16,SILOS!AC70,IF($B$15=DATOS!$B$17,TANQUES!AC70,IF($B$15=DATOS!$B$18,'TK AGITADOS'!AC70,IF($B$15=DATOS!$B$19,'TORRES ENF'!AC70," ")))))))))))))))))</f>
        <v>0</v>
      </c>
      <c r="AB86" s="46">
        <f>IF($B$15=DATOS!$B$3,CALDERAS!AD70,IF($B$15=DATOS!$B$4,CENTRÍFUGAS!AD70,IF($B$15=DATOS!$B$5,CHILLERS!AD70, IF($B$15=DATOS!$B$6,COMPRESORES!AD70,IF($B$15=DATOS!$B$7,EVAPORADORES!AD70,IF($B$15=DATOS!$B$8,FILTROS!AD70,IF($B$15=DATOS!$B$9,IC!AD70,IF($B$15=DATOS!$B$10,MIXERS!AD70,IF($B$15=DATOS!$B$11,MOLINOS!AD70,IF($B$15=DATOS!$B$12,'ÓSMOSIS INV'!AD70,IF($B$15=DATOS!$B$13,REACTORES!AD70,IF($B$15=DATOS!$B$14,RESINAS!AD74,IF($B$15=DATOS!$B$15,SECADORES!AD70,IF($B$15=DATOS!$B$16,SILOS!AD70,IF($B$15=DATOS!$B$17,TANQUES!AD70,IF($B$15=DATOS!$B$18,'TK AGITADOS'!AD70,IF($B$15=DATOS!$B$19,'TORRES ENF'!AD70," ")))))))))))))))))</f>
        <v>0</v>
      </c>
      <c r="AC86" s="46">
        <f>IF($B$15=DATOS!$B$3,CALDERAS!AE70,IF($B$15=DATOS!$B$4,CENTRÍFUGAS!AE70,IF($B$15=DATOS!$B$5,CHILLERS!AE70, IF($B$15=DATOS!$B$6,COMPRESORES!AE70,IF($B$15=DATOS!$B$7,EVAPORADORES!AE70,IF($B$15=DATOS!$B$8,FILTROS!AE70,IF($B$15=DATOS!$B$9,IC!AE70,IF($B$15=DATOS!$B$10,MIXERS!AE70,IF($B$15=DATOS!$B$11,MOLINOS!AE70,IF($B$15=DATOS!$B$12,'ÓSMOSIS INV'!AE70,IF($B$15=DATOS!$B$13,REACTORES!AE70,IF($B$15=DATOS!$B$14,RESINAS!AE74,IF($B$15=DATOS!$B$15,SECADORES!AE70,IF($B$15=DATOS!$B$16,SILOS!AE70,IF($B$15=DATOS!$B$17,TANQUES!AE70,IF($B$15=DATOS!$B$18,'TK AGITADOS'!AE70,IF($B$15=DATOS!$B$19,'TORRES ENF'!AE70," ")))))))))))))))))</f>
        <v>0</v>
      </c>
      <c r="AD86" s="46">
        <f>IF($B$15=DATOS!$B$3,CALDERAS!AF70,IF($B$15=DATOS!$B$4,CENTRÍFUGAS!AF70,IF($B$15=DATOS!$B$5,CHILLERS!AF70, IF($B$15=DATOS!$B$6,COMPRESORES!AF70,IF($B$15=DATOS!$B$7,EVAPORADORES!AF70,IF($B$15=DATOS!$B$8,FILTROS!AF70,IF($B$15=DATOS!$B$9,IC!AF70,IF($B$15=DATOS!$B$10,MIXERS!AF70,IF($B$15=DATOS!$B$11,MOLINOS!AF70,IF($B$15=DATOS!$B$12,'ÓSMOSIS INV'!AF70,IF($B$15=DATOS!$B$13,REACTORES!AF70,IF($B$15=DATOS!$B$14,RESINAS!AF74,IF($B$15=DATOS!$B$15,SECADORES!AF70,IF($B$15=DATOS!$B$16,SILOS!AF70,IF($B$15=DATOS!$B$17,TANQUES!AF70,IF($B$15=DATOS!$B$18,'TK AGITADOS'!AF70,IF($B$15=DATOS!$B$19,'TORRES ENF'!AF70," ")))))))))))))))))</f>
        <v>0</v>
      </c>
      <c r="AE86" s="46">
        <f>IF($B$15=DATOS!$B$3,CALDERAS!AG70,IF($B$15=DATOS!$B$4,CENTRÍFUGAS!AG70,IF($B$15=DATOS!$B$5,CHILLERS!AG70, IF($B$15=DATOS!$B$6,COMPRESORES!AG70,IF($B$15=DATOS!$B$7,EVAPORADORES!AG70,IF($B$15=DATOS!$B$8,FILTROS!AG70,IF($B$15=DATOS!$B$9,IC!AG70,IF($B$15=DATOS!$B$10,MIXERS!AG70,IF($B$15=DATOS!$B$11,MOLINOS!AG70,IF($B$15=DATOS!$B$12,'ÓSMOSIS INV'!AG70,IF($B$15=DATOS!$B$13,REACTORES!AG70,IF($B$15=DATOS!$B$14,RESINAS!AG74,IF($B$15=DATOS!$B$15,SECADORES!AG70,IF($B$15=DATOS!$B$16,SILOS!AG70,IF($B$15=DATOS!$B$17,TANQUES!AG70,IF($B$15=DATOS!$B$18,'TK AGITADOS'!AG70,IF($B$15=DATOS!$B$19,'TORRES ENF'!AG70," ")))))))))))))))))</f>
        <v>0</v>
      </c>
      <c r="AF86" s="46">
        <f>IF($B$15=DATOS!$B$3,CALDERAS!AH70,IF($B$15=DATOS!$B$4,CENTRÍFUGAS!AH70,IF($B$15=DATOS!$B$5,CHILLERS!AH70, IF($B$15=DATOS!$B$6,COMPRESORES!AH70,IF($B$15=DATOS!$B$7,EVAPORADORES!AH70,IF($B$15=DATOS!$B$8,FILTROS!AH70,IF($B$15=DATOS!$B$9,IC!AH70,IF($B$15=DATOS!$B$10,MIXERS!AH70,IF($B$15=DATOS!$B$11,MOLINOS!AH70,IF($B$15=DATOS!$B$12,'ÓSMOSIS INV'!AH70,IF($B$15=DATOS!$B$13,REACTORES!AH70,IF($B$15=DATOS!$B$14,RESINAS!AH74,IF($B$15=DATOS!$B$15,SECADORES!AH70,IF($B$15=DATOS!$B$16,SILOS!AH70,IF($B$15=DATOS!$B$17,TANQUES!AH70,IF($B$15=DATOS!$B$18,'TK AGITADOS'!AH70,IF($B$15=DATOS!$B$19,'TORRES ENF'!AH70," ")))))))))))))))))</f>
        <v>0</v>
      </c>
    </row>
    <row r="87" spans="1:32" s="48" customFormat="1" ht="45" customHeight="1" x14ac:dyDescent="0.4">
      <c r="A87" s="46">
        <f>IF($B$15=DATOS!$B$3,CALDERAS!C71,IF($B$15=DATOS!$B$4,CENTRÍFUGAS!C71,IF($B$15=DATOS!$B$5,CHILLERS!C71, IF($B$15=DATOS!$B$6,COMPRESORES!C71,IF($B$15=DATOS!$B$7,EVAPORADORES!C71,IF($B$15=DATOS!$B$8,FILTROS!C71,IF($B$15=DATOS!$B$9,IC!C71,IF($B$15=DATOS!$B$10,MIXERS!C71,IF($B$15=DATOS!$B$11,MOLINOS!C71,IF($B$15=DATOS!$B$12,'ÓSMOSIS INV'!C71,IF($B$15=DATOS!$B$13,REACTORES!C71,IF($B$15=DATOS!$B$14,RESINAS!C75,IF($B$15=DATOS!$B$15,SECADORES!C71,IF($B$15=DATOS!$B$16,SILOS!C71,IF($B$15=DATOS!$B$17,TANQUES!C71,IF($B$15=DATOS!$B$18,'TK AGITADOS'!C71,IF($B$15=DATOS!$B$19,'TORRES ENF'!C71," ")))))))))))))))))</f>
        <v>0</v>
      </c>
      <c r="B87" s="46">
        <f>IF($B$15=DATOS!$B$3,CALDERAS!D71,IF($B$15=DATOS!$B$4,CENTRÍFUGAS!D71,IF($B$15=DATOS!$B$5,CHILLERS!D71, IF($B$15=DATOS!$B$6,COMPRESORES!D71,IF($B$15=DATOS!$B$7,EVAPORADORES!D71,IF($B$15=DATOS!$B$8,FILTROS!D71,IF($B$15=DATOS!$B$9,IC!D71,IF($B$15=DATOS!$B$10,MIXERS!D71,IF($B$15=DATOS!$B$11,MOLINOS!D71,IF($B$15=DATOS!$B$12,'ÓSMOSIS INV'!D71,IF($B$15=DATOS!$B$13,REACTORES!D71,IF($B$15=DATOS!$B$14,RESINAS!D75,IF($B$15=DATOS!$B$15,SECADORES!D71,IF($B$15=DATOS!$B$16,SILOS!D71,IF($B$15=DATOS!$B$17,TANQUES!D71,IF($B$15=DATOS!$B$18,'TK AGITADOS'!D71,IF($B$15=DATOS!$B$19,'TORRES ENF'!D71," ")))))))))))))))))</f>
        <v>0</v>
      </c>
      <c r="C87" s="46">
        <f>IF($B$15=DATOS!$B$3,CALDERAS!E71,IF($B$15=DATOS!$B$4,CENTRÍFUGAS!E71,IF($B$15=DATOS!$B$5,CHILLERS!E71, IF($B$15=DATOS!$B$6,COMPRESORES!E71,IF($B$15=DATOS!$B$7,EVAPORADORES!E71,IF($B$15=DATOS!$B$8,FILTROS!E71,IF($B$15=DATOS!$B$9,IC!E71,IF($B$15=DATOS!$B$10,MIXERS!E71,IF($B$15=DATOS!$B$11,MOLINOS!E71,IF($B$15=DATOS!$B$12,'ÓSMOSIS INV'!E71,IF($B$15=DATOS!$B$13,REACTORES!E71,IF($B$15=DATOS!$B$14,RESINAS!E75,IF($B$15=DATOS!$B$15,SECADORES!E71,IF($B$15=DATOS!$B$16,SILOS!E71,IF($B$15=DATOS!$B$17,TANQUES!E71,IF($B$15=DATOS!$B$18,'TK AGITADOS'!E71,IF($B$15=DATOS!$B$19,'TORRES ENF'!E71," ")))))))))))))))))</f>
        <v>0</v>
      </c>
      <c r="D87" s="46">
        <f>IF($B$15=DATOS!$B$3,CALDERAS!F71,IF($B$15=DATOS!$B$4,CENTRÍFUGAS!F71,IF($B$15=DATOS!$B$5,CHILLERS!F71, IF($B$15=DATOS!$B$6,COMPRESORES!F71,IF($B$15=DATOS!$B$7,EVAPORADORES!F71,IF($B$15=DATOS!$B$8,FILTROS!F71,IF($B$15=DATOS!$B$9,IC!F71,IF($B$15=DATOS!$B$10,MIXERS!F71,IF($B$15=DATOS!$B$11,MOLINOS!F71,IF($B$15=DATOS!$B$12,'ÓSMOSIS INV'!F71,IF($B$15=DATOS!$B$13,REACTORES!F71,IF($B$15=DATOS!$B$14,RESINAS!F75,IF($B$15=DATOS!$B$15,SECADORES!F71,IF($B$15=DATOS!$B$16,SILOS!F71,IF($B$15=DATOS!$B$17,TANQUES!F71,IF($B$15=DATOS!$B$18,'TK AGITADOS'!F71,IF($B$15=DATOS!$B$19,'TORRES ENF'!F71," ")))))))))))))))))</f>
        <v>0</v>
      </c>
      <c r="E87" s="46">
        <f>IF($B$15=DATOS!$B$3,CALDERAS!G71,IF($B$15=DATOS!$B$4,CENTRÍFUGAS!G71,IF($B$15=DATOS!$B$5,CHILLERS!G71, IF($B$15=DATOS!$B$6,COMPRESORES!G71,IF($B$15=DATOS!$B$7,EVAPORADORES!G71,IF($B$15=DATOS!$B$8,FILTROS!G71,IF($B$15=DATOS!$B$9,IC!G71,IF($B$15=DATOS!$B$10,MIXERS!G71,IF($B$15=DATOS!$B$11,MOLINOS!G71,IF($B$15=DATOS!$B$12,'ÓSMOSIS INV'!G71,IF($B$15=DATOS!$B$13,REACTORES!G71,IF($B$15=DATOS!$B$14,RESINAS!G75,IF($B$15=DATOS!$B$15,SECADORES!G71,IF($B$15=DATOS!$B$16,SILOS!G71,IF($B$15=DATOS!$B$17,TANQUES!G71,IF($B$15=DATOS!$B$18,'TK AGITADOS'!G71,IF($B$15=DATOS!$B$19,'TORRES ENF'!G71," ")))))))))))))))))</f>
        <v>0</v>
      </c>
      <c r="F87" s="46">
        <f>IF($B$15=DATOS!$B$3,CALDERAS!H71,IF($B$15=DATOS!$B$4,CENTRÍFUGAS!H71,IF($B$15=DATOS!$B$5,CHILLERS!H71, IF($B$15=DATOS!$B$6,COMPRESORES!H71,IF($B$15=DATOS!$B$7,EVAPORADORES!H71,IF($B$15=DATOS!$B$8,FILTROS!H71,IF($B$15=DATOS!$B$9,IC!H71,IF($B$15=DATOS!$B$10,MIXERS!H71,IF($B$15=DATOS!$B$11,MOLINOS!H71,IF($B$15=DATOS!$B$12,'ÓSMOSIS INV'!H71,IF($B$15=DATOS!$B$13,REACTORES!H71,IF($B$15=DATOS!$B$14,RESINAS!H75,IF($B$15=DATOS!$B$15,SECADORES!H71,IF($B$15=DATOS!$B$16,SILOS!H71,IF($B$15=DATOS!$B$17,TANQUES!H71,IF($B$15=DATOS!$B$18,'TK AGITADOS'!H71,IF($B$15=DATOS!$B$19,'TORRES ENF'!H71," ")))))))))))))))))</f>
        <v>0</v>
      </c>
      <c r="G87" s="46">
        <f>IF($B$15=DATOS!$B$3,CALDERAS!I71,IF($B$15=DATOS!$B$4,CENTRÍFUGAS!I71,IF($B$15=DATOS!$B$5,CHILLERS!I71, IF($B$15=DATOS!$B$6,COMPRESORES!I71,IF($B$15=DATOS!$B$7,EVAPORADORES!I71,IF($B$15=DATOS!$B$8,FILTROS!I71,IF($B$15=DATOS!$B$9,IC!I71,IF($B$15=DATOS!$B$10,MIXERS!I71,IF($B$15=DATOS!$B$11,MOLINOS!I71,IF($B$15=DATOS!$B$12,'ÓSMOSIS INV'!I71,IF($B$15=DATOS!$B$13,REACTORES!I71,IF($B$15=DATOS!$B$14,RESINAS!I75,IF($B$15=DATOS!$B$15,SECADORES!I71,IF($B$15=DATOS!$B$16,SILOS!I71,IF($B$15=DATOS!$B$17,TANQUES!I71,IF($B$15=DATOS!$B$18,'TK AGITADOS'!I71,IF($B$15=DATOS!$B$19,'TORRES ENF'!I71," ")))))))))))))))))</f>
        <v>0</v>
      </c>
      <c r="H87" s="46">
        <f>IF($B$15=DATOS!$B$3,CALDERAS!J71,IF($B$15=DATOS!$B$4,CENTRÍFUGAS!J71,IF($B$15=DATOS!$B$5,CHILLERS!J71, IF($B$15=DATOS!$B$6,COMPRESORES!J71,IF($B$15=DATOS!$B$7,EVAPORADORES!J71,IF($B$15=DATOS!$B$8,FILTROS!J71,IF($B$15=DATOS!$B$9,IC!J71,IF($B$15=DATOS!$B$10,MIXERS!J71,IF($B$15=DATOS!$B$11,MOLINOS!J71,IF($B$15=DATOS!$B$12,'ÓSMOSIS INV'!J71,IF($B$15=DATOS!$B$13,REACTORES!J71,IF($B$15=DATOS!$B$14,RESINAS!J75,IF($B$15=DATOS!$B$15,SECADORES!J71,IF($B$15=DATOS!$B$16,SILOS!J71,IF($B$15=DATOS!$B$17,TANQUES!J71,IF($B$15=DATOS!$B$18,'TK AGITADOS'!J71,IF($B$15=DATOS!$B$19,'TORRES ENF'!J71," ")))))))))))))))))</f>
        <v>0</v>
      </c>
      <c r="I87" s="46">
        <f>IF($B$15=DATOS!$B$3,CALDERAS!K71,IF($B$15=DATOS!$B$4,CENTRÍFUGAS!K71,IF($B$15=DATOS!$B$5,CHILLERS!K71, IF($B$15=DATOS!$B$6,COMPRESORES!K71,IF($B$15=DATOS!$B$7,EVAPORADORES!K71,IF($B$15=DATOS!$B$8,FILTROS!K71,IF($B$15=DATOS!$B$9,IC!K71,IF($B$15=DATOS!$B$10,MIXERS!K71,IF($B$15=DATOS!$B$11,MOLINOS!K71,IF($B$15=DATOS!$B$12,'ÓSMOSIS INV'!K71,IF($B$15=DATOS!$B$13,REACTORES!K71,IF($B$15=DATOS!$B$14,RESINAS!K75,IF($B$15=DATOS!$B$15,SECADORES!K71,IF($B$15=DATOS!$B$16,SILOS!K71,IF($B$15=DATOS!$B$17,TANQUES!K71,IF($B$15=DATOS!$B$18,'TK AGITADOS'!K71,IF($B$15=DATOS!$B$19,'TORRES ENF'!K71," ")))))))))))))))))</f>
        <v>0</v>
      </c>
      <c r="J87" s="46">
        <f>IF($B$15=DATOS!$B$3,CALDERAS!L71,IF($B$15=DATOS!$B$4,CENTRÍFUGAS!L71,IF($B$15=DATOS!$B$5,CHILLERS!L71, IF($B$15=DATOS!$B$6,COMPRESORES!L71,IF($B$15=DATOS!$B$7,EVAPORADORES!L71,IF($B$15=DATOS!$B$8,FILTROS!L71,IF($B$15=DATOS!$B$9,IC!L71,IF($B$15=DATOS!$B$10,MIXERS!L71,IF($B$15=DATOS!$B$11,MOLINOS!L71,IF($B$15=DATOS!$B$12,'ÓSMOSIS INV'!L71,IF($B$15=DATOS!$B$13,REACTORES!L71,IF($B$15=DATOS!$B$14,RESINAS!L75,IF($B$15=DATOS!$B$15,SECADORES!L71,IF($B$15=DATOS!$B$16,SILOS!L71,IF($B$15=DATOS!$B$17,TANQUES!L71,IF($B$15=DATOS!$B$18,'TK AGITADOS'!L71,IF($B$15=DATOS!$B$19,'TORRES ENF'!L71," ")))))))))))))))))</f>
        <v>0</v>
      </c>
      <c r="K87" s="46">
        <f>IF($B$15=DATOS!$B$3,CALDERAS!M71,IF($B$15=DATOS!$B$4,CENTRÍFUGAS!M71,IF($B$15=DATOS!$B$5,CHILLERS!M71, IF($B$15=DATOS!$B$6,COMPRESORES!M71,IF($B$15=DATOS!$B$7,EVAPORADORES!M71,IF($B$15=DATOS!$B$8,FILTROS!M71,IF($B$15=DATOS!$B$9,IC!M71,IF($B$15=DATOS!$B$10,MIXERS!M71,IF($B$15=DATOS!$B$11,MOLINOS!M71,IF($B$15=DATOS!$B$12,'ÓSMOSIS INV'!M71,IF($B$15=DATOS!$B$13,REACTORES!M71,IF($B$15=DATOS!$B$14,RESINAS!M75,IF($B$15=DATOS!$B$15,SECADORES!M71,IF($B$15=DATOS!$B$16,SILOS!M71,IF($B$15=DATOS!$B$17,TANQUES!M71,IF($B$15=DATOS!$B$18,'TK AGITADOS'!M71,IF($B$15=DATOS!$B$19,'TORRES ENF'!M71," ")))))))))))))))))</f>
        <v>0</v>
      </c>
      <c r="L87" s="46">
        <f>IF($B$15=DATOS!$B$3,CALDERAS!N71,IF($B$15=DATOS!$B$4,CENTRÍFUGAS!N71,IF($B$15=DATOS!$B$5,CHILLERS!N71, IF($B$15=DATOS!$B$6,COMPRESORES!N71,IF($B$15=DATOS!$B$7,EVAPORADORES!N71,IF($B$15=DATOS!$B$8,FILTROS!N71,IF($B$15=DATOS!$B$9,IC!N71,IF($B$15=DATOS!$B$10,MIXERS!N71,IF($B$15=DATOS!$B$11,MOLINOS!N71,IF($B$15=DATOS!$B$12,'ÓSMOSIS INV'!N71,IF($B$15=DATOS!$B$13,REACTORES!N71,IF($B$15=DATOS!$B$14,RESINAS!N75,IF($B$15=DATOS!$B$15,SECADORES!N71,IF($B$15=DATOS!$B$16,SILOS!N71,IF($B$15=DATOS!$B$17,TANQUES!N71,IF($B$15=DATOS!$B$18,'TK AGITADOS'!N71,IF($B$15=DATOS!$B$19,'TORRES ENF'!N71," ")))))))))))))))))</f>
        <v>0</v>
      </c>
      <c r="M87" s="46">
        <f>IF($B$15=DATOS!$B$3,CALDERAS!O71,IF($B$15=DATOS!$B$4,CENTRÍFUGAS!O71,IF($B$15=DATOS!$B$5,CHILLERS!O71, IF($B$15=DATOS!$B$6,COMPRESORES!O71,IF($B$15=DATOS!$B$7,EVAPORADORES!O71,IF($B$15=DATOS!$B$8,FILTROS!O71,IF($B$15=DATOS!$B$9,IC!O71,IF($B$15=DATOS!$B$10,MIXERS!O71,IF($B$15=DATOS!$B$11,MOLINOS!O71,IF($B$15=DATOS!$B$12,'ÓSMOSIS INV'!O71,IF($B$15=DATOS!$B$13,REACTORES!O71,IF($B$15=DATOS!$B$14,RESINAS!O75,IF($B$15=DATOS!$B$15,SECADORES!O71,IF($B$15=DATOS!$B$16,SILOS!O71,IF($B$15=DATOS!$B$17,TANQUES!O71,IF($B$15=DATOS!$B$18,'TK AGITADOS'!O71,IF($B$15=DATOS!$B$19,'TORRES ENF'!O71," ")))))))))))))))))</f>
        <v>0</v>
      </c>
      <c r="N87" s="46">
        <f>IF($B$15=DATOS!$B$3,CALDERAS!P71,IF($B$15=DATOS!$B$4,CENTRÍFUGAS!P71,IF($B$15=DATOS!$B$5,CHILLERS!P71, IF($B$15=DATOS!$B$6,COMPRESORES!P71,IF($B$15=DATOS!$B$7,EVAPORADORES!P71,IF($B$15=DATOS!$B$8,FILTROS!P71,IF($B$15=DATOS!$B$9,IC!P71,IF($B$15=DATOS!$B$10,MIXERS!P71,IF($B$15=DATOS!$B$11,MOLINOS!P71,IF($B$15=DATOS!$B$12,'ÓSMOSIS INV'!P71,IF($B$15=DATOS!$B$13,REACTORES!P71,IF($B$15=DATOS!$B$14,RESINAS!P75,IF($B$15=DATOS!$B$15,SECADORES!P71,IF($B$15=DATOS!$B$16,SILOS!P71,IF($B$15=DATOS!$B$17,TANQUES!P71,IF($B$15=DATOS!$B$18,'TK AGITADOS'!P71,IF($B$15=DATOS!$B$19,'TORRES ENF'!P71," ")))))))))))))))))</f>
        <v>0</v>
      </c>
      <c r="O87" s="46">
        <f>IF($B$15=DATOS!$B$3,CALDERAS!Q71,IF($B$15=DATOS!$B$4,CENTRÍFUGAS!Q71,IF($B$15=DATOS!$B$5,CHILLERS!Q71, IF($B$15=DATOS!$B$6,COMPRESORES!Q71,IF($B$15=DATOS!$B$7,EVAPORADORES!Q71,IF($B$15=DATOS!$B$8,FILTROS!Q71,IF($B$15=DATOS!$B$9,IC!Q71,IF($B$15=DATOS!$B$10,MIXERS!Q71,IF($B$15=DATOS!$B$11,MOLINOS!Q71,IF($B$15=DATOS!$B$12,'ÓSMOSIS INV'!Q71,IF($B$15=DATOS!$B$13,REACTORES!Q71,IF($B$15=DATOS!$B$14,RESINAS!Q75,IF($B$15=DATOS!$B$15,SECADORES!Q71,IF($B$15=DATOS!$B$16,SILOS!Q71,IF($B$15=DATOS!$B$17,TANQUES!Q71,IF($B$15=DATOS!$B$18,'TK AGITADOS'!Q71,IF($B$15=DATOS!$B$19,'TORRES ENF'!Q71," ")))))))))))))))))</f>
        <v>0</v>
      </c>
      <c r="P87" s="46">
        <f>IF($B$15=DATOS!$B$3,CALDERAS!R71,IF($B$15=DATOS!$B$4,CENTRÍFUGAS!R71,IF($B$15=DATOS!$B$5,CHILLERS!R71, IF($B$15=DATOS!$B$6,COMPRESORES!R71,IF($B$15=DATOS!$B$7,EVAPORADORES!R71,IF($B$15=DATOS!$B$8,FILTROS!R71,IF($B$15=DATOS!$B$9,IC!R71,IF($B$15=DATOS!$B$10,MIXERS!R71,IF($B$15=DATOS!$B$11,MOLINOS!R71,IF($B$15=DATOS!$B$12,'ÓSMOSIS INV'!R71,IF($B$15=DATOS!$B$13,REACTORES!R71,IF($B$15=DATOS!$B$14,RESINAS!R75,IF($B$15=DATOS!$B$15,SECADORES!R71,IF($B$15=DATOS!$B$16,SILOS!R71,IF($B$15=DATOS!$B$17,TANQUES!R71,IF($B$15=DATOS!$B$18,'TK AGITADOS'!R71,IF($B$15=DATOS!$B$19,'TORRES ENF'!R71," ")))))))))))))))))</f>
        <v>0</v>
      </c>
      <c r="Q87" s="46">
        <f>IF($B$15=DATOS!$B$3,CALDERAS!S71,IF($B$15=DATOS!$B$4,CENTRÍFUGAS!S71,IF($B$15=DATOS!$B$5,CHILLERS!S71, IF($B$15=DATOS!$B$6,COMPRESORES!S71,IF($B$15=DATOS!$B$7,EVAPORADORES!S71,IF($B$15=DATOS!$B$8,FILTROS!S71,IF($B$15=DATOS!$B$9,IC!S71,IF($B$15=DATOS!$B$10,MIXERS!S71,IF($B$15=DATOS!$B$11,MOLINOS!S71,IF($B$15=DATOS!$B$12,'ÓSMOSIS INV'!S71,IF($B$15=DATOS!$B$13,REACTORES!S71,IF($B$15=DATOS!$B$14,RESINAS!S75,IF($B$15=DATOS!$B$15,SECADORES!S71,IF($B$15=DATOS!$B$16,SILOS!S71,IF($B$15=DATOS!$B$17,TANQUES!S71,IF($B$15=DATOS!$B$18,'TK AGITADOS'!S71,IF($B$15=DATOS!$B$19,'TORRES ENF'!S71," ")))))))))))))))))</f>
        <v>0</v>
      </c>
      <c r="R87" s="46">
        <f>IF($B$15=DATOS!$B$3,CALDERAS!T71,IF($B$15=DATOS!$B$4,CENTRÍFUGAS!T71,IF($B$15=DATOS!$B$5,CHILLERS!T71, IF($B$15=DATOS!$B$6,COMPRESORES!T71,IF($B$15=DATOS!$B$7,EVAPORADORES!T71,IF($B$15=DATOS!$B$8,FILTROS!T71,IF($B$15=DATOS!$B$9,IC!T71,IF($B$15=DATOS!$B$10,MIXERS!T71,IF($B$15=DATOS!$B$11,MOLINOS!T71,IF($B$15=DATOS!$B$12,'ÓSMOSIS INV'!T71,IF($B$15=DATOS!$B$13,REACTORES!T71,IF($B$15=DATOS!$B$14,RESINAS!T75,IF($B$15=DATOS!$B$15,SECADORES!T71,IF($B$15=DATOS!$B$16,SILOS!T71,IF($B$15=DATOS!$B$17,TANQUES!T71,IF($B$15=DATOS!$B$18,'TK AGITADOS'!T71,IF($B$15=DATOS!$B$19,'TORRES ENF'!T71," ")))))))))))))))))</f>
        <v>0</v>
      </c>
      <c r="S87" s="46">
        <f>IF($B$15=DATOS!$B$3,CALDERAS!U71,IF($B$15=DATOS!$B$4,CENTRÍFUGAS!U71,IF($B$15=DATOS!$B$5,CHILLERS!U71, IF($B$15=DATOS!$B$6,COMPRESORES!U71,IF($B$15=DATOS!$B$7,EVAPORADORES!U71,IF($B$15=DATOS!$B$8,FILTROS!U71,IF($B$15=DATOS!$B$9,IC!U71,IF($B$15=DATOS!$B$10,MIXERS!U71,IF($B$15=DATOS!$B$11,MOLINOS!U71,IF($B$15=DATOS!$B$12,'ÓSMOSIS INV'!U71,IF($B$15=DATOS!$B$13,REACTORES!U71,IF($B$15=DATOS!$B$14,RESINAS!U75,IF($B$15=DATOS!$B$15,SECADORES!U71,IF($B$15=DATOS!$B$16,SILOS!U71,IF($B$15=DATOS!$B$17,TANQUES!U71,IF($B$15=DATOS!$B$18,'TK AGITADOS'!U71,IF($B$15=DATOS!$B$19,'TORRES ENF'!U71," ")))))))))))))))))</f>
        <v>0</v>
      </c>
      <c r="T87" s="46">
        <f>IF($B$15=DATOS!$B$3,CALDERAS!V71,IF($B$15=DATOS!$B$4,CENTRÍFUGAS!V71,IF($B$15=DATOS!$B$5,CHILLERS!V71, IF($B$15=DATOS!$B$6,COMPRESORES!V71,IF($B$15=DATOS!$B$7,EVAPORADORES!V71,IF($B$15=DATOS!$B$8,FILTROS!V71,IF($B$15=DATOS!$B$9,IC!V71,IF($B$15=DATOS!$B$10,MIXERS!V71,IF($B$15=DATOS!$B$11,MOLINOS!V71,IF($B$15=DATOS!$B$12,'ÓSMOSIS INV'!V71,IF($B$15=DATOS!$B$13,REACTORES!V71,IF($B$15=DATOS!$B$14,RESINAS!V75,IF($B$15=DATOS!$B$15,SECADORES!V71,IF($B$15=DATOS!$B$16,SILOS!V71,IF($B$15=DATOS!$B$17,TANQUES!V71,IF($B$15=DATOS!$B$18,'TK AGITADOS'!V71,IF($B$15=DATOS!$B$19,'TORRES ENF'!V71," ")))))))))))))))))</f>
        <v>0</v>
      </c>
      <c r="U87" s="46">
        <f>IF($B$15=DATOS!$B$3,CALDERAS!W71,IF($B$15=DATOS!$B$4,CENTRÍFUGAS!W71,IF($B$15=DATOS!$B$5,CHILLERS!W71, IF($B$15=DATOS!$B$6,COMPRESORES!W71,IF($B$15=DATOS!$B$7,EVAPORADORES!W71,IF($B$15=DATOS!$B$8,FILTROS!W71,IF($B$15=DATOS!$B$9,IC!W71,IF($B$15=DATOS!$B$10,MIXERS!W71,IF($B$15=DATOS!$B$11,MOLINOS!W71,IF($B$15=DATOS!$B$12,'ÓSMOSIS INV'!W71,IF($B$15=DATOS!$B$13,REACTORES!W71,IF($B$15=DATOS!$B$14,RESINAS!W75,IF($B$15=DATOS!$B$15,SECADORES!W71,IF($B$15=DATOS!$B$16,SILOS!W71,IF($B$15=DATOS!$B$17,TANQUES!W71,IF($B$15=DATOS!$B$18,'TK AGITADOS'!W71,IF($B$15=DATOS!$B$19,'TORRES ENF'!W71," ")))))))))))))))))</f>
        <v>0</v>
      </c>
      <c r="V87" s="46">
        <f>IF($B$15=DATOS!$B$3,CALDERAS!X71,IF($B$15=DATOS!$B$4,CENTRÍFUGAS!X71,IF($B$15=DATOS!$B$5,CHILLERS!X71, IF($B$15=DATOS!$B$6,COMPRESORES!X71,IF($B$15=DATOS!$B$7,EVAPORADORES!X71,IF($B$15=DATOS!$B$8,FILTROS!X71,IF($B$15=DATOS!$B$9,IC!X71,IF($B$15=DATOS!$B$10,MIXERS!X71,IF($B$15=DATOS!$B$11,MOLINOS!X71,IF($B$15=DATOS!$B$12,'ÓSMOSIS INV'!X71,IF($B$15=DATOS!$B$13,REACTORES!X71,IF($B$15=DATOS!$B$14,RESINAS!X75,IF($B$15=DATOS!$B$15,SECADORES!X71,IF($B$15=DATOS!$B$16,SILOS!X71,IF($B$15=DATOS!$B$17,TANQUES!X71,IF($B$15=DATOS!$B$18,'TK AGITADOS'!X71,IF($B$15=DATOS!$B$19,'TORRES ENF'!X71," ")))))))))))))))))</f>
        <v>0</v>
      </c>
      <c r="W87" s="46">
        <f>IF($B$15=DATOS!$B$3,CALDERAS!Y71,IF($B$15=DATOS!$B$4,CENTRÍFUGAS!Y71,IF($B$15=DATOS!$B$5,CHILLERS!Y71, IF($B$15=DATOS!$B$6,COMPRESORES!Y71,IF($B$15=DATOS!$B$7,EVAPORADORES!Y71,IF($B$15=DATOS!$B$8,FILTROS!Y71,IF($B$15=DATOS!$B$9,IC!Y71,IF($B$15=DATOS!$B$10,MIXERS!Y71,IF($B$15=DATOS!$B$11,MOLINOS!Y71,IF($B$15=DATOS!$B$12,'ÓSMOSIS INV'!Y71,IF($B$15=DATOS!$B$13,REACTORES!Y71,IF($B$15=DATOS!$B$14,RESINAS!Y75,IF($B$15=DATOS!$B$15,SECADORES!Y71,IF($B$15=DATOS!$B$16,SILOS!Y71,IF($B$15=DATOS!$B$17,TANQUES!Y71,IF($B$15=DATOS!$B$18,'TK AGITADOS'!Y71,IF($B$15=DATOS!$B$19,'TORRES ENF'!Y71," ")))))))))))))))))</f>
        <v>0</v>
      </c>
      <c r="X87" s="46">
        <f>IF($B$15=DATOS!$B$3,CALDERAS!Z71,IF($B$15=DATOS!$B$4,CENTRÍFUGAS!Z71,IF($B$15=DATOS!$B$5,CHILLERS!Z71, IF($B$15=DATOS!$B$6,COMPRESORES!Z71,IF($B$15=DATOS!$B$7,EVAPORADORES!Z71,IF($B$15=DATOS!$B$8,FILTROS!Z71,IF($B$15=DATOS!$B$9,IC!Z71,IF($B$15=DATOS!$B$10,MIXERS!Z71,IF($B$15=DATOS!$B$11,MOLINOS!Z71,IF($B$15=DATOS!$B$12,'ÓSMOSIS INV'!Z71,IF($B$15=DATOS!$B$13,REACTORES!Z71,IF($B$15=DATOS!$B$14,RESINAS!Z75,IF($B$15=DATOS!$B$15,SECADORES!Z71,IF($B$15=DATOS!$B$16,SILOS!Z71,IF($B$15=DATOS!$B$17,TANQUES!Z71,IF($B$15=DATOS!$B$18,'TK AGITADOS'!Z71,IF($B$15=DATOS!$B$19,'TORRES ENF'!Z71," ")))))))))))))))))</f>
        <v>0</v>
      </c>
      <c r="Y87" s="46">
        <f>IF($B$15=DATOS!$B$3,CALDERAS!AA71,IF($B$15=DATOS!$B$4,CENTRÍFUGAS!AA71,IF($B$15=DATOS!$B$5,CHILLERS!AA71, IF($B$15=DATOS!$B$6,COMPRESORES!AA71,IF($B$15=DATOS!$B$7,EVAPORADORES!AA71,IF($B$15=DATOS!$B$8,FILTROS!AA71,IF($B$15=DATOS!$B$9,IC!AA71,IF($B$15=DATOS!$B$10,MIXERS!AA71,IF($B$15=DATOS!$B$11,MOLINOS!AA71,IF($B$15=DATOS!$B$12,'ÓSMOSIS INV'!AA71,IF($B$15=DATOS!$B$13,REACTORES!AA71,IF($B$15=DATOS!$B$14,RESINAS!AA75,IF($B$15=DATOS!$B$15,SECADORES!AA71,IF($B$15=DATOS!$B$16,SILOS!AA71,IF($B$15=DATOS!$B$17,TANQUES!AA71,IF($B$15=DATOS!$B$18,'TK AGITADOS'!AA71,IF($B$15=DATOS!$B$19,'TORRES ENF'!AA71," ")))))))))))))))))</f>
        <v>0</v>
      </c>
      <c r="Z87" s="46">
        <f>IF($B$15=DATOS!$B$3,CALDERAS!AB71,IF($B$15=DATOS!$B$4,CENTRÍFUGAS!AB71,IF($B$15=DATOS!$B$5,CHILLERS!AB71, IF($B$15=DATOS!$B$6,COMPRESORES!AB71,IF($B$15=DATOS!$B$7,EVAPORADORES!AB71,IF($B$15=DATOS!$B$8,FILTROS!AB71,IF($B$15=DATOS!$B$9,IC!AB71,IF($B$15=DATOS!$B$10,MIXERS!AB71,IF($B$15=DATOS!$B$11,MOLINOS!AB71,IF($B$15=DATOS!$B$12,'ÓSMOSIS INV'!AB71,IF($B$15=DATOS!$B$13,REACTORES!AB71,IF($B$15=DATOS!$B$14,RESINAS!AB75,IF($B$15=DATOS!$B$15,SECADORES!AB71,IF($B$15=DATOS!$B$16,SILOS!AB71,IF($B$15=DATOS!$B$17,TANQUES!AB71,IF($B$15=DATOS!$B$18,'TK AGITADOS'!AB71,IF($B$15=DATOS!$B$19,'TORRES ENF'!AB71," ")))))))))))))))))</f>
        <v>0</v>
      </c>
      <c r="AA87" s="46">
        <f>IF($B$15=DATOS!$B$3,CALDERAS!AC71,IF($B$15=DATOS!$B$4,CENTRÍFUGAS!AC71,IF($B$15=DATOS!$B$5,CHILLERS!AC71, IF($B$15=DATOS!$B$6,COMPRESORES!AC71,IF($B$15=DATOS!$B$7,EVAPORADORES!AC71,IF($B$15=DATOS!$B$8,FILTROS!AC71,IF($B$15=DATOS!$B$9,IC!AC71,IF($B$15=DATOS!$B$10,MIXERS!AC71,IF($B$15=DATOS!$B$11,MOLINOS!AC71,IF($B$15=DATOS!$B$12,'ÓSMOSIS INV'!AC71,IF($B$15=DATOS!$B$13,REACTORES!AC71,IF($B$15=DATOS!$B$14,RESINAS!AC75,IF($B$15=DATOS!$B$15,SECADORES!AC71,IF($B$15=DATOS!$B$16,SILOS!AC71,IF($B$15=DATOS!$B$17,TANQUES!AC71,IF($B$15=DATOS!$B$18,'TK AGITADOS'!AC71,IF($B$15=DATOS!$B$19,'TORRES ENF'!AC71," ")))))))))))))))))</f>
        <v>0</v>
      </c>
      <c r="AB87" s="46">
        <f>IF($B$15=DATOS!$B$3,CALDERAS!AD71,IF($B$15=DATOS!$B$4,CENTRÍFUGAS!AD71,IF($B$15=DATOS!$B$5,CHILLERS!AD71, IF($B$15=DATOS!$B$6,COMPRESORES!AD71,IF($B$15=DATOS!$B$7,EVAPORADORES!AD71,IF($B$15=DATOS!$B$8,FILTROS!AD71,IF($B$15=DATOS!$B$9,IC!AD71,IF($B$15=DATOS!$B$10,MIXERS!AD71,IF($B$15=DATOS!$B$11,MOLINOS!AD71,IF($B$15=DATOS!$B$12,'ÓSMOSIS INV'!AD71,IF($B$15=DATOS!$B$13,REACTORES!AD71,IF($B$15=DATOS!$B$14,RESINAS!AD75,IF($B$15=DATOS!$B$15,SECADORES!AD71,IF($B$15=DATOS!$B$16,SILOS!AD71,IF($B$15=DATOS!$B$17,TANQUES!AD71,IF($B$15=DATOS!$B$18,'TK AGITADOS'!AD71,IF($B$15=DATOS!$B$19,'TORRES ENF'!AD71," ")))))))))))))))))</f>
        <v>0</v>
      </c>
      <c r="AC87" s="46">
        <f>IF($B$15=DATOS!$B$3,CALDERAS!AE71,IF($B$15=DATOS!$B$4,CENTRÍFUGAS!AE71,IF($B$15=DATOS!$B$5,CHILLERS!AE71, IF($B$15=DATOS!$B$6,COMPRESORES!AE71,IF($B$15=DATOS!$B$7,EVAPORADORES!AE71,IF($B$15=DATOS!$B$8,FILTROS!AE71,IF($B$15=DATOS!$B$9,IC!AE71,IF($B$15=DATOS!$B$10,MIXERS!AE71,IF($B$15=DATOS!$B$11,MOLINOS!AE71,IF($B$15=DATOS!$B$12,'ÓSMOSIS INV'!AE71,IF($B$15=DATOS!$B$13,REACTORES!AE71,IF($B$15=DATOS!$B$14,RESINAS!AE75,IF($B$15=DATOS!$B$15,SECADORES!AE71,IF($B$15=DATOS!$B$16,SILOS!AE71,IF($B$15=DATOS!$B$17,TANQUES!AE71,IF($B$15=DATOS!$B$18,'TK AGITADOS'!AE71,IF($B$15=DATOS!$B$19,'TORRES ENF'!AE71," ")))))))))))))))))</f>
        <v>0</v>
      </c>
      <c r="AD87" s="46">
        <f>IF($B$15=DATOS!$B$3,CALDERAS!AF71,IF($B$15=DATOS!$B$4,CENTRÍFUGAS!AF71,IF($B$15=DATOS!$B$5,CHILLERS!AF71, IF($B$15=DATOS!$B$6,COMPRESORES!AF71,IF($B$15=DATOS!$B$7,EVAPORADORES!AF71,IF($B$15=DATOS!$B$8,FILTROS!AF71,IF($B$15=DATOS!$B$9,IC!AF71,IF($B$15=DATOS!$B$10,MIXERS!AF71,IF($B$15=DATOS!$B$11,MOLINOS!AF71,IF($B$15=DATOS!$B$12,'ÓSMOSIS INV'!AF71,IF($B$15=DATOS!$B$13,REACTORES!AF71,IF($B$15=DATOS!$B$14,RESINAS!AF75,IF($B$15=DATOS!$B$15,SECADORES!AF71,IF($B$15=DATOS!$B$16,SILOS!AF71,IF($B$15=DATOS!$B$17,TANQUES!AF71,IF($B$15=DATOS!$B$18,'TK AGITADOS'!AF71,IF($B$15=DATOS!$B$19,'TORRES ENF'!AF71," ")))))))))))))))))</f>
        <v>0</v>
      </c>
      <c r="AE87" s="46">
        <f>IF($B$15=DATOS!$B$3,CALDERAS!AG71,IF($B$15=DATOS!$B$4,CENTRÍFUGAS!AG71,IF($B$15=DATOS!$B$5,CHILLERS!AG71, IF($B$15=DATOS!$B$6,COMPRESORES!AG71,IF($B$15=DATOS!$B$7,EVAPORADORES!AG71,IF($B$15=DATOS!$B$8,FILTROS!AG71,IF($B$15=DATOS!$B$9,IC!AG71,IF($B$15=DATOS!$B$10,MIXERS!AG71,IF($B$15=DATOS!$B$11,MOLINOS!AG71,IF($B$15=DATOS!$B$12,'ÓSMOSIS INV'!AG71,IF($B$15=DATOS!$B$13,REACTORES!AG71,IF($B$15=DATOS!$B$14,RESINAS!AG75,IF($B$15=DATOS!$B$15,SECADORES!AG71,IF($B$15=DATOS!$B$16,SILOS!AG71,IF($B$15=DATOS!$B$17,TANQUES!AG71,IF($B$15=DATOS!$B$18,'TK AGITADOS'!AG71,IF($B$15=DATOS!$B$19,'TORRES ENF'!AG71," ")))))))))))))))))</f>
        <v>0</v>
      </c>
      <c r="AF87" s="46">
        <f>IF($B$15=DATOS!$B$3,CALDERAS!AH71,IF($B$15=DATOS!$B$4,CENTRÍFUGAS!AH71,IF($B$15=DATOS!$B$5,CHILLERS!AH71, IF($B$15=DATOS!$B$6,COMPRESORES!AH71,IF($B$15=DATOS!$B$7,EVAPORADORES!AH71,IF($B$15=DATOS!$B$8,FILTROS!AH71,IF($B$15=DATOS!$B$9,IC!AH71,IF($B$15=DATOS!$B$10,MIXERS!AH71,IF($B$15=DATOS!$B$11,MOLINOS!AH71,IF($B$15=DATOS!$B$12,'ÓSMOSIS INV'!AH71,IF($B$15=DATOS!$B$13,REACTORES!AH71,IF($B$15=DATOS!$B$14,RESINAS!AH75,IF($B$15=DATOS!$B$15,SECADORES!AH71,IF($B$15=DATOS!$B$16,SILOS!AH71,IF($B$15=DATOS!$B$17,TANQUES!AH71,IF($B$15=DATOS!$B$18,'TK AGITADOS'!AH71,IF($B$15=DATOS!$B$19,'TORRES ENF'!AH71," ")))))))))))))))))</f>
        <v>0</v>
      </c>
    </row>
    <row r="88" spans="1:32" s="48" customFormat="1" ht="45" customHeight="1" x14ac:dyDescent="0.4">
      <c r="A88" s="46">
        <f>IF($B$15=DATOS!$B$3,CALDERAS!C72,IF($B$15=DATOS!$B$4,CENTRÍFUGAS!C72,IF($B$15=DATOS!$B$5,CHILLERS!C72, IF($B$15=DATOS!$B$6,COMPRESORES!C72,IF($B$15=DATOS!$B$7,EVAPORADORES!C72,IF($B$15=DATOS!$B$8,FILTROS!C72,IF($B$15=DATOS!$B$9,IC!C72,IF($B$15=DATOS!$B$10,MIXERS!C72,IF($B$15=DATOS!$B$11,MOLINOS!C72,IF($B$15=DATOS!$B$12,'ÓSMOSIS INV'!C72,IF($B$15=DATOS!$B$13,REACTORES!C72,IF($B$15=DATOS!$B$14,RESINAS!C76,IF($B$15=DATOS!$B$15,SECADORES!C72,IF($B$15=DATOS!$B$16,SILOS!C72,IF($B$15=DATOS!$B$17,TANQUES!C72,IF($B$15=DATOS!$B$18,'TK AGITADOS'!C72,IF($B$15=DATOS!$B$19,'TORRES ENF'!C72," ")))))))))))))))))</f>
        <v>0</v>
      </c>
      <c r="B88" s="46">
        <f>IF($B$15=DATOS!$B$3,CALDERAS!D72,IF($B$15=DATOS!$B$4,CENTRÍFUGAS!D72,IF($B$15=DATOS!$B$5,CHILLERS!D72, IF($B$15=DATOS!$B$6,COMPRESORES!D72,IF($B$15=DATOS!$B$7,EVAPORADORES!D72,IF($B$15=DATOS!$B$8,FILTROS!D72,IF($B$15=DATOS!$B$9,IC!D72,IF($B$15=DATOS!$B$10,MIXERS!D72,IF($B$15=DATOS!$B$11,MOLINOS!D72,IF($B$15=DATOS!$B$12,'ÓSMOSIS INV'!D72,IF($B$15=DATOS!$B$13,REACTORES!D72,IF($B$15=DATOS!$B$14,RESINAS!D76,IF($B$15=DATOS!$B$15,SECADORES!D72,IF($B$15=DATOS!$B$16,SILOS!D72,IF($B$15=DATOS!$B$17,TANQUES!D72,IF($B$15=DATOS!$B$18,'TK AGITADOS'!D72,IF($B$15=DATOS!$B$19,'TORRES ENF'!D72," ")))))))))))))))))</f>
        <v>0</v>
      </c>
      <c r="C88" s="46">
        <f>IF($B$15=DATOS!$B$3,CALDERAS!E72,IF($B$15=DATOS!$B$4,CENTRÍFUGAS!E72,IF($B$15=DATOS!$B$5,CHILLERS!E72, IF($B$15=DATOS!$B$6,COMPRESORES!E72,IF($B$15=DATOS!$B$7,EVAPORADORES!E72,IF($B$15=DATOS!$B$8,FILTROS!E72,IF($B$15=DATOS!$B$9,IC!E72,IF($B$15=DATOS!$B$10,MIXERS!E72,IF($B$15=DATOS!$B$11,MOLINOS!E72,IF($B$15=DATOS!$B$12,'ÓSMOSIS INV'!E72,IF($B$15=DATOS!$B$13,REACTORES!E72,IF($B$15=DATOS!$B$14,RESINAS!E76,IF($B$15=DATOS!$B$15,SECADORES!E72,IF($B$15=DATOS!$B$16,SILOS!E72,IF($B$15=DATOS!$B$17,TANQUES!E72,IF($B$15=DATOS!$B$18,'TK AGITADOS'!E72,IF($B$15=DATOS!$B$19,'TORRES ENF'!E72," ")))))))))))))))))</f>
        <v>0</v>
      </c>
      <c r="D88" s="46">
        <f>IF($B$15=DATOS!$B$3,CALDERAS!F72,IF($B$15=DATOS!$B$4,CENTRÍFUGAS!F72,IF($B$15=DATOS!$B$5,CHILLERS!F72, IF($B$15=DATOS!$B$6,COMPRESORES!F72,IF($B$15=DATOS!$B$7,EVAPORADORES!F72,IF($B$15=DATOS!$B$8,FILTROS!F72,IF($B$15=DATOS!$B$9,IC!F72,IF($B$15=DATOS!$B$10,MIXERS!F72,IF($B$15=DATOS!$B$11,MOLINOS!F72,IF($B$15=DATOS!$B$12,'ÓSMOSIS INV'!F72,IF($B$15=DATOS!$B$13,REACTORES!F72,IF($B$15=DATOS!$B$14,RESINAS!F76,IF($B$15=DATOS!$B$15,SECADORES!F72,IF($B$15=DATOS!$B$16,SILOS!F72,IF($B$15=DATOS!$B$17,TANQUES!F72,IF($B$15=DATOS!$B$18,'TK AGITADOS'!F72,IF($B$15=DATOS!$B$19,'TORRES ENF'!F72," ")))))))))))))))))</f>
        <v>0</v>
      </c>
      <c r="E88" s="46">
        <f>IF($B$15=DATOS!$B$3,CALDERAS!G72,IF($B$15=DATOS!$B$4,CENTRÍFUGAS!G72,IF($B$15=DATOS!$B$5,CHILLERS!G72, IF($B$15=DATOS!$B$6,COMPRESORES!G72,IF($B$15=DATOS!$B$7,EVAPORADORES!G72,IF($B$15=DATOS!$B$8,FILTROS!G72,IF($B$15=DATOS!$B$9,IC!G72,IF($B$15=DATOS!$B$10,MIXERS!G72,IF($B$15=DATOS!$B$11,MOLINOS!G72,IF($B$15=DATOS!$B$12,'ÓSMOSIS INV'!G72,IF($B$15=DATOS!$B$13,REACTORES!G72,IF($B$15=DATOS!$B$14,RESINAS!G76,IF($B$15=DATOS!$B$15,SECADORES!G72,IF($B$15=DATOS!$B$16,SILOS!G72,IF($B$15=DATOS!$B$17,TANQUES!G72,IF($B$15=DATOS!$B$18,'TK AGITADOS'!G72,IF($B$15=DATOS!$B$19,'TORRES ENF'!G72," ")))))))))))))))))</f>
        <v>0</v>
      </c>
      <c r="F88" s="46">
        <f>IF($B$15=DATOS!$B$3,CALDERAS!H72,IF($B$15=DATOS!$B$4,CENTRÍFUGAS!H72,IF($B$15=DATOS!$B$5,CHILLERS!H72, IF($B$15=DATOS!$B$6,COMPRESORES!H72,IF($B$15=DATOS!$B$7,EVAPORADORES!H72,IF($B$15=DATOS!$B$8,FILTROS!H72,IF($B$15=DATOS!$B$9,IC!H72,IF($B$15=DATOS!$B$10,MIXERS!H72,IF($B$15=DATOS!$B$11,MOLINOS!H72,IF($B$15=DATOS!$B$12,'ÓSMOSIS INV'!H72,IF($B$15=DATOS!$B$13,REACTORES!H72,IF($B$15=DATOS!$B$14,RESINAS!H76,IF($B$15=DATOS!$B$15,SECADORES!H72,IF($B$15=DATOS!$B$16,SILOS!H72,IF($B$15=DATOS!$B$17,TANQUES!H72,IF($B$15=DATOS!$B$18,'TK AGITADOS'!H72,IF($B$15=DATOS!$B$19,'TORRES ENF'!H72," ")))))))))))))))))</f>
        <v>0</v>
      </c>
      <c r="G88" s="46">
        <f>IF($B$15=DATOS!$B$3,CALDERAS!I72,IF($B$15=DATOS!$B$4,CENTRÍFUGAS!I72,IF($B$15=DATOS!$B$5,CHILLERS!I72, IF($B$15=DATOS!$B$6,COMPRESORES!I72,IF($B$15=DATOS!$B$7,EVAPORADORES!I72,IF($B$15=DATOS!$B$8,FILTROS!I72,IF($B$15=DATOS!$B$9,IC!I72,IF($B$15=DATOS!$B$10,MIXERS!I72,IF($B$15=DATOS!$B$11,MOLINOS!I72,IF($B$15=DATOS!$B$12,'ÓSMOSIS INV'!I72,IF($B$15=DATOS!$B$13,REACTORES!I72,IF($B$15=DATOS!$B$14,RESINAS!I76,IF($B$15=DATOS!$B$15,SECADORES!I72,IF($B$15=DATOS!$B$16,SILOS!I72,IF($B$15=DATOS!$B$17,TANQUES!I72,IF($B$15=DATOS!$B$18,'TK AGITADOS'!I72,IF($B$15=DATOS!$B$19,'TORRES ENF'!I72," ")))))))))))))))))</f>
        <v>0</v>
      </c>
      <c r="H88" s="46">
        <f>IF($B$15=DATOS!$B$3,CALDERAS!J72,IF($B$15=DATOS!$B$4,CENTRÍFUGAS!J72,IF($B$15=DATOS!$B$5,CHILLERS!J72, IF($B$15=DATOS!$B$6,COMPRESORES!J72,IF($B$15=DATOS!$B$7,EVAPORADORES!J72,IF($B$15=DATOS!$B$8,FILTROS!J72,IF($B$15=DATOS!$B$9,IC!J72,IF($B$15=DATOS!$B$10,MIXERS!J72,IF($B$15=DATOS!$B$11,MOLINOS!J72,IF($B$15=DATOS!$B$12,'ÓSMOSIS INV'!J72,IF($B$15=DATOS!$B$13,REACTORES!J72,IF($B$15=DATOS!$B$14,RESINAS!J76,IF($B$15=DATOS!$B$15,SECADORES!J72,IF($B$15=DATOS!$B$16,SILOS!J72,IF($B$15=DATOS!$B$17,TANQUES!J72,IF($B$15=DATOS!$B$18,'TK AGITADOS'!J72,IF($B$15=DATOS!$B$19,'TORRES ENF'!J72," ")))))))))))))))))</f>
        <v>0</v>
      </c>
      <c r="I88" s="46">
        <f>IF($B$15=DATOS!$B$3,CALDERAS!K72,IF($B$15=DATOS!$B$4,CENTRÍFUGAS!K72,IF($B$15=DATOS!$B$5,CHILLERS!K72, IF($B$15=DATOS!$B$6,COMPRESORES!K72,IF($B$15=DATOS!$B$7,EVAPORADORES!K72,IF($B$15=DATOS!$B$8,FILTROS!K72,IF($B$15=DATOS!$B$9,IC!K72,IF($B$15=DATOS!$B$10,MIXERS!K72,IF($B$15=DATOS!$B$11,MOLINOS!K72,IF($B$15=DATOS!$B$12,'ÓSMOSIS INV'!K72,IF($B$15=DATOS!$B$13,REACTORES!K72,IF($B$15=DATOS!$B$14,RESINAS!K76,IF($B$15=DATOS!$B$15,SECADORES!K72,IF($B$15=DATOS!$B$16,SILOS!K72,IF($B$15=DATOS!$B$17,TANQUES!K72,IF($B$15=DATOS!$B$18,'TK AGITADOS'!K72,IF($B$15=DATOS!$B$19,'TORRES ENF'!K72," ")))))))))))))))))</f>
        <v>0</v>
      </c>
      <c r="J88" s="46">
        <f>IF($B$15=DATOS!$B$3,CALDERAS!L72,IF($B$15=DATOS!$B$4,CENTRÍFUGAS!L72,IF($B$15=DATOS!$B$5,CHILLERS!L72, IF($B$15=DATOS!$B$6,COMPRESORES!L72,IF($B$15=DATOS!$B$7,EVAPORADORES!L72,IF($B$15=DATOS!$B$8,FILTROS!L72,IF($B$15=DATOS!$B$9,IC!L72,IF($B$15=DATOS!$B$10,MIXERS!L72,IF($B$15=DATOS!$B$11,MOLINOS!L72,IF($B$15=DATOS!$B$12,'ÓSMOSIS INV'!L72,IF($B$15=DATOS!$B$13,REACTORES!L72,IF($B$15=DATOS!$B$14,RESINAS!L76,IF($B$15=DATOS!$B$15,SECADORES!L72,IF($B$15=DATOS!$B$16,SILOS!L72,IF($B$15=DATOS!$B$17,TANQUES!L72,IF($B$15=DATOS!$B$18,'TK AGITADOS'!L72,IF($B$15=DATOS!$B$19,'TORRES ENF'!L72," ")))))))))))))))))</f>
        <v>0</v>
      </c>
      <c r="K88" s="46">
        <f>IF($B$15=DATOS!$B$3,CALDERAS!M72,IF($B$15=DATOS!$B$4,CENTRÍFUGAS!M72,IF($B$15=DATOS!$B$5,CHILLERS!M72, IF($B$15=DATOS!$B$6,COMPRESORES!M72,IF($B$15=DATOS!$B$7,EVAPORADORES!M72,IF($B$15=DATOS!$B$8,FILTROS!M72,IF($B$15=DATOS!$B$9,IC!M72,IF($B$15=DATOS!$B$10,MIXERS!M72,IF($B$15=DATOS!$B$11,MOLINOS!M72,IF($B$15=DATOS!$B$12,'ÓSMOSIS INV'!M72,IF($B$15=DATOS!$B$13,REACTORES!M72,IF($B$15=DATOS!$B$14,RESINAS!M76,IF($B$15=DATOS!$B$15,SECADORES!M72,IF($B$15=DATOS!$B$16,SILOS!M72,IF($B$15=DATOS!$B$17,TANQUES!M72,IF($B$15=DATOS!$B$18,'TK AGITADOS'!M72,IF($B$15=DATOS!$B$19,'TORRES ENF'!M72," ")))))))))))))))))</f>
        <v>0</v>
      </c>
      <c r="L88" s="46">
        <f>IF($B$15=DATOS!$B$3,CALDERAS!N72,IF($B$15=DATOS!$B$4,CENTRÍFUGAS!N72,IF($B$15=DATOS!$B$5,CHILLERS!N72, IF($B$15=DATOS!$B$6,COMPRESORES!N72,IF($B$15=DATOS!$B$7,EVAPORADORES!N72,IF($B$15=DATOS!$B$8,FILTROS!N72,IF($B$15=DATOS!$B$9,IC!N72,IF($B$15=DATOS!$B$10,MIXERS!N72,IF($B$15=DATOS!$B$11,MOLINOS!N72,IF($B$15=DATOS!$B$12,'ÓSMOSIS INV'!N72,IF($B$15=DATOS!$B$13,REACTORES!N72,IF($B$15=DATOS!$B$14,RESINAS!N76,IF($B$15=DATOS!$B$15,SECADORES!N72,IF($B$15=DATOS!$B$16,SILOS!N72,IF($B$15=DATOS!$B$17,TANQUES!N72,IF($B$15=DATOS!$B$18,'TK AGITADOS'!N72,IF($B$15=DATOS!$B$19,'TORRES ENF'!N72," ")))))))))))))))))</f>
        <v>0</v>
      </c>
      <c r="M88" s="46">
        <f>IF($B$15=DATOS!$B$3,CALDERAS!O72,IF($B$15=DATOS!$B$4,CENTRÍFUGAS!O72,IF($B$15=DATOS!$B$5,CHILLERS!O72, IF($B$15=DATOS!$B$6,COMPRESORES!O72,IF($B$15=DATOS!$B$7,EVAPORADORES!O72,IF($B$15=DATOS!$B$8,FILTROS!O72,IF($B$15=DATOS!$B$9,IC!O72,IF($B$15=DATOS!$B$10,MIXERS!O72,IF($B$15=DATOS!$B$11,MOLINOS!O72,IF($B$15=DATOS!$B$12,'ÓSMOSIS INV'!O72,IF($B$15=DATOS!$B$13,REACTORES!O72,IF($B$15=DATOS!$B$14,RESINAS!O76,IF($B$15=DATOS!$B$15,SECADORES!O72,IF($B$15=DATOS!$B$16,SILOS!O72,IF($B$15=DATOS!$B$17,TANQUES!O72,IF($B$15=DATOS!$B$18,'TK AGITADOS'!O72,IF($B$15=DATOS!$B$19,'TORRES ENF'!O72," ")))))))))))))))))</f>
        <v>0</v>
      </c>
      <c r="N88" s="46">
        <f>IF($B$15=DATOS!$B$3,CALDERAS!P72,IF($B$15=DATOS!$B$4,CENTRÍFUGAS!P72,IF($B$15=DATOS!$B$5,CHILLERS!P72, IF($B$15=DATOS!$B$6,COMPRESORES!P72,IF($B$15=DATOS!$B$7,EVAPORADORES!P72,IF($B$15=DATOS!$B$8,FILTROS!P72,IF($B$15=DATOS!$B$9,IC!P72,IF($B$15=DATOS!$B$10,MIXERS!P72,IF($B$15=DATOS!$B$11,MOLINOS!P72,IF($B$15=DATOS!$B$12,'ÓSMOSIS INV'!P72,IF($B$15=DATOS!$B$13,REACTORES!P72,IF($B$15=DATOS!$B$14,RESINAS!P76,IF($B$15=DATOS!$B$15,SECADORES!P72,IF($B$15=DATOS!$B$16,SILOS!P72,IF($B$15=DATOS!$B$17,TANQUES!P72,IF($B$15=DATOS!$B$18,'TK AGITADOS'!P72,IF($B$15=DATOS!$B$19,'TORRES ENF'!P72," ")))))))))))))))))</f>
        <v>0</v>
      </c>
      <c r="O88" s="46">
        <f>IF($B$15=DATOS!$B$3,CALDERAS!Q72,IF($B$15=DATOS!$B$4,CENTRÍFUGAS!Q72,IF($B$15=DATOS!$B$5,CHILLERS!Q72, IF($B$15=DATOS!$B$6,COMPRESORES!Q72,IF($B$15=DATOS!$B$7,EVAPORADORES!Q72,IF($B$15=DATOS!$B$8,FILTROS!Q72,IF($B$15=DATOS!$B$9,IC!Q72,IF($B$15=DATOS!$B$10,MIXERS!Q72,IF($B$15=DATOS!$B$11,MOLINOS!Q72,IF($B$15=DATOS!$B$12,'ÓSMOSIS INV'!Q72,IF($B$15=DATOS!$B$13,REACTORES!Q72,IF($B$15=DATOS!$B$14,RESINAS!Q76,IF($B$15=DATOS!$B$15,SECADORES!Q72,IF($B$15=DATOS!$B$16,SILOS!Q72,IF($B$15=DATOS!$B$17,TANQUES!Q72,IF($B$15=DATOS!$B$18,'TK AGITADOS'!Q72,IF($B$15=DATOS!$B$19,'TORRES ENF'!Q72," ")))))))))))))))))</f>
        <v>0</v>
      </c>
      <c r="P88" s="46">
        <f>IF($B$15=DATOS!$B$3,CALDERAS!R72,IF($B$15=DATOS!$B$4,CENTRÍFUGAS!R72,IF($B$15=DATOS!$B$5,CHILLERS!R72, IF($B$15=DATOS!$B$6,COMPRESORES!R72,IF($B$15=DATOS!$B$7,EVAPORADORES!R72,IF($B$15=DATOS!$B$8,FILTROS!R72,IF($B$15=DATOS!$B$9,IC!R72,IF($B$15=DATOS!$B$10,MIXERS!R72,IF($B$15=DATOS!$B$11,MOLINOS!R72,IF($B$15=DATOS!$B$12,'ÓSMOSIS INV'!R72,IF($B$15=DATOS!$B$13,REACTORES!R72,IF($B$15=DATOS!$B$14,RESINAS!R76,IF($B$15=DATOS!$B$15,SECADORES!R72,IF($B$15=DATOS!$B$16,SILOS!R72,IF($B$15=DATOS!$B$17,TANQUES!R72,IF($B$15=DATOS!$B$18,'TK AGITADOS'!R72,IF($B$15=DATOS!$B$19,'TORRES ENF'!R72," ")))))))))))))))))</f>
        <v>0</v>
      </c>
      <c r="Q88" s="46">
        <f>IF($B$15=DATOS!$B$3,CALDERAS!S72,IF($B$15=DATOS!$B$4,CENTRÍFUGAS!S72,IF($B$15=DATOS!$B$5,CHILLERS!S72, IF($B$15=DATOS!$B$6,COMPRESORES!S72,IF($B$15=DATOS!$B$7,EVAPORADORES!S72,IF($B$15=DATOS!$B$8,FILTROS!S72,IF($B$15=DATOS!$B$9,IC!S72,IF($B$15=DATOS!$B$10,MIXERS!S72,IF($B$15=DATOS!$B$11,MOLINOS!S72,IF($B$15=DATOS!$B$12,'ÓSMOSIS INV'!S72,IF($B$15=DATOS!$B$13,REACTORES!S72,IF($B$15=DATOS!$B$14,RESINAS!S76,IF($B$15=DATOS!$B$15,SECADORES!S72,IF($B$15=DATOS!$B$16,SILOS!S72,IF($B$15=DATOS!$B$17,TANQUES!S72,IF($B$15=DATOS!$B$18,'TK AGITADOS'!S72,IF($B$15=DATOS!$B$19,'TORRES ENF'!S72," ")))))))))))))))))</f>
        <v>0</v>
      </c>
      <c r="R88" s="46">
        <f>IF($B$15=DATOS!$B$3,CALDERAS!T72,IF($B$15=DATOS!$B$4,CENTRÍFUGAS!T72,IF($B$15=DATOS!$B$5,CHILLERS!T72, IF($B$15=DATOS!$B$6,COMPRESORES!T72,IF($B$15=DATOS!$B$7,EVAPORADORES!T72,IF($B$15=DATOS!$B$8,FILTROS!T72,IF($B$15=DATOS!$B$9,IC!T72,IF($B$15=DATOS!$B$10,MIXERS!T72,IF($B$15=DATOS!$B$11,MOLINOS!T72,IF($B$15=DATOS!$B$12,'ÓSMOSIS INV'!T72,IF($B$15=DATOS!$B$13,REACTORES!T72,IF($B$15=DATOS!$B$14,RESINAS!T76,IF($B$15=DATOS!$B$15,SECADORES!T72,IF($B$15=DATOS!$B$16,SILOS!T72,IF($B$15=DATOS!$B$17,TANQUES!T72,IF($B$15=DATOS!$B$18,'TK AGITADOS'!T72,IF($B$15=DATOS!$B$19,'TORRES ENF'!T72," ")))))))))))))))))</f>
        <v>0</v>
      </c>
      <c r="S88" s="46">
        <f>IF($B$15=DATOS!$B$3,CALDERAS!U72,IF($B$15=DATOS!$B$4,CENTRÍFUGAS!U72,IF($B$15=DATOS!$B$5,CHILLERS!U72, IF($B$15=DATOS!$B$6,COMPRESORES!U72,IF($B$15=DATOS!$B$7,EVAPORADORES!U72,IF($B$15=DATOS!$B$8,FILTROS!U72,IF($B$15=DATOS!$B$9,IC!U72,IF($B$15=DATOS!$B$10,MIXERS!U72,IF($B$15=DATOS!$B$11,MOLINOS!U72,IF($B$15=DATOS!$B$12,'ÓSMOSIS INV'!U72,IF($B$15=DATOS!$B$13,REACTORES!U72,IF($B$15=DATOS!$B$14,RESINAS!U76,IF($B$15=DATOS!$B$15,SECADORES!U72,IF($B$15=DATOS!$B$16,SILOS!U72,IF($B$15=DATOS!$B$17,TANQUES!U72,IF($B$15=DATOS!$B$18,'TK AGITADOS'!U72,IF($B$15=DATOS!$B$19,'TORRES ENF'!U72," ")))))))))))))))))</f>
        <v>0</v>
      </c>
      <c r="T88" s="46">
        <f>IF($B$15=DATOS!$B$3,CALDERAS!V72,IF($B$15=DATOS!$B$4,CENTRÍFUGAS!V72,IF($B$15=DATOS!$B$5,CHILLERS!V72, IF($B$15=DATOS!$B$6,COMPRESORES!V72,IF($B$15=DATOS!$B$7,EVAPORADORES!V72,IF($B$15=DATOS!$B$8,FILTROS!V72,IF($B$15=DATOS!$B$9,IC!V72,IF($B$15=DATOS!$B$10,MIXERS!V72,IF($B$15=DATOS!$B$11,MOLINOS!V72,IF($B$15=DATOS!$B$12,'ÓSMOSIS INV'!V72,IF($B$15=DATOS!$B$13,REACTORES!V72,IF($B$15=DATOS!$B$14,RESINAS!V76,IF($B$15=DATOS!$B$15,SECADORES!V72,IF($B$15=DATOS!$B$16,SILOS!V72,IF($B$15=DATOS!$B$17,TANQUES!V72,IF($B$15=DATOS!$B$18,'TK AGITADOS'!V72,IF($B$15=DATOS!$B$19,'TORRES ENF'!V72," ")))))))))))))))))</f>
        <v>0</v>
      </c>
      <c r="U88" s="46">
        <f>IF($B$15=DATOS!$B$3,CALDERAS!W72,IF($B$15=DATOS!$B$4,CENTRÍFUGAS!W72,IF($B$15=DATOS!$B$5,CHILLERS!W72, IF($B$15=DATOS!$B$6,COMPRESORES!W72,IF($B$15=DATOS!$B$7,EVAPORADORES!W72,IF($B$15=DATOS!$B$8,FILTROS!W72,IF($B$15=DATOS!$B$9,IC!W72,IF($B$15=DATOS!$B$10,MIXERS!W72,IF($B$15=DATOS!$B$11,MOLINOS!W72,IF($B$15=DATOS!$B$12,'ÓSMOSIS INV'!W72,IF($B$15=DATOS!$B$13,REACTORES!W72,IF($B$15=DATOS!$B$14,RESINAS!W76,IF($B$15=DATOS!$B$15,SECADORES!W72,IF($B$15=DATOS!$B$16,SILOS!W72,IF($B$15=DATOS!$B$17,TANQUES!W72,IF($B$15=DATOS!$B$18,'TK AGITADOS'!W72,IF($B$15=DATOS!$B$19,'TORRES ENF'!W72," ")))))))))))))))))</f>
        <v>0</v>
      </c>
      <c r="V88" s="46">
        <f>IF($B$15=DATOS!$B$3,CALDERAS!X72,IF($B$15=DATOS!$B$4,CENTRÍFUGAS!X72,IF($B$15=DATOS!$B$5,CHILLERS!X72, IF($B$15=DATOS!$B$6,COMPRESORES!X72,IF($B$15=DATOS!$B$7,EVAPORADORES!X72,IF($B$15=DATOS!$B$8,FILTROS!X72,IF($B$15=DATOS!$B$9,IC!X72,IF($B$15=DATOS!$B$10,MIXERS!X72,IF($B$15=DATOS!$B$11,MOLINOS!X72,IF($B$15=DATOS!$B$12,'ÓSMOSIS INV'!X72,IF($B$15=DATOS!$B$13,REACTORES!X72,IF($B$15=DATOS!$B$14,RESINAS!X76,IF($B$15=DATOS!$B$15,SECADORES!X72,IF($B$15=DATOS!$B$16,SILOS!X72,IF($B$15=DATOS!$B$17,TANQUES!X72,IF($B$15=DATOS!$B$18,'TK AGITADOS'!X72,IF($B$15=DATOS!$B$19,'TORRES ENF'!X72," ")))))))))))))))))</f>
        <v>0</v>
      </c>
      <c r="W88" s="46">
        <f>IF($B$15=DATOS!$B$3,CALDERAS!Y72,IF($B$15=DATOS!$B$4,CENTRÍFUGAS!Y72,IF($B$15=DATOS!$B$5,CHILLERS!Y72, IF($B$15=DATOS!$B$6,COMPRESORES!Y72,IF($B$15=DATOS!$B$7,EVAPORADORES!Y72,IF($B$15=DATOS!$B$8,FILTROS!Y72,IF($B$15=DATOS!$B$9,IC!Y72,IF($B$15=DATOS!$B$10,MIXERS!Y72,IF($B$15=DATOS!$B$11,MOLINOS!Y72,IF($B$15=DATOS!$B$12,'ÓSMOSIS INV'!Y72,IF($B$15=DATOS!$B$13,REACTORES!Y72,IF($B$15=DATOS!$B$14,RESINAS!Y76,IF($B$15=DATOS!$B$15,SECADORES!Y72,IF($B$15=DATOS!$B$16,SILOS!Y72,IF($B$15=DATOS!$B$17,TANQUES!Y72,IF($B$15=DATOS!$B$18,'TK AGITADOS'!Y72,IF($B$15=DATOS!$B$19,'TORRES ENF'!Y72," ")))))))))))))))))</f>
        <v>0</v>
      </c>
      <c r="X88" s="46">
        <f>IF($B$15=DATOS!$B$3,CALDERAS!Z72,IF($B$15=DATOS!$B$4,CENTRÍFUGAS!Z72,IF($B$15=DATOS!$B$5,CHILLERS!Z72, IF($B$15=DATOS!$B$6,COMPRESORES!Z72,IF($B$15=DATOS!$B$7,EVAPORADORES!Z72,IF($B$15=DATOS!$B$8,FILTROS!Z72,IF($B$15=DATOS!$B$9,IC!Z72,IF($B$15=DATOS!$B$10,MIXERS!Z72,IF($B$15=DATOS!$B$11,MOLINOS!Z72,IF($B$15=DATOS!$B$12,'ÓSMOSIS INV'!Z72,IF($B$15=DATOS!$B$13,REACTORES!Z72,IF($B$15=DATOS!$B$14,RESINAS!Z76,IF($B$15=DATOS!$B$15,SECADORES!Z72,IF($B$15=DATOS!$B$16,SILOS!Z72,IF($B$15=DATOS!$B$17,TANQUES!Z72,IF($B$15=DATOS!$B$18,'TK AGITADOS'!Z72,IF($B$15=DATOS!$B$19,'TORRES ENF'!Z72," ")))))))))))))))))</f>
        <v>0</v>
      </c>
      <c r="Y88" s="46">
        <f>IF($B$15=DATOS!$B$3,CALDERAS!AA72,IF($B$15=DATOS!$B$4,CENTRÍFUGAS!AA72,IF($B$15=DATOS!$B$5,CHILLERS!AA72, IF($B$15=DATOS!$B$6,COMPRESORES!AA72,IF($B$15=DATOS!$B$7,EVAPORADORES!AA72,IF($B$15=DATOS!$B$8,FILTROS!AA72,IF($B$15=DATOS!$B$9,IC!AA72,IF($B$15=DATOS!$B$10,MIXERS!AA72,IF($B$15=DATOS!$B$11,MOLINOS!AA72,IF($B$15=DATOS!$B$12,'ÓSMOSIS INV'!AA72,IF($B$15=DATOS!$B$13,REACTORES!AA72,IF($B$15=DATOS!$B$14,RESINAS!AA76,IF($B$15=DATOS!$B$15,SECADORES!AA72,IF($B$15=DATOS!$B$16,SILOS!AA72,IF($B$15=DATOS!$B$17,TANQUES!AA72,IF($B$15=DATOS!$B$18,'TK AGITADOS'!AA72,IF($B$15=DATOS!$B$19,'TORRES ENF'!AA72," ")))))))))))))))))</f>
        <v>0</v>
      </c>
      <c r="Z88" s="46">
        <f>IF($B$15=DATOS!$B$3,CALDERAS!AB72,IF($B$15=DATOS!$B$4,CENTRÍFUGAS!AB72,IF($B$15=DATOS!$B$5,CHILLERS!AB72, IF($B$15=DATOS!$B$6,COMPRESORES!AB72,IF($B$15=DATOS!$B$7,EVAPORADORES!AB72,IF($B$15=DATOS!$B$8,FILTROS!AB72,IF($B$15=DATOS!$B$9,IC!AB72,IF($B$15=DATOS!$B$10,MIXERS!AB72,IF($B$15=DATOS!$B$11,MOLINOS!AB72,IF($B$15=DATOS!$B$12,'ÓSMOSIS INV'!AB72,IF($B$15=DATOS!$B$13,REACTORES!AB72,IF($B$15=DATOS!$B$14,RESINAS!AB76,IF($B$15=DATOS!$B$15,SECADORES!AB72,IF($B$15=DATOS!$B$16,SILOS!AB72,IF($B$15=DATOS!$B$17,TANQUES!AB72,IF($B$15=DATOS!$B$18,'TK AGITADOS'!AB72,IF($B$15=DATOS!$B$19,'TORRES ENF'!AB72," ")))))))))))))))))</f>
        <v>0</v>
      </c>
      <c r="AA88" s="46">
        <f>IF($B$15=DATOS!$B$3,CALDERAS!AC72,IF($B$15=DATOS!$B$4,CENTRÍFUGAS!AC72,IF($B$15=DATOS!$B$5,CHILLERS!AC72, IF($B$15=DATOS!$B$6,COMPRESORES!AC72,IF($B$15=DATOS!$B$7,EVAPORADORES!AC72,IF($B$15=DATOS!$B$8,FILTROS!AC72,IF($B$15=DATOS!$B$9,IC!AC72,IF($B$15=DATOS!$B$10,MIXERS!AC72,IF($B$15=DATOS!$B$11,MOLINOS!AC72,IF($B$15=DATOS!$B$12,'ÓSMOSIS INV'!AC72,IF($B$15=DATOS!$B$13,REACTORES!AC72,IF($B$15=DATOS!$B$14,RESINAS!AC76,IF($B$15=DATOS!$B$15,SECADORES!AC72,IF($B$15=DATOS!$B$16,SILOS!AC72,IF($B$15=DATOS!$B$17,TANQUES!AC72,IF($B$15=DATOS!$B$18,'TK AGITADOS'!AC72,IF($B$15=DATOS!$B$19,'TORRES ENF'!AC72," ")))))))))))))))))</f>
        <v>0</v>
      </c>
      <c r="AB88" s="46">
        <f>IF($B$15=DATOS!$B$3,CALDERAS!AD72,IF($B$15=DATOS!$B$4,CENTRÍFUGAS!AD72,IF($B$15=DATOS!$B$5,CHILLERS!AD72, IF($B$15=DATOS!$B$6,COMPRESORES!AD72,IF($B$15=DATOS!$B$7,EVAPORADORES!AD72,IF($B$15=DATOS!$B$8,FILTROS!AD72,IF($B$15=DATOS!$B$9,IC!AD72,IF($B$15=DATOS!$B$10,MIXERS!AD72,IF($B$15=DATOS!$B$11,MOLINOS!AD72,IF($B$15=DATOS!$B$12,'ÓSMOSIS INV'!AD72,IF($B$15=DATOS!$B$13,REACTORES!AD72,IF($B$15=DATOS!$B$14,RESINAS!AD76,IF($B$15=DATOS!$B$15,SECADORES!AD72,IF($B$15=DATOS!$B$16,SILOS!AD72,IF($B$15=DATOS!$B$17,TANQUES!AD72,IF($B$15=DATOS!$B$18,'TK AGITADOS'!AD72,IF($B$15=DATOS!$B$19,'TORRES ENF'!AD72," ")))))))))))))))))</f>
        <v>0</v>
      </c>
      <c r="AC88" s="46">
        <f>IF($B$15=DATOS!$B$3,CALDERAS!AE72,IF($B$15=DATOS!$B$4,CENTRÍFUGAS!AE72,IF($B$15=DATOS!$B$5,CHILLERS!AE72, IF($B$15=DATOS!$B$6,COMPRESORES!AE72,IF($B$15=DATOS!$B$7,EVAPORADORES!AE72,IF($B$15=DATOS!$B$8,FILTROS!AE72,IF($B$15=DATOS!$B$9,IC!AE72,IF($B$15=DATOS!$B$10,MIXERS!AE72,IF($B$15=DATOS!$B$11,MOLINOS!AE72,IF($B$15=DATOS!$B$12,'ÓSMOSIS INV'!AE72,IF($B$15=DATOS!$B$13,REACTORES!AE72,IF($B$15=DATOS!$B$14,RESINAS!AE76,IF($B$15=DATOS!$B$15,SECADORES!AE72,IF($B$15=DATOS!$B$16,SILOS!AE72,IF($B$15=DATOS!$B$17,TANQUES!AE72,IF($B$15=DATOS!$B$18,'TK AGITADOS'!AE72,IF($B$15=DATOS!$B$19,'TORRES ENF'!AE72," ")))))))))))))))))</f>
        <v>0</v>
      </c>
      <c r="AD88" s="46">
        <f>IF($B$15=DATOS!$B$3,CALDERAS!AF72,IF($B$15=DATOS!$B$4,CENTRÍFUGAS!AF72,IF($B$15=DATOS!$B$5,CHILLERS!AF72, IF($B$15=DATOS!$B$6,COMPRESORES!AF72,IF($B$15=DATOS!$B$7,EVAPORADORES!AF72,IF($B$15=DATOS!$B$8,FILTROS!AF72,IF($B$15=DATOS!$B$9,IC!AF72,IF($B$15=DATOS!$B$10,MIXERS!AF72,IF($B$15=DATOS!$B$11,MOLINOS!AF72,IF($B$15=DATOS!$B$12,'ÓSMOSIS INV'!AF72,IF($B$15=DATOS!$B$13,REACTORES!AF72,IF($B$15=DATOS!$B$14,RESINAS!AF76,IF($B$15=DATOS!$B$15,SECADORES!AF72,IF($B$15=DATOS!$B$16,SILOS!AF72,IF($B$15=DATOS!$B$17,TANQUES!AF72,IF($B$15=DATOS!$B$18,'TK AGITADOS'!AF72,IF($B$15=DATOS!$B$19,'TORRES ENF'!AF72," ")))))))))))))))))</f>
        <v>0</v>
      </c>
      <c r="AE88" s="46">
        <f>IF($B$15=DATOS!$B$3,CALDERAS!AG72,IF($B$15=DATOS!$B$4,CENTRÍFUGAS!AG72,IF($B$15=DATOS!$B$5,CHILLERS!AG72, IF($B$15=DATOS!$B$6,COMPRESORES!AG72,IF($B$15=DATOS!$B$7,EVAPORADORES!AG72,IF($B$15=DATOS!$B$8,FILTROS!AG72,IF($B$15=DATOS!$B$9,IC!AG72,IF($B$15=DATOS!$B$10,MIXERS!AG72,IF($B$15=DATOS!$B$11,MOLINOS!AG72,IF($B$15=DATOS!$B$12,'ÓSMOSIS INV'!AG72,IF($B$15=DATOS!$B$13,REACTORES!AG72,IF($B$15=DATOS!$B$14,RESINAS!AG76,IF($B$15=DATOS!$B$15,SECADORES!AG72,IF($B$15=DATOS!$B$16,SILOS!AG72,IF($B$15=DATOS!$B$17,TANQUES!AG72,IF($B$15=DATOS!$B$18,'TK AGITADOS'!AG72,IF($B$15=DATOS!$B$19,'TORRES ENF'!AG72," ")))))))))))))))))</f>
        <v>0</v>
      </c>
      <c r="AF88" s="46">
        <f>IF($B$15=DATOS!$B$3,CALDERAS!AH72,IF($B$15=DATOS!$B$4,CENTRÍFUGAS!AH72,IF($B$15=DATOS!$B$5,CHILLERS!AH72, IF($B$15=DATOS!$B$6,COMPRESORES!AH72,IF($B$15=DATOS!$B$7,EVAPORADORES!AH72,IF($B$15=DATOS!$B$8,FILTROS!AH72,IF($B$15=DATOS!$B$9,IC!AH72,IF($B$15=DATOS!$B$10,MIXERS!AH72,IF($B$15=DATOS!$B$11,MOLINOS!AH72,IF($B$15=DATOS!$B$12,'ÓSMOSIS INV'!AH72,IF($B$15=DATOS!$B$13,REACTORES!AH72,IF($B$15=DATOS!$B$14,RESINAS!AH76,IF($B$15=DATOS!$B$15,SECADORES!AH72,IF($B$15=DATOS!$B$16,SILOS!AH72,IF($B$15=DATOS!$B$17,TANQUES!AH72,IF($B$15=DATOS!$B$18,'TK AGITADOS'!AH72,IF($B$15=DATOS!$B$19,'TORRES ENF'!AH72," ")))))))))))))))))</f>
        <v>0</v>
      </c>
    </row>
    <row r="89" spans="1:32" s="48" customFormat="1" ht="45" customHeight="1" x14ac:dyDescent="0.4">
      <c r="A89" s="46">
        <f>IF($B$15=DATOS!$B$3,CALDERAS!C73,IF($B$15=DATOS!$B$4,CENTRÍFUGAS!C73,IF($B$15=DATOS!$B$5,CHILLERS!C73, IF($B$15=DATOS!$B$6,COMPRESORES!C73,IF($B$15=DATOS!$B$7,EVAPORADORES!C73,IF($B$15=DATOS!$B$8,FILTROS!C73,IF($B$15=DATOS!$B$9,IC!C73,IF($B$15=DATOS!$B$10,MIXERS!C73,IF($B$15=DATOS!$B$11,MOLINOS!C73,IF($B$15=DATOS!$B$12,'ÓSMOSIS INV'!C73,IF($B$15=DATOS!$B$13,REACTORES!C73,IF($B$15=DATOS!$B$14,RESINAS!C77,IF($B$15=DATOS!$B$15,SECADORES!C73,IF($B$15=DATOS!$B$16,SILOS!C73,IF($B$15=DATOS!$B$17,TANQUES!C73,IF($B$15=DATOS!$B$18,'TK AGITADOS'!C73,IF($B$15=DATOS!$B$19,'TORRES ENF'!C73," ")))))))))))))))))</f>
        <v>0</v>
      </c>
      <c r="B89" s="46">
        <f>IF($B$15=DATOS!$B$3,CALDERAS!D73,IF($B$15=DATOS!$B$4,CENTRÍFUGAS!D73,IF($B$15=DATOS!$B$5,CHILLERS!D73, IF($B$15=DATOS!$B$6,COMPRESORES!D73,IF($B$15=DATOS!$B$7,EVAPORADORES!D73,IF($B$15=DATOS!$B$8,FILTROS!D73,IF($B$15=DATOS!$B$9,IC!D73,IF($B$15=DATOS!$B$10,MIXERS!D73,IF($B$15=DATOS!$B$11,MOLINOS!D73,IF($B$15=DATOS!$B$12,'ÓSMOSIS INV'!D73,IF($B$15=DATOS!$B$13,REACTORES!D73,IF($B$15=DATOS!$B$14,RESINAS!D77,IF($B$15=DATOS!$B$15,SECADORES!D73,IF($B$15=DATOS!$B$16,SILOS!D73,IF($B$15=DATOS!$B$17,TANQUES!D73,IF($B$15=DATOS!$B$18,'TK AGITADOS'!D73,IF($B$15=DATOS!$B$19,'TORRES ENF'!D73," ")))))))))))))))))</f>
        <v>0</v>
      </c>
      <c r="C89" s="46">
        <f>IF($B$15=DATOS!$B$3,CALDERAS!E73,IF($B$15=DATOS!$B$4,CENTRÍFUGAS!E73,IF($B$15=DATOS!$B$5,CHILLERS!E73, IF($B$15=DATOS!$B$6,COMPRESORES!E73,IF($B$15=DATOS!$B$7,EVAPORADORES!E73,IF($B$15=DATOS!$B$8,FILTROS!E73,IF($B$15=DATOS!$B$9,IC!E73,IF($B$15=DATOS!$B$10,MIXERS!E73,IF($B$15=DATOS!$B$11,MOLINOS!E73,IF($B$15=DATOS!$B$12,'ÓSMOSIS INV'!E73,IF($B$15=DATOS!$B$13,REACTORES!E73,IF($B$15=DATOS!$B$14,RESINAS!E77,IF($B$15=DATOS!$B$15,SECADORES!E73,IF($B$15=DATOS!$B$16,SILOS!E73,IF($B$15=DATOS!$B$17,TANQUES!E73,IF($B$15=DATOS!$B$18,'TK AGITADOS'!E73,IF($B$15=DATOS!$B$19,'TORRES ENF'!E73," ")))))))))))))))))</f>
        <v>0</v>
      </c>
      <c r="D89" s="46">
        <f>IF($B$15=DATOS!$B$3,CALDERAS!F73,IF($B$15=DATOS!$B$4,CENTRÍFUGAS!F73,IF($B$15=DATOS!$B$5,CHILLERS!F73, IF($B$15=DATOS!$B$6,COMPRESORES!F73,IF($B$15=DATOS!$B$7,EVAPORADORES!F73,IF($B$15=DATOS!$B$8,FILTROS!F73,IF($B$15=DATOS!$B$9,IC!F73,IF($B$15=DATOS!$B$10,MIXERS!F73,IF($B$15=DATOS!$B$11,MOLINOS!F73,IF($B$15=DATOS!$B$12,'ÓSMOSIS INV'!F73,IF($B$15=DATOS!$B$13,REACTORES!F73,IF($B$15=DATOS!$B$14,RESINAS!F77,IF($B$15=DATOS!$B$15,SECADORES!F73,IF($B$15=DATOS!$B$16,SILOS!F73,IF($B$15=DATOS!$B$17,TANQUES!F73,IF($B$15=DATOS!$B$18,'TK AGITADOS'!F73,IF($B$15=DATOS!$B$19,'TORRES ENF'!F73," ")))))))))))))))))</f>
        <v>0</v>
      </c>
      <c r="E89" s="46">
        <f>IF($B$15=DATOS!$B$3,CALDERAS!G73,IF($B$15=DATOS!$B$4,CENTRÍFUGAS!G73,IF($B$15=DATOS!$B$5,CHILLERS!G73, IF($B$15=DATOS!$B$6,COMPRESORES!G73,IF($B$15=DATOS!$B$7,EVAPORADORES!G73,IF($B$15=DATOS!$B$8,FILTROS!G73,IF($B$15=DATOS!$B$9,IC!G73,IF($B$15=DATOS!$B$10,MIXERS!G73,IF($B$15=DATOS!$B$11,MOLINOS!G73,IF($B$15=DATOS!$B$12,'ÓSMOSIS INV'!G73,IF($B$15=DATOS!$B$13,REACTORES!G73,IF($B$15=DATOS!$B$14,RESINAS!G77,IF($B$15=DATOS!$B$15,SECADORES!G73,IF($B$15=DATOS!$B$16,SILOS!G73,IF($B$15=DATOS!$B$17,TANQUES!G73,IF($B$15=DATOS!$B$18,'TK AGITADOS'!G73,IF($B$15=DATOS!$B$19,'TORRES ENF'!G73," ")))))))))))))))))</f>
        <v>0</v>
      </c>
      <c r="F89" s="46">
        <f>IF($B$15=DATOS!$B$3,CALDERAS!H73,IF($B$15=DATOS!$B$4,CENTRÍFUGAS!H73,IF($B$15=DATOS!$B$5,CHILLERS!H73, IF($B$15=DATOS!$B$6,COMPRESORES!H73,IF($B$15=DATOS!$B$7,EVAPORADORES!H73,IF($B$15=DATOS!$B$8,FILTROS!H73,IF($B$15=DATOS!$B$9,IC!H73,IF($B$15=DATOS!$B$10,MIXERS!H73,IF($B$15=DATOS!$B$11,MOLINOS!H73,IF($B$15=DATOS!$B$12,'ÓSMOSIS INV'!H73,IF($B$15=DATOS!$B$13,REACTORES!H73,IF($B$15=DATOS!$B$14,RESINAS!H77,IF($B$15=DATOS!$B$15,SECADORES!H73,IF($B$15=DATOS!$B$16,SILOS!H73,IF($B$15=DATOS!$B$17,TANQUES!H73,IF($B$15=DATOS!$B$18,'TK AGITADOS'!H73,IF($B$15=DATOS!$B$19,'TORRES ENF'!H73," ")))))))))))))))))</f>
        <v>0</v>
      </c>
      <c r="G89" s="46">
        <f>IF($B$15=DATOS!$B$3,CALDERAS!I73,IF($B$15=DATOS!$B$4,CENTRÍFUGAS!I73,IF($B$15=DATOS!$B$5,CHILLERS!I73, IF($B$15=DATOS!$B$6,COMPRESORES!I73,IF($B$15=DATOS!$B$7,EVAPORADORES!I73,IF($B$15=DATOS!$B$8,FILTROS!I73,IF($B$15=DATOS!$B$9,IC!I73,IF($B$15=DATOS!$B$10,MIXERS!I73,IF($B$15=DATOS!$B$11,MOLINOS!I73,IF($B$15=DATOS!$B$12,'ÓSMOSIS INV'!I73,IF($B$15=DATOS!$B$13,REACTORES!I73,IF($B$15=DATOS!$B$14,RESINAS!I77,IF($B$15=DATOS!$B$15,SECADORES!I73,IF($B$15=DATOS!$B$16,SILOS!I73,IF($B$15=DATOS!$B$17,TANQUES!I73,IF($B$15=DATOS!$B$18,'TK AGITADOS'!I73,IF($B$15=DATOS!$B$19,'TORRES ENF'!I73," ")))))))))))))))))</f>
        <v>0</v>
      </c>
      <c r="H89" s="46">
        <f>IF($B$15=DATOS!$B$3,CALDERAS!J73,IF($B$15=DATOS!$B$4,CENTRÍFUGAS!J73,IF($B$15=DATOS!$B$5,CHILLERS!J73, IF($B$15=DATOS!$B$6,COMPRESORES!J73,IF($B$15=DATOS!$B$7,EVAPORADORES!J73,IF($B$15=DATOS!$B$8,FILTROS!J73,IF($B$15=DATOS!$B$9,IC!J73,IF($B$15=DATOS!$B$10,MIXERS!J73,IF($B$15=DATOS!$B$11,MOLINOS!J73,IF($B$15=DATOS!$B$12,'ÓSMOSIS INV'!J73,IF($B$15=DATOS!$B$13,REACTORES!J73,IF($B$15=DATOS!$B$14,RESINAS!J77,IF($B$15=DATOS!$B$15,SECADORES!J73,IF($B$15=DATOS!$B$16,SILOS!J73,IF($B$15=DATOS!$B$17,TANQUES!J73,IF($B$15=DATOS!$B$18,'TK AGITADOS'!J73,IF($B$15=DATOS!$B$19,'TORRES ENF'!J73," ")))))))))))))))))</f>
        <v>0</v>
      </c>
      <c r="I89" s="46">
        <f>IF($B$15=DATOS!$B$3,CALDERAS!K73,IF($B$15=DATOS!$B$4,CENTRÍFUGAS!K73,IF($B$15=DATOS!$B$5,CHILLERS!K73, IF($B$15=DATOS!$B$6,COMPRESORES!K73,IF($B$15=DATOS!$B$7,EVAPORADORES!K73,IF($B$15=DATOS!$B$8,FILTROS!K73,IF($B$15=DATOS!$B$9,IC!K73,IF($B$15=DATOS!$B$10,MIXERS!K73,IF($B$15=DATOS!$B$11,MOLINOS!K73,IF($B$15=DATOS!$B$12,'ÓSMOSIS INV'!K73,IF($B$15=DATOS!$B$13,REACTORES!K73,IF($B$15=DATOS!$B$14,RESINAS!K77,IF($B$15=DATOS!$B$15,SECADORES!K73,IF($B$15=DATOS!$B$16,SILOS!K73,IF($B$15=DATOS!$B$17,TANQUES!K73,IF($B$15=DATOS!$B$18,'TK AGITADOS'!K73,IF($B$15=DATOS!$B$19,'TORRES ENF'!K73," ")))))))))))))))))</f>
        <v>0</v>
      </c>
      <c r="J89" s="46">
        <f>IF($B$15=DATOS!$B$3,CALDERAS!L73,IF($B$15=DATOS!$B$4,CENTRÍFUGAS!L73,IF($B$15=DATOS!$B$5,CHILLERS!L73, IF($B$15=DATOS!$B$6,COMPRESORES!L73,IF($B$15=DATOS!$B$7,EVAPORADORES!L73,IF($B$15=DATOS!$B$8,FILTROS!L73,IF($B$15=DATOS!$B$9,IC!L73,IF($B$15=DATOS!$B$10,MIXERS!L73,IF($B$15=DATOS!$B$11,MOLINOS!L73,IF($B$15=DATOS!$B$12,'ÓSMOSIS INV'!L73,IF($B$15=DATOS!$B$13,REACTORES!L73,IF($B$15=DATOS!$B$14,RESINAS!L77,IF($B$15=DATOS!$B$15,SECADORES!L73,IF($B$15=DATOS!$B$16,SILOS!L73,IF($B$15=DATOS!$B$17,TANQUES!L73,IF($B$15=DATOS!$B$18,'TK AGITADOS'!L73,IF($B$15=DATOS!$B$19,'TORRES ENF'!L73," ")))))))))))))))))</f>
        <v>0</v>
      </c>
      <c r="K89" s="46">
        <f>IF($B$15=DATOS!$B$3,CALDERAS!M73,IF($B$15=DATOS!$B$4,CENTRÍFUGAS!M73,IF($B$15=DATOS!$B$5,CHILLERS!M73, IF($B$15=DATOS!$B$6,COMPRESORES!M73,IF($B$15=DATOS!$B$7,EVAPORADORES!M73,IF($B$15=DATOS!$B$8,FILTROS!M73,IF($B$15=DATOS!$B$9,IC!M73,IF($B$15=DATOS!$B$10,MIXERS!M73,IF($B$15=DATOS!$B$11,MOLINOS!M73,IF($B$15=DATOS!$B$12,'ÓSMOSIS INV'!M73,IF($B$15=DATOS!$B$13,REACTORES!M73,IF($B$15=DATOS!$B$14,RESINAS!M77,IF($B$15=DATOS!$B$15,SECADORES!M73,IF($B$15=DATOS!$B$16,SILOS!M73,IF($B$15=DATOS!$B$17,TANQUES!M73,IF($B$15=DATOS!$B$18,'TK AGITADOS'!M73,IF($B$15=DATOS!$B$19,'TORRES ENF'!M73," ")))))))))))))))))</f>
        <v>0</v>
      </c>
      <c r="L89" s="46">
        <f>IF($B$15=DATOS!$B$3,CALDERAS!N73,IF($B$15=DATOS!$B$4,CENTRÍFUGAS!N73,IF($B$15=DATOS!$B$5,CHILLERS!N73, IF($B$15=DATOS!$B$6,COMPRESORES!N73,IF($B$15=DATOS!$B$7,EVAPORADORES!N73,IF($B$15=DATOS!$B$8,FILTROS!N73,IF($B$15=DATOS!$B$9,IC!N73,IF($B$15=DATOS!$B$10,MIXERS!N73,IF($B$15=DATOS!$B$11,MOLINOS!N73,IF($B$15=DATOS!$B$12,'ÓSMOSIS INV'!N73,IF($B$15=DATOS!$B$13,REACTORES!N73,IF($B$15=DATOS!$B$14,RESINAS!N77,IF($B$15=DATOS!$B$15,SECADORES!N73,IF($B$15=DATOS!$B$16,SILOS!N73,IF($B$15=DATOS!$B$17,TANQUES!N73,IF($B$15=DATOS!$B$18,'TK AGITADOS'!N73,IF($B$15=DATOS!$B$19,'TORRES ENF'!N73," ")))))))))))))))))</f>
        <v>0</v>
      </c>
      <c r="M89" s="46">
        <f>IF($B$15=DATOS!$B$3,CALDERAS!O73,IF($B$15=DATOS!$B$4,CENTRÍFUGAS!O73,IF($B$15=DATOS!$B$5,CHILLERS!O73, IF($B$15=DATOS!$B$6,COMPRESORES!O73,IF($B$15=DATOS!$B$7,EVAPORADORES!O73,IF($B$15=DATOS!$B$8,FILTROS!O73,IF($B$15=DATOS!$B$9,IC!O73,IF($B$15=DATOS!$B$10,MIXERS!O73,IF($B$15=DATOS!$B$11,MOLINOS!O73,IF($B$15=DATOS!$B$12,'ÓSMOSIS INV'!O73,IF($B$15=DATOS!$B$13,REACTORES!O73,IF($B$15=DATOS!$B$14,RESINAS!O77,IF($B$15=DATOS!$B$15,SECADORES!O73,IF($B$15=DATOS!$B$16,SILOS!O73,IF($B$15=DATOS!$B$17,TANQUES!O73,IF($B$15=DATOS!$B$18,'TK AGITADOS'!O73,IF($B$15=DATOS!$B$19,'TORRES ENF'!O73," ")))))))))))))))))</f>
        <v>0</v>
      </c>
      <c r="N89" s="46">
        <f>IF($B$15=DATOS!$B$3,CALDERAS!P73,IF($B$15=DATOS!$B$4,CENTRÍFUGAS!P73,IF($B$15=DATOS!$B$5,CHILLERS!P73, IF($B$15=DATOS!$B$6,COMPRESORES!P73,IF($B$15=DATOS!$B$7,EVAPORADORES!P73,IF($B$15=DATOS!$B$8,FILTROS!P73,IF($B$15=DATOS!$B$9,IC!P73,IF($B$15=DATOS!$B$10,MIXERS!P73,IF($B$15=DATOS!$B$11,MOLINOS!P73,IF($B$15=DATOS!$B$12,'ÓSMOSIS INV'!P73,IF($B$15=DATOS!$B$13,REACTORES!P73,IF($B$15=DATOS!$B$14,RESINAS!P77,IF($B$15=DATOS!$B$15,SECADORES!P73,IF($B$15=DATOS!$B$16,SILOS!P73,IF($B$15=DATOS!$B$17,TANQUES!P73,IF($B$15=DATOS!$B$18,'TK AGITADOS'!P73,IF($B$15=DATOS!$B$19,'TORRES ENF'!P73," ")))))))))))))))))</f>
        <v>0</v>
      </c>
      <c r="O89" s="46">
        <f>IF($B$15=DATOS!$B$3,CALDERAS!Q73,IF($B$15=DATOS!$B$4,CENTRÍFUGAS!Q73,IF($B$15=DATOS!$B$5,CHILLERS!Q73, IF($B$15=DATOS!$B$6,COMPRESORES!Q73,IF($B$15=DATOS!$B$7,EVAPORADORES!Q73,IF($B$15=DATOS!$B$8,FILTROS!Q73,IF($B$15=DATOS!$B$9,IC!Q73,IF($B$15=DATOS!$B$10,MIXERS!Q73,IF($B$15=DATOS!$B$11,MOLINOS!Q73,IF($B$15=DATOS!$B$12,'ÓSMOSIS INV'!Q73,IF($B$15=DATOS!$B$13,REACTORES!Q73,IF($B$15=DATOS!$B$14,RESINAS!Q77,IF($B$15=DATOS!$B$15,SECADORES!Q73,IF($B$15=DATOS!$B$16,SILOS!Q73,IF($B$15=DATOS!$B$17,TANQUES!Q73,IF($B$15=DATOS!$B$18,'TK AGITADOS'!Q73,IF($B$15=DATOS!$B$19,'TORRES ENF'!Q73," ")))))))))))))))))</f>
        <v>0</v>
      </c>
      <c r="P89" s="46">
        <f>IF($B$15=DATOS!$B$3,CALDERAS!R73,IF($B$15=DATOS!$B$4,CENTRÍFUGAS!R73,IF($B$15=DATOS!$B$5,CHILLERS!R73, IF($B$15=DATOS!$B$6,COMPRESORES!R73,IF($B$15=DATOS!$B$7,EVAPORADORES!R73,IF($B$15=DATOS!$B$8,FILTROS!R73,IF($B$15=DATOS!$B$9,IC!R73,IF($B$15=DATOS!$B$10,MIXERS!R73,IF($B$15=DATOS!$B$11,MOLINOS!R73,IF($B$15=DATOS!$B$12,'ÓSMOSIS INV'!R73,IF($B$15=DATOS!$B$13,REACTORES!R73,IF($B$15=DATOS!$B$14,RESINAS!R77,IF($B$15=DATOS!$B$15,SECADORES!R73,IF($B$15=DATOS!$B$16,SILOS!R73,IF($B$15=DATOS!$B$17,TANQUES!R73,IF($B$15=DATOS!$B$18,'TK AGITADOS'!R73,IF($B$15=DATOS!$B$19,'TORRES ENF'!R73," ")))))))))))))))))</f>
        <v>0</v>
      </c>
      <c r="Q89" s="46">
        <f>IF($B$15=DATOS!$B$3,CALDERAS!S73,IF($B$15=DATOS!$B$4,CENTRÍFUGAS!S73,IF($B$15=DATOS!$B$5,CHILLERS!S73, IF($B$15=DATOS!$B$6,COMPRESORES!S73,IF($B$15=DATOS!$B$7,EVAPORADORES!S73,IF($B$15=DATOS!$B$8,FILTROS!S73,IF($B$15=DATOS!$B$9,IC!S73,IF($B$15=DATOS!$B$10,MIXERS!S73,IF($B$15=DATOS!$B$11,MOLINOS!S73,IF($B$15=DATOS!$B$12,'ÓSMOSIS INV'!S73,IF($B$15=DATOS!$B$13,REACTORES!S73,IF($B$15=DATOS!$B$14,RESINAS!S77,IF($B$15=DATOS!$B$15,SECADORES!S73,IF($B$15=DATOS!$B$16,SILOS!S73,IF($B$15=DATOS!$B$17,TANQUES!S73,IF($B$15=DATOS!$B$18,'TK AGITADOS'!S73,IF($B$15=DATOS!$B$19,'TORRES ENF'!S73," ")))))))))))))))))</f>
        <v>0</v>
      </c>
      <c r="R89" s="46">
        <f>IF($B$15=DATOS!$B$3,CALDERAS!T73,IF($B$15=DATOS!$B$4,CENTRÍFUGAS!T73,IF($B$15=DATOS!$B$5,CHILLERS!T73, IF($B$15=DATOS!$B$6,COMPRESORES!T73,IF($B$15=DATOS!$B$7,EVAPORADORES!T73,IF($B$15=DATOS!$B$8,FILTROS!T73,IF($B$15=DATOS!$B$9,IC!T73,IF($B$15=DATOS!$B$10,MIXERS!T73,IF($B$15=DATOS!$B$11,MOLINOS!T73,IF($B$15=DATOS!$B$12,'ÓSMOSIS INV'!T73,IF($B$15=DATOS!$B$13,REACTORES!T73,IF($B$15=DATOS!$B$14,RESINAS!T77,IF($B$15=DATOS!$B$15,SECADORES!T73,IF($B$15=DATOS!$B$16,SILOS!T73,IF($B$15=DATOS!$B$17,TANQUES!T73,IF($B$15=DATOS!$B$18,'TK AGITADOS'!T73,IF($B$15=DATOS!$B$19,'TORRES ENF'!T73," ")))))))))))))))))</f>
        <v>0</v>
      </c>
      <c r="S89" s="46">
        <f>IF($B$15=DATOS!$B$3,CALDERAS!U73,IF($B$15=DATOS!$B$4,CENTRÍFUGAS!U73,IF($B$15=DATOS!$B$5,CHILLERS!U73, IF($B$15=DATOS!$B$6,COMPRESORES!U73,IF($B$15=DATOS!$B$7,EVAPORADORES!U73,IF($B$15=DATOS!$B$8,FILTROS!U73,IF($B$15=DATOS!$B$9,IC!U73,IF($B$15=DATOS!$B$10,MIXERS!U73,IF($B$15=DATOS!$B$11,MOLINOS!U73,IF($B$15=DATOS!$B$12,'ÓSMOSIS INV'!U73,IF($B$15=DATOS!$B$13,REACTORES!U73,IF($B$15=DATOS!$B$14,RESINAS!U77,IF($B$15=DATOS!$B$15,SECADORES!U73,IF($B$15=DATOS!$B$16,SILOS!U73,IF($B$15=DATOS!$B$17,TANQUES!U73,IF($B$15=DATOS!$B$18,'TK AGITADOS'!U73,IF($B$15=DATOS!$B$19,'TORRES ENF'!U73," ")))))))))))))))))</f>
        <v>0</v>
      </c>
      <c r="T89" s="46">
        <f>IF($B$15=DATOS!$B$3,CALDERAS!V73,IF($B$15=DATOS!$B$4,CENTRÍFUGAS!V73,IF($B$15=DATOS!$B$5,CHILLERS!V73, IF($B$15=DATOS!$B$6,COMPRESORES!V73,IF($B$15=DATOS!$B$7,EVAPORADORES!V73,IF($B$15=DATOS!$B$8,FILTROS!V73,IF($B$15=DATOS!$B$9,IC!V73,IF($B$15=DATOS!$B$10,MIXERS!V73,IF($B$15=DATOS!$B$11,MOLINOS!V73,IF($B$15=DATOS!$B$12,'ÓSMOSIS INV'!V73,IF($B$15=DATOS!$B$13,REACTORES!V73,IF($B$15=DATOS!$B$14,RESINAS!V77,IF($B$15=DATOS!$B$15,SECADORES!V73,IF($B$15=DATOS!$B$16,SILOS!V73,IF($B$15=DATOS!$B$17,TANQUES!V73,IF($B$15=DATOS!$B$18,'TK AGITADOS'!V73,IF($B$15=DATOS!$B$19,'TORRES ENF'!V73," ")))))))))))))))))</f>
        <v>0</v>
      </c>
      <c r="U89" s="46">
        <f>IF($B$15=DATOS!$B$3,CALDERAS!W73,IF($B$15=DATOS!$B$4,CENTRÍFUGAS!W73,IF($B$15=DATOS!$B$5,CHILLERS!W73, IF($B$15=DATOS!$B$6,COMPRESORES!W73,IF($B$15=DATOS!$B$7,EVAPORADORES!W73,IF($B$15=DATOS!$B$8,FILTROS!W73,IF($B$15=DATOS!$B$9,IC!W73,IF($B$15=DATOS!$B$10,MIXERS!W73,IF($B$15=DATOS!$B$11,MOLINOS!W73,IF($B$15=DATOS!$B$12,'ÓSMOSIS INV'!W73,IF($B$15=DATOS!$B$13,REACTORES!W73,IF($B$15=DATOS!$B$14,RESINAS!W77,IF($B$15=DATOS!$B$15,SECADORES!W73,IF($B$15=DATOS!$B$16,SILOS!W73,IF($B$15=DATOS!$B$17,TANQUES!W73,IF($B$15=DATOS!$B$18,'TK AGITADOS'!W73,IF($B$15=DATOS!$B$19,'TORRES ENF'!W73," ")))))))))))))))))</f>
        <v>0</v>
      </c>
      <c r="V89" s="46">
        <f>IF($B$15=DATOS!$B$3,CALDERAS!X73,IF($B$15=DATOS!$B$4,CENTRÍFUGAS!X73,IF($B$15=DATOS!$B$5,CHILLERS!X73, IF($B$15=DATOS!$B$6,COMPRESORES!X73,IF($B$15=DATOS!$B$7,EVAPORADORES!X73,IF($B$15=DATOS!$B$8,FILTROS!X73,IF($B$15=DATOS!$B$9,IC!X73,IF($B$15=DATOS!$B$10,MIXERS!X73,IF($B$15=DATOS!$B$11,MOLINOS!X73,IF($B$15=DATOS!$B$12,'ÓSMOSIS INV'!X73,IF($B$15=DATOS!$B$13,REACTORES!X73,IF($B$15=DATOS!$B$14,RESINAS!X77,IF($B$15=DATOS!$B$15,SECADORES!X73,IF($B$15=DATOS!$B$16,SILOS!X73,IF($B$15=DATOS!$B$17,TANQUES!X73,IF($B$15=DATOS!$B$18,'TK AGITADOS'!X73,IF($B$15=DATOS!$B$19,'TORRES ENF'!X73," ")))))))))))))))))</f>
        <v>0</v>
      </c>
      <c r="W89" s="46">
        <f>IF($B$15=DATOS!$B$3,CALDERAS!Y73,IF($B$15=DATOS!$B$4,CENTRÍFUGAS!Y73,IF($B$15=DATOS!$B$5,CHILLERS!Y73, IF($B$15=DATOS!$B$6,COMPRESORES!Y73,IF($B$15=DATOS!$B$7,EVAPORADORES!Y73,IF($B$15=DATOS!$B$8,FILTROS!Y73,IF($B$15=DATOS!$B$9,IC!Y73,IF($B$15=DATOS!$B$10,MIXERS!Y73,IF($B$15=DATOS!$B$11,MOLINOS!Y73,IF($B$15=DATOS!$B$12,'ÓSMOSIS INV'!Y73,IF($B$15=DATOS!$B$13,REACTORES!Y73,IF($B$15=DATOS!$B$14,RESINAS!Y77,IF($B$15=DATOS!$B$15,SECADORES!Y73,IF($B$15=DATOS!$B$16,SILOS!Y73,IF($B$15=DATOS!$B$17,TANQUES!Y73,IF($B$15=DATOS!$B$18,'TK AGITADOS'!Y73,IF($B$15=DATOS!$B$19,'TORRES ENF'!Y73," ")))))))))))))))))</f>
        <v>0</v>
      </c>
      <c r="X89" s="46">
        <f>IF($B$15=DATOS!$B$3,CALDERAS!Z73,IF($B$15=DATOS!$B$4,CENTRÍFUGAS!Z73,IF($B$15=DATOS!$B$5,CHILLERS!Z73, IF($B$15=DATOS!$B$6,COMPRESORES!Z73,IF($B$15=DATOS!$B$7,EVAPORADORES!Z73,IF($B$15=DATOS!$B$8,FILTROS!Z73,IF($B$15=DATOS!$B$9,IC!Z73,IF($B$15=DATOS!$B$10,MIXERS!Z73,IF($B$15=DATOS!$B$11,MOLINOS!Z73,IF($B$15=DATOS!$B$12,'ÓSMOSIS INV'!Z73,IF($B$15=DATOS!$B$13,REACTORES!Z73,IF($B$15=DATOS!$B$14,RESINAS!Z77,IF($B$15=DATOS!$B$15,SECADORES!Z73,IF($B$15=DATOS!$B$16,SILOS!Z73,IF($B$15=DATOS!$B$17,TANQUES!Z73,IF($B$15=DATOS!$B$18,'TK AGITADOS'!Z73,IF($B$15=DATOS!$B$19,'TORRES ENF'!Z73," ")))))))))))))))))</f>
        <v>0</v>
      </c>
      <c r="Y89" s="46">
        <f>IF($B$15=DATOS!$B$3,CALDERAS!AA73,IF($B$15=DATOS!$B$4,CENTRÍFUGAS!AA73,IF($B$15=DATOS!$B$5,CHILLERS!AA73, IF($B$15=DATOS!$B$6,COMPRESORES!AA73,IF($B$15=DATOS!$B$7,EVAPORADORES!AA73,IF($B$15=DATOS!$B$8,FILTROS!AA73,IF($B$15=DATOS!$B$9,IC!AA73,IF($B$15=DATOS!$B$10,MIXERS!AA73,IF($B$15=DATOS!$B$11,MOLINOS!AA73,IF($B$15=DATOS!$B$12,'ÓSMOSIS INV'!AA73,IF($B$15=DATOS!$B$13,REACTORES!AA73,IF($B$15=DATOS!$B$14,RESINAS!AA77,IF($B$15=DATOS!$B$15,SECADORES!AA73,IF($B$15=DATOS!$B$16,SILOS!AA73,IF($B$15=DATOS!$B$17,TANQUES!AA73,IF($B$15=DATOS!$B$18,'TK AGITADOS'!AA73,IF($B$15=DATOS!$B$19,'TORRES ENF'!AA73," ")))))))))))))))))</f>
        <v>0</v>
      </c>
      <c r="Z89" s="46">
        <f>IF($B$15=DATOS!$B$3,CALDERAS!AB73,IF($B$15=DATOS!$B$4,CENTRÍFUGAS!AB73,IF($B$15=DATOS!$B$5,CHILLERS!AB73, IF($B$15=DATOS!$B$6,COMPRESORES!AB73,IF($B$15=DATOS!$B$7,EVAPORADORES!AB73,IF($B$15=DATOS!$B$8,FILTROS!AB73,IF($B$15=DATOS!$B$9,IC!AB73,IF($B$15=DATOS!$B$10,MIXERS!AB73,IF($B$15=DATOS!$B$11,MOLINOS!AB73,IF($B$15=DATOS!$B$12,'ÓSMOSIS INV'!AB73,IF($B$15=DATOS!$B$13,REACTORES!AB73,IF($B$15=DATOS!$B$14,RESINAS!AB77,IF($B$15=DATOS!$B$15,SECADORES!AB73,IF($B$15=DATOS!$B$16,SILOS!AB73,IF($B$15=DATOS!$B$17,TANQUES!AB73,IF($B$15=DATOS!$B$18,'TK AGITADOS'!AB73,IF($B$15=DATOS!$B$19,'TORRES ENF'!AB73," ")))))))))))))))))</f>
        <v>0</v>
      </c>
      <c r="AA89" s="46">
        <f>IF($B$15=DATOS!$B$3,CALDERAS!AC73,IF($B$15=DATOS!$B$4,CENTRÍFUGAS!AC73,IF($B$15=DATOS!$B$5,CHILLERS!AC73, IF($B$15=DATOS!$B$6,COMPRESORES!AC73,IF($B$15=DATOS!$B$7,EVAPORADORES!AC73,IF($B$15=DATOS!$B$8,FILTROS!AC73,IF($B$15=DATOS!$B$9,IC!AC73,IF($B$15=DATOS!$B$10,MIXERS!AC73,IF($B$15=DATOS!$B$11,MOLINOS!AC73,IF($B$15=DATOS!$B$12,'ÓSMOSIS INV'!AC73,IF($B$15=DATOS!$B$13,REACTORES!AC73,IF($B$15=DATOS!$B$14,RESINAS!AC77,IF($B$15=DATOS!$B$15,SECADORES!AC73,IF($B$15=DATOS!$B$16,SILOS!AC73,IF($B$15=DATOS!$B$17,TANQUES!AC73,IF($B$15=DATOS!$B$18,'TK AGITADOS'!AC73,IF($B$15=DATOS!$B$19,'TORRES ENF'!AC73," ")))))))))))))))))</f>
        <v>0</v>
      </c>
      <c r="AB89" s="46">
        <f>IF($B$15=DATOS!$B$3,CALDERAS!AD73,IF($B$15=DATOS!$B$4,CENTRÍFUGAS!AD73,IF($B$15=DATOS!$B$5,CHILLERS!AD73, IF($B$15=DATOS!$B$6,COMPRESORES!AD73,IF($B$15=DATOS!$B$7,EVAPORADORES!AD73,IF($B$15=DATOS!$B$8,FILTROS!AD73,IF($B$15=DATOS!$B$9,IC!AD73,IF($B$15=DATOS!$B$10,MIXERS!AD73,IF($B$15=DATOS!$B$11,MOLINOS!AD73,IF($B$15=DATOS!$B$12,'ÓSMOSIS INV'!AD73,IF($B$15=DATOS!$B$13,REACTORES!AD73,IF($B$15=DATOS!$B$14,RESINAS!AD77,IF($B$15=DATOS!$B$15,SECADORES!AD73,IF($B$15=DATOS!$B$16,SILOS!AD73,IF($B$15=DATOS!$B$17,TANQUES!AD73,IF($B$15=DATOS!$B$18,'TK AGITADOS'!AD73,IF($B$15=DATOS!$B$19,'TORRES ENF'!AD73," ")))))))))))))))))</f>
        <v>0</v>
      </c>
      <c r="AC89" s="46">
        <f>IF($B$15=DATOS!$B$3,CALDERAS!AE73,IF($B$15=DATOS!$B$4,CENTRÍFUGAS!AE73,IF($B$15=DATOS!$B$5,CHILLERS!AE73, IF($B$15=DATOS!$B$6,COMPRESORES!AE73,IF($B$15=DATOS!$B$7,EVAPORADORES!AE73,IF($B$15=DATOS!$B$8,FILTROS!AE73,IF($B$15=DATOS!$B$9,IC!AE73,IF($B$15=DATOS!$B$10,MIXERS!AE73,IF($B$15=DATOS!$B$11,MOLINOS!AE73,IF($B$15=DATOS!$B$12,'ÓSMOSIS INV'!AE73,IF($B$15=DATOS!$B$13,REACTORES!AE73,IF($B$15=DATOS!$B$14,RESINAS!AE77,IF($B$15=DATOS!$B$15,SECADORES!AE73,IF($B$15=DATOS!$B$16,SILOS!AE73,IF($B$15=DATOS!$B$17,TANQUES!AE73,IF($B$15=DATOS!$B$18,'TK AGITADOS'!AE73,IF($B$15=DATOS!$B$19,'TORRES ENF'!AE73," ")))))))))))))))))</f>
        <v>0</v>
      </c>
      <c r="AD89" s="46">
        <f>IF($B$15=DATOS!$B$3,CALDERAS!AF73,IF($B$15=DATOS!$B$4,CENTRÍFUGAS!AF73,IF($B$15=DATOS!$B$5,CHILLERS!AF73, IF($B$15=DATOS!$B$6,COMPRESORES!AF73,IF($B$15=DATOS!$B$7,EVAPORADORES!AF73,IF($B$15=DATOS!$B$8,FILTROS!AF73,IF($B$15=DATOS!$B$9,IC!AF73,IF($B$15=DATOS!$B$10,MIXERS!AF73,IF($B$15=DATOS!$B$11,MOLINOS!AF73,IF($B$15=DATOS!$B$12,'ÓSMOSIS INV'!AF73,IF($B$15=DATOS!$B$13,REACTORES!AF73,IF($B$15=DATOS!$B$14,RESINAS!AF77,IF($B$15=DATOS!$B$15,SECADORES!AF73,IF($B$15=DATOS!$B$16,SILOS!AF73,IF($B$15=DATOS!$B$17,TANQUES!AF73,IF($B$15=DATOS!$B$18,'TK AGITADOS'!AF73,IF($B$15=DATOS!$B$19,'TORRES ENF'!AF73," ")))))))))))))))))</f>
        <v>0</v>
      </c>
      <c r="AE89" s="46">
        <f>IF($B$15=DATOS!$B$3,CALDERAS!AG73,IF($B$15=DATOS!$B$4,CENTRÍFUGAS!AG73,IF($B$15=DATOS!$B$5,CHILLERS!AG73, IF($B$15=DATOS!$B$6,COMPRESORES!AG73,IF($B$15=DATOS!$B$7,EVAPORADORES!AG73,IF($B$15=DATOS!$B$8,FILTROS!AG73,IF($B$15=DATOS!$B$9,IC!AG73,IF($B$15=DATOS!$B$10,MIXERS!AG73,IF($B$15=DATOS!$B$11,MOLINOS!AG73,IF($B$15=DATOS!$B$12,'ÓSMOSIS INV'!AG73,IF($B$15=DATOS!$B$13,REACTORES!AG73,IF($B$15=DATOS!$B$14,RESINAS!AG77,IF($B$15=DATOS!$B$15,SECADORES!AG73,IF($B$15=DATOS!$B$16,SILOS!AG73,IF($B$15=DATOS!$B$17,TANQUES!AG73,IF($B$15=DATOS!$B$18,'TK AGITADOS'!AG73,IF($B$15=DATOS!$B$19,'TORRES ENF'!AG73," ")))))))))))))))))</f>
        <v>0</v>
      </c>
      <c r="AF89" s="46">
        <f>IF($B$15=DATOS!$B$3,CALDERAS!AH73,IF($B$15=DATOS!$B$4,CENTRÍFUGAS!AH73,IF($B$15=DATOS!$B$5,CHILLERS!AH73, IF($B$15=DATOS!$B$6,COMPRESORES!AH73,IF($B$15=DATOS!$B$7,EVAPORADORES!AH73,IF($B$15=DATOS!$B$8,FILTROS!AH73,IF($B$15=DATOS!$B$9,IC!AH73,IF($B$15=DATOS!$B$10,MIXERS!AH73,IF($B$15=DATOS!$B$11,MOLINOS!AH73,IF($B$15=DATOS!$B$12,'ÓSMOSIS INV'!AH73,IF($B$15=DATOS!$B$13,REACTORES!AH73,IF($B$15=DATOS!$B$14,RESINAS!AH77,IF($B$15=DATOS!$B$15,SECADORES!AH73,IF($B$15=DATOS!$B$16,SILOS!AH73,IF($B$15=DATOS!$B$17,TANQUES!AH73,IF($B$15=DATOS!$B$18,'TK AGITADOS'!AH73,IF($B$15=DATOS!$B$19,'TORRES ENF'!AH73," ")))))))))))))))))</f>
        <v>0</v>
      </c>
    </row>
    <row r="90" spans="1:32" s="48" customFormat="1" ht="45" customHeight="1" x14ac:dyDescent="0.4">
      <c r="A90" s="46">
        <f>IF($B$15=DATOS!$B$3,CALDERAS!C74,IF($B$15=DATOS!$B$4,CENTRÍFUGAS!C74,IF($B$15=DATOS!$B$5,CHILLERS!C74, IF($B$15=DATOS!$B$6,COMPRESORES!C74,IF($B$15=DATOS!$B$7,EVAPORADORES!C74,IF($B$15=DATOS!$B$8,FILTROS!C74,IF($B$15=DATOS!$B$9,IC!C74,IF($B$15=DATOS!$B$10,MIXERS!C74,IF($B$15=DATOS!$B$11,MOLINOS!C74,IF($B$15=DATOS!$B$12,'ÓSMOSIS INV'!C74,IF($B$15=DATOS!$B$13,REACTORES!C74,IF($B$15=DATOS!$B$14,RESINAS!C78,IF($B$15=DATOS!$B$15,SECADORES!C74,IF($B$15=DATOS!$B$16,SILOS!C74,IF($B$15=DATOS!$B$17,TANQUES!C74,IF($B$15=DATOS!$B$18,'TK AGITADOS'!C74,IF($B$15=DATOS!$B$19,'TORRES ENF'!C74," ")))))))))))))))))</f>
        <v>0</v>
      </c>
      <c r="B90" s="46">
        <f>IF($B$15=DATOS!$B$3,CALDERAS!D74,IF($B$15=DATOS!$B$4,CENTRÍFUGAS!D74,IF($B$15=DATOS!$B$5,CHILLERS!D74, IF($B$15=DATOS!$B$6,COMPRESORES!D74,IF($B$15=DATOS!$B$7,EVAPORADORES!D74,IF($B$15=DATOS!$B$8,FILTROS!D74,IF($B$15=DATOS!$B$9,IC!D74,IF($B$15=DATOS!$B$10,MIXERS!D74,IF($B$15=DATOS!$B$11,MOLINOS!D74,IF($B$15=DATOS!$B$12,'ÓSMOSIS INV'!D74,IF($B$15=DATOS!$B$13,REACTORES!D74,IF($B$15=DATOS!$B$14,RESINAS!D78,IF($B$15=DATOS!$B$15,SECADORES!D74,IF($B$15=DATOS!$B$16,SILOS!D74,IF($B$15=DATOS!$B$17,TANQUES!D74,IF($B$15=DATOS!$B$18,'TK AGITADOS'!D74,IF($B$15=DATOS!$B$19,'TORRES ENF'!D74," ")))))))))))))))))</f>
        <v>0</v>
      </c>
      <c r="C90" s="46">
        <f>IF($B$15=DATOS!$B$3,CALDERAS!E74,IF($B$15=DATOS!$B$4,CENTRÍFUGAS!E74,IF($B$15=DATOS!$B$5,CHILLERS!E74, IF($B$15=DATOS!$B$6,COMPRESORES!E74,IF($B$15=DATOS!$B$7,EVAPORADORES!E74,IF($B$15=DATOS!$B$8,FILTROS!E74,IF($B$15=DATOS!$B$9,IC!E74,IF($B$15=DATOS!$B$10,MIXERS!E74,IF($B$15=DATOS!$B$11,MOLINOS!E74,IF($B$15=DATOS!$B$12,'ÓSMOSIS INV'!E74,IF($B$15=DATOS!$B$13,REACTORES!E74,IF($B$15=DATOS!$B$14,RESINAS!E78,IF($B$15=DATOS!$B$15,SECADORES!E74,IF($B$15=DATOS!$B$16,SILOS!E74,IF($B$15=DATOS!$B$17,TANQUES!E74,IF($B$15=DATOS!$B$18,'TK AGITADOS'!E74,IF($B$15=DATOS!$B$19,'TORRES ENF'!E74," ")))))))))))))))))</f>
        <v>0</v>
      </c>
      <c r="D90" s="46">
        <f>IF($B$15=DATOS!$B$3,CALDERAS!F74,IF($B$15=DATOS!$B$4,CENTRÍFUGAS!F74,IF($B$15=DATOS!$B$5,CHILLERS!F74, IF($B$15=DATOS!$B$6,COMPRESORES!F74,IF($B$15=DATOS!$B$7,EVAPORADORES!F74,IF($B$15=DATOS!$B$8,FILTROS!F74,IF($B$15=DATOS!$B$9,IC!F74,IF($B$15=DATOS!$B$10,MIXERS!F74,IF($B$15=DATOS!$B$11,MOLINOS!F74,IF($B$15=DATOS!$B$12,'ÓSMOSIS INV'!F74,IF($B$15=DATOS!$B$13,REACTORES!F74,IF($B$15=DATOS!$B$14,RESINAS!F78,IF($B$15=DATOS!$B$15,SECADORES!F74,IF($B$15=DATOS!$B$16,SILOS!F74,IF($B$15=DATOS!$B$17,TANQUES!F74,IF($B$15=DATOS!$B$18,'TK AGITADOS'!F74,IF($B$15=DATOS!$B$19,'TORRES ENF'!F74," ")))))))))))))))))</f>
        <v>0</v>
      </c>
      <c r="E90" s="46">
        <f>IF($B$15=DATOS!$B$3,CALDERAS!G74,IF($B$15=DATOS!$B$4,CENTRÍFUGAS!G74,IF($B$15=DATOS!$B$5,CHILLERS!G74, IF($B$15=DATOS!$B$6,COMPRESORES!G74,IF($B$15=DATOS!$B$7,EVAPORADORES!G74,IF($B$15=DATOS!$B$8,FILTROS!G74,IF($B$15=DATOS!$B$9,IC!G74,IF($B$15=DATOS!$B$10,MIXERS!G74,IF($B$15=DATOS!$B$11,MOLINOS!G74,IF($B$15=DATOS!$B$12,'ÓSMOSIS INV'!G74,IF($B$15=DATOS!$B$13,REACTORES!G74,IF($B$15=DATOS!$B$14,RESINAS!G78,IF($B$15=DATOS!$B$15,SECADORES!G74,IF($B$15=DATOS!$B$16,SILOS!G74,IF($B$15=DATOS!$B$17,TANQUES!G74,IF($B$15=DATOS!$B$18,'TK AGITADOS'!G74,IF($B$15=DATOS!$B$19,'TORRES ENF'!G74," ")))))))))))))))))</f>
        <v>0</v>
      </c>
      <c r="F90" s="46">
        <f>IF($B$15=DATOS!$B$3,CALDERAS!H74,IF($B$15=DATOS!$B$4,CENTRÍFUGAS!H74,IF($B$15=DATOS!$B$5,CHILLERS!H74, IF($B$15=DATOS!$B$6,COMPRESORES!H74,IF($B$15=DATOS!$B$7,EVAPORADORES!H74,IF($B$15=DATOS!$B$8,FILTROS!H74,IF($B$15=DATOS!$B$9,IC!H74,IF($B$15=DATOS!$B$10,MIXERS!H74,IF($B$15=DATOS!$B$11,MOLINOS!H74,IF($B$15=DATOS!$B$12,'ÓSMOSIS INV'!H74,IF($B$15=DATOS!$B$13,REACTORES!H74,IF($B$15=DATOS!$B$14,RESINAS!H78,IF($B$15=DATOS!$B$15,SECADORES!H74,IF($B$15=DATOS!$B$16,SILOS!H74,IF($B$15=DATOS!$B$17,TANQUES!H74,IF($B$15=DATOS!$B$18,'TK AGITADOS'!H74,IF($B$15=DATOS!$B$19,'TORRES ENF'!H74," ")))))))))))))))))</f>
        <v>0</v>
      </c>
      <c r="G90" s="46">
        <f>IF($B$15=DATOS!$B$3,CALDERAS!I74,IF($B$15=DATOS!$B$4,CENTRÍFUGAS!I74,IF($B$15=DATOS!$B$5,CHILLERS!I74, IF($B$15=DATOS!$B$6,COMPRESORES!I74,IF($B$15=DATOS!$B$7,EVAPORADORES!I74,IF($B$15=DATOS!$B$8,FILTROS!I74,IF($B$15=DATOS!$B$9,IC!I74,IF($B$15=DATOS!$B$10,MIXERS!I74,IF($B$15=DATOS!$B$11,MOLINOS!I74,IF($B$15=DATOS!$B$12,'ÓSMOSIS INV'!I74,IF($B$15=DATOS!$B$13,REACTORES!I74,IF($B$15=DATOS!$B$14,RESINAS!I78,IF($B$15=DATOS!$B$15,SECADORES!I74,IF($B$15=DATOS!$B$16,SILOS!I74,IF($B$15=DATOS!$B$17,TANQUES!I74,IF($B$15=DATOS!$B$18,'TK AGITADOS'!I74,IF($B$15=DATOS!$B$19,'TORRES ENF'!I74," ")))))))))))))))))</f>
        <v>0</v>
      </c>
      <c r="H90" s="46">
        <f>IF($B$15=DATOS!$B$3,CALDERAS!J74,IF($B$15=DATOS!$B$4,CENTRÍFUGAS!J74,IF($B$15=DATOS!$B$5,CHILLERS!J74, IF($B$15=DATOS!$B$6,COMPRESORES!J74,IF($B$15=DATOS!$B$7,EVAPORADORES!J74,IF($B$15=DATOS!$B$8,FILTROS!J74,IF($B$15=DATOS!$B$9,IC!J74,IF($B$15=DATOS!$B$10,MIXERS!J74,IF($B$15=DATOS!$B$11,MOLINOS!J74,IF($B$15=DATOS!$B$12,'ÓSMOSIS INV'!J74,IF($B$15=DATOS!$B$13,REACTORES!J74,IF($B$15=DATOS!$B$14,RESINAS!J78,IF($B$15=DATOS!$B$15,SECADORES!J74,IF($B$15=DATOS!$B$16,SILOS!J74,IF($B$15=DATOS!$B$17,TANQUES!J74,IF($B$15=DATOS!$B$18,'TK AGITADOS'!J74,IF($B$15=DATOS!$B$19,'TORRES ENF'!J74," ")))))))))))))))))</f>
        <v>0</v>
      </c>
      <c r="I90" s="46">
        <f>IF($B$15=DATOS!$B$3,CALDERAS!K74,IF($B$15=DATOS!$B$4,CENTRÍFUGAS!K74,IF($B$15=DATOS!$B$5,CHILLERS!K74, IF($B$15=DATOS!$B$6,COMPRESORES!K74,IF($B$15=DATOS!$B$7,EVAPORADORES!K74,IF($B$15=DATOS!$B$8,FILTROS!K74,IF($B$15=DATOS!$B$9,IC!K74,IF($B$15=DATOS!$B$10,MIXERS!K74,IF($B$15=DATOS!$B$11,MOLINOS!K74,IF($B$15=DATOS!$B$12,'ÓSMOSIS INV'!K74,IF($B$15=DATOS!$B$13,REACTORES!K74,IF($B$15=DATOS!$B$14,RESINAS!K78,IF($B$15=DATOS!$B$15,SECADORES!K74,IF($B$15=DATOS!$B$16,SILOS!K74,IF($B$15=DATOS!$B$17,TANQUES!K74,IF($B$15=DATOS!$B$18,'TK AGITADOS'!K74,IF($B$15=DATOS!$B$19,'TORRES ENF'!K74," ")))))))))))))))))</f>
        <v>0</v>
      </c>
      <c r="J90" s="46">
        <f>IF($B$15=DATOS!$B$3,CALDERAS!L74,IF($B$15=DATOS!$B$4,CENTRÍFUGAS!L74,IF($B$15=DATOS!$B$5,CHILLERS!L74, IF($B$15=DATOS!$B$6,COMPRESORES!L74,IF($B$15=DATOS!$B$7,EVAPORADORES!L74,IF($B$15=DATOS!$B$8,FILTROS!L74,IF($B$15=DATOS!$B$9,IC!L74,IF($B$15=DATOS!$B$10,MIXERS!L74,IF($B$15=DATOS!$B$11,MOLINOS!L74,IF($B$15=DATOS!$B$12,'ÓSMOSIS INV'!L74,IF($B$15=DATOS!$B$13,REACTORES!L74,IF($B$15=DATOS!$B$14,RESINAS!L78,IF($B$15=DATOS!$B$15,SECADORES!L74,IF($B$15=DATOS!$B$16,SILOS!L74,IF($B$15=DATOS!$B$17,TANQUES!L74,IF($B$15=DATOS!$B$18,'TK AGITADOS'!L74,IF($B$15=DATOS!$B$19,'TORRES ENF'!L74," ")))))))))))))))))</f>
        <v>0</v>
      </c>
      <c r="K90" s="46">
        <f>IF($B$15=DATOS!$B$3,CALDERAS!M74,IF($B$15=DATOS!$B$4,CENTRÍFUGAS!M74,IF($B$15=DATOS!$B$5,CHILLERS!M74, IF($B$15=DATOS!$B$6,COMPRESORES!M74,IF($B$15=DATOS!$B$7,EVAPORADORES!M74,IF($B$15=DATOS!$B$8,FILTROS!M74,IF($B$15=DATOS!$B$9,IC!M74,IF($B$15=DATOS!$B$10,MIXERS!M74,IF($B$15=DATOS!$B$11,MOLINOS!M74,IF($B$15=DATOS!$B$12,'ÓSMOSIS INV'!M74,IF($B$15=DATOS!$B$13,REACTORES!M74,IF($B$15=DATOS!$B$14,RESINAS!M78,IF($B$15=DATOS!$B$15,SECADORES!M74,IF($B$15=DATOS!$B$16,SILOS!M74,IF($B$15=DATOS!$B$17,TANQUES!M74,IF($B$15=DATOS!$B$18,'TK AGITADOS'!M74,IF($B$15=DATOS!$B$19,'TORRES ENF'!M74," ")))))))))))))))))</f>
        <v>0</v>
      </c>
      <c r="L90" s="46">
        <f>IF($B$15=DATOS!$B$3,CALDERAS!N74,IF($B$15=DATOS!$B$4,CENTRÍFUGAS!N74,IF($B$15=DATOS!$B$5,CHILLERS!N74, IF($B$15=DATOS!$B$6,COMPRESORES!N74,IF($B$15=DATOS!$B$7,EVAPORADORES!N74,IF($B$15=DATOS!$B$8,FILTROS!N74,IF($B$15=DATOS!$B$9,IC!N74,IF($B$15=DATOS!$B$10,MIXERS!N74,IF($B$15=DATOS!$B$11,MOLINOS!N74,IF($B$15=DATOS!$B$12,'ÓSMOSIS INV'!N74,IF($B$15=DATOS!$B$13,REACTORES!N74,IF($B$15=DATOS!$B$14,RESINAS!N78,IF($B$15=DATOS!$B$15,SECADORES!N74,IF($B$15=DATOS!$B$16,SILOS!N74,IF($B$15=DATOS!$B$17,TANQUES!N74,IF($B$15=DATOS!$B$18,'TK AGITADOS'!N74,IF($B$15=DATOS!$B$19,'TORRES ENF'!N74," ")))))))))))))))))</f>
        <v>0</v>
      </c>
      <c r="M90" s="46">
        <f>IF($B$15=DATOS!$B$3,CALDERAS!O74,IF($B$15=DATOS!$B$4,CENTRÍFUGAS!O74,IF($B$15=DATOS!$B$5,CHILLERS!O74, IF($B$15=DATOS!$B$6,COMPRESORES!O74,IF($B$15=DATOS!$B$7,EVAPORADORES!O74,IF($B$15=DATOS!$B$8,FILTROS!O74,IF($B$15=DATOS!$B$9,IC!O74,IF($B$15=DATOS!$B$10,MIXERS!O74,IF($B$15=DATOS!$B$11,MOLINOS!O74,IF($B$15=DATOS!$B$12,'ÓSMOSIS INV'!O74,IF($B$15=DATOS!$B$13,REACTORES!O74,IF($B$15=DATOS!$B$14,RESINAS!O78,IF($B$15=DATOS!$B$15,SECADORES!O74,IF($B$15=DATOS!$B$16,SILOS!O74,IF($B$15=DATOS!$B$17,TANQUES!O74,IF($B$15=DATOS!$B$18,'TK AGITADOS'!O74,IF($B$15=DATOS!$B$19,'TORRES ENF'!O74," ")))))))))))))))))</f>
        <v>0</v>
      </c>
      <c r="N90" s="46">
        <f>IF($B$15=DATOS!$B$3,CALDERAS!P74,IF($B$15=DATOS!$B$4,CENTRÍFUGAS!P74,IF($B$15=DATOS!$B$5,CHILLERS!P74, IF($B$15=DATOS!$B$6,COMPRESORES!P74,IF($B$15=DATOS!$B$7,EVAPORADORES!P74,IF($B$15=DATOS!$B$8,FILTROS!P74,IF($B$15=DATOS!$B$9,IC!P74,IF($B$15=DATOS!$B$10,MIXERS!P74,IF($B$15=DATOS!$B$11,MOLINOS!P74,IF($B$15=DATOS!$B$12,'ÓSMOSIS INV'!P74,IF($B$15=DATOS!$B$13,REACTORES!P74,IF($B$15=DATOS!$B$14,RESINAS!P78,IF($B$15=DATOS!$B$15,SECADORES!P74,IF($B$15=DATOS!$B$16,SILOS!P74,IF($B$15=DATOS!$B$17,TANQUES!P74,IF($B$15=DATOS!$B$18,'TK AGITADOS'!P74,IF($B$15=DATOS!$B$19,'TORRES ENF'!P74," ")))))))))))))))))</f>
        <v>0</v>
      </c>
      <c r="O90" s="46">
        <f>IF($B$15=DATOS!$B$3,CALDERAS!Q74,IF($B$15=DATOS!$B$4,CENTRÍFUGAS!Q74,IF($B$15=DATOS!$B$5,CHILLERS!Q74, IF($B$15=DATOS!$B$6,COMPRESORES!Q74,IF($B$15=DATOS!$B$7,EVAPORADORES!Q74,IF($B$15=DATOS!$B$8,FILTROS!Q74,IF($B$15=DATOS!$B$9,IC!Q74,IF($B$15=DATOS!$B$10,MIXERS!Q74,IF($B$15=DATOS!$B$11,MOLINOS!Q74,IF($B$15=DATOS!$B$12,'ÓSMOSIS INV'!Q74,IF($B$15=DATOS!$B$13,REACTORES!Q74,IF($B$15=DATOS!$B$14,RESINAS!Q78,IF($B$15=DATOS!$B$15,SECADORES!Q74,IF($B$15=DATOS!$B$16,SILOS!Q74,IF($B$15=DATOS!$B$17,TANQUES!Q74,IF($B$15=DATOS!$B$18,'TK AGITADOS'!Q74,IF($B$15=DATOS!$B$19,'TORRES ENF'!Q74," ")))))))))))))))))</f>
        <v>0</v>
      </c>
      <c r="P90" s="46">
        <f>IF($B$15=DATOS!$B$3,CALDERAS!R74,IF($B$15=DATOS!$B$4,CENTRÍFUGAS!R74,IF($B$15=DATOS!$B$5,CHILLERS!R74, IF($B$15=DATOS!$B$6,COMPRESORES!R74,IF($B$15=DATOS!$B$7,EVAPORADORES!R74,IF($B$15=DATOS!$B$8,FILTROS!R74,IF($B$15=DATOS!$B$9,IC!R74,IF($B$15=DATOS!$B$10,MIXERS!R74,IF($B$15=DATOS!$B$11,MOLINOS!R74,IF($B$15=DATOS!$B$12,'ÓSMOSIS INV'!R74,IF($B$15=DATOS!$B$13,REACTORES!R74,IF($B$15=DATOS!$B$14,RESINAS!R78,IF($B$15=DATOS!$B$15,SECADORES!R74,IF($B$15=DATOS!$B$16,SILOS!R74,IF($B$15=DATOS!$B$17,TANQUES!R74,IF($B$15=DATOS!$B$18,'TK AGITADOS'!R74,IF($B$15=DATOS!$B$19,'TORRES ENF'!R74," ")))))))))))))))))</f>
        <v>0</v>
      </c>
      <c r="Q90" s="46">
        <f>IF($B$15=DATOS!$B$3,CALDERAS!S74,IF($B$15=DATOS!$B$4,CENTRÍFUGAS!S74,IF($B$15=DATOS!$B$5,CHILLERS!S74, IF($B$15=DATOS!$B$6,COMPRESORES!S74,IF($B$15=DATOS!$B$7,EVAPORADORES!S74,IF($B$15=DATOS!$B$8,FILTROS!S74,IF($B$15=DATOS!$B$9,IC!S74,IF($B$15=DATOS!$B$10,MIXERS!S74,IF($B$15=DATOS!$B$11,MOLINOS!S74,IF($B$15=DATOS!$B$12,'ÓSMOSIS INV'!S74,IF($B$15=DATOS!$B$13,REACTORES!S74,IF($B$15=DATOS!$B$14,RESINAS!S78,IF($B$15=DATOS!$B$15,SECADORES!S74,IF($B$15=DATOS!$B$16,SILOS!S74,IF($B$15=DATOS!$B$17,TANQUES!S74,IF($B$15=DATOS!$B$18,'TK AGITADOS'!S74,IF($B$15=DATOS!$B$19,'TORRES ENF'!S74," ")))))))))))))))))</f>
        <v>0</v>
      </c>
      <c r="R90" s="46">
        <f>IF($B$15=DATOS!$B$3,CALDERAS!T74,IF($B$15=DATOS!$B$4,CENTRÍFUGAS!T74,IF($B$15=DATOS!$B$5,CHILLERS!T74, IF($B$15=DATOS!$B$6,COMPRESORES!T74,IF($B$15=DATOS!$B$7,EVAPORADORES!T74,IF($B$15=DATOS!$B$8,FILTROS!T74,IF($B$15=DATOS!$B$9,IC!T74,IF($B$15=DATOS!$B$10,MIXERS!T74,IF($B$15=DATOS!$B$11,MOLINOS!T74,IF($B$15=DATOS!$B$12,'ÓSMOSIS INV'!T74,IF($B$15=DATOS!$B$13,REACTORES!T74,IF($B$15=DATOS!$B$14,RESINAS!T78,IF($B$15=DATOS!$B$15,SECADORES!T74,IF($B$15=DATOS!$B$16,SILOS!T74,IF($B$15=DATOS!$B$17,TANQUES!T74,IF($B$15=DATOS!$B$18,'TK AGITADOS'!T74,IF($B$15=DATOS!$B$19,'TORRES ENF'!T74," ")))))))))))))))))</f>
        <v>0</v>
      </c>
      <c r="S90" s="46">
        <f>IF($B$15=DATOS!$B$3,CALDERAS!U74,IF($B$15=DATOS!$B$4,CENTRÍFUGAS!U74,IF($B$15=DATOS!$B$5,CHILLERS!U74, IF($B$15=DATOS!$B$6,COMPRESORES!U74,IF($B$15=DATOS!$B$7,EVAPORADORES!U74,IF($B$15=DATOS!$B$8,FILTROS!U74,IF($B$15=DATOS!$B$9,IC!U74,IF($B$15=DATOS!$B$10,MIXERS!U74,IF($B$15=DATOS!$B$11,MOLINOS!U74,IF($B$15=DATOS!$B$12,'ÓSMOSIS INV'!U74,IF($B$15=DATOS!$B$13,REACTORES!U74,IF($B$15=DATOS!$B$14,RESINAS!U78,IF($B$15=DATOS!$B$15,SECADORES!U74,IF($B$15=DATOS!$B$16,SILOS!U74,IF($B$15=DATOS!$B$17,TANQUES!U74,IF($B$15=DATOS!$B$18,'TK AGITADOS'!U74,IF($B$15=DATOS!$B$19,'TORRES ENF'!U74," ")))))))))))))))))</f>
        <v>0</v>
      </c>
      <c r="T90" s="46">
        <f>IF($B$15=DATOS!$B$3,CALDERAS!V74,IF($B$15=DATOS!$B$4,CENTRÍFUGAS!V74,IF($B$15=DATOS!$B$5,CHILLERS!V74, IF($B$15=DATOS!$B$6,COMPRESORES!V74,IF($B$15=DATOS!$B$7,EVAPORADORES!V74,IF($B$15=DATOS!$B$8,FILTROS!V74,IF($B$15=DATOS!$B$9,IC!V74,IF($B$15=DATOS!$B$10,MIXERS!V74,IF($B$15=DATOS!$B$11,MOLINOS!V74,IF($B$15=DATOS!$B$12,'ÓSMOSIS INV'!V74,IF($B$15=DATOS!$B$13,REACTORES!V74,IF($B$15=DATOS!$B$14,RESINAS!V78,IF($B$15=DATOS!$B$15,SECADORES!V74,IF($B$15=DATOS!$B$16,SILOS!V74,IF($B$15=DATOS!$B$17,TANQUES!V74,IF($B$15=DATOS!$B$18,'TK AGITADOS'!V74,IF($B$15=DATOS!$B$19,'TORRES ENF'!V74," ")))))))))))))))))</f>
        <v>0</v>
      </c>
      <c r="U90" s="46">
        <f>IF($B$15=DATOS!$B$3,CALDERAS!W74,IF($B$15=DATOS!$B$4,CENTRÍFUGAS!W74,IF($B$15=DATOS!$B$5,CHILLERS!W74, IF($B$15=DATOS!$B$6,COMPRESORES!W74,IF($B$15=DATOS!$B$7,EVAPORADORES!W74,IF($B$15=DATOS!$B$8,FILTROS!W74,IF($B$15=DATOS!$B$9,IC!W74,IF($B$15=DATOS!$B$10,MIXERS!W74,IF($B$15=DATOS!$B$11,MOLINOS!W74,IF($B$15=DATOS!$B$12,'ÓSMOSIS INV'!W74,IF($B$15=DATOS!$B$13,REACTORES!W74,IF($B$15=DATOS!$B$14,RESINAS!W78,IF($B$15=DATOS!$B$15,SECADORES!W74,IF($B$15=DATOS!$B$16,SILOS!W74,IF($B$15=DATOS!$B$17,TANQUES!W74,IF($B$15=DATOS!$B$18,'TK AGITADOS'!W74,IF($B$15=DATOS!$B$19,'TORRES ENF'!W74," ")))))))))))))))))</f>
        <v>0</v>
      </c>
      <c r="V90" s="46">
        <f>IF($B$15=DATOS!$B$3,CALDERAS!X74,IF($B$15=DATOS!$B$4,CENTRÍFUGAS!X74,IF($B$15=DATOS!$B$5,CHILLERS!X74, IF($B$15=DATOS!$B$6,COMPRESORES!X74,IF($B$15=DATOS!$B$7,EVAPORADORES!X74,IF($B$15=DATOS!$B$8,FILTROS!X74,IF($B$15=DATOS!$B$9,IC!X74,IF($B$15=DATOS!$B$10,MIXERS!X74,IF($B$15=DATOS!$B$11,MOLINOS!X74,IF($B$15=DATOS!$B$12,'ÓSMOSIS INV'!X74,IF($B$15=DATOS!$B$13,REACTORES!X74,IF($B$15=DATOS!$B$14,RESINAS!X78,IF($B$15=DATOS!$B$15,SECADORES!X74,IF($B$15=DATOS!$B$16,SILOS!X74,IF($B$15=DATOS!$B$17,TANQUES!X74,IF($B$15=DATOS!$B$18,'TK AGITADOS'!X74,IF($B$15=DATOS!$B$19,'TORRES ENF'!X74," ")))))))))))))))))</f>
        <v>0</v>
      </c>
      <c r="W90" s="46">
        <f>IF($B$15=DATOS!$B$3,CALDERAS!Y74,IF($B$15=DATOS!$B$4,CENTRÍFUGAS!Y74,IF($B$15=DATOS!$B$5,CHILLERS!Y74, IF($B$15=DATOS!$B$6,COMPRESORES!Y74,IF($B$15=DATOS!$B$7,EVAPORADORES!Y74,IF($B$15=DATOS!$B$8,FILTROS!Y74,IF($B$15=DATOS!$B$9,IC!Y74,IF($B$15=DATOS!$B$10,MIXERS!Y74,IF($B$15=DATOS!$B$11,MOLINOS!Y74,IF($B$15=DATOS!$B$12,'ÓSMOSIS INV'!Y74,IF($B$15=DATOS!$B$13,REACTORES!Y74,IF($B$15=DATOS!$B$14,RESINAS!Y78,IF($B$15=DATOS!$B$15,SECADORES!Y74,IF($B$15=DATOS!$B$16,SILOS!Y74,IF($B$15=DATOS!$B$17,TANQUES!Y74,IF($B$15=DATOS!$B$18,'TK AGITADOS'!Y74,IF($B$15=DATOS!$B$19,'TORRES ENF'!Y74," ")))))))))))))))))</f>
        <v>0</v>
      </c>
      <c r="X90" s="46">
        <f>IF($B$15=DATOS!$B$3,CALDERAS!Z74,IF($B$15=DATOS!$B$4,CENTRÍFUGAS!Z74,IF($B$15=DATOS!$B$5,CHILLERS!Z74, IF($B$15=DATOS!$B$6,COMPRESORES!Z74,IF($B$15=DATOS!$B$7,EVAPORADORES!Z74,IF($B$15=DATOS!$B$8,FILTROS!Z74,IF($B$15=DATOS!$B$9,IC!Z74,IF($B$15=DATOS!$B$10,MIXERS!Z74,IF($B$15=DATOS!$B$11,MOLINOS!Z74,IF($B$15=DATOS!$B$12,'ÓSMOSIS INV'!Z74,IF($B$15=DATOS!$B$13,REACTORES!Z74,IF($B$15=DATOS!$B$14,RESINAS!Z78,IF($B$15=DATOS!$B$15,SECADORES!Z74,IF($B$15=DATOS!$B$16,SILOS!Z74,IF($B$15=DATOS!$B$17,TANQUES!Z74,IF($B$15=DATOS!$B$18,'TK AGITADOS'!Z74,IF($B$15=DATOS!$B$19,'TORRES ENF'!Z74," ")))))))))))))))))</f>
        <v>0</v>
      </c>
      <c r="Y90" s="46">
        <f>IF($B$15=DATOS!$B$3,CALDERAS!AA74,IF($B$15=DATOS!$B$4,CENTRÍFUGAS!AA74,IF($B$15=DATOS!$B$5,CHILLERS!AA74, IF($B$15=DATOS!$B$6,COMPRESORES!AA74,IF($B$15=DATOS!$B$7,EVAPORADORES!AA74,IF($B$15=DATOS!$B$8,FILTROS!AA74,IF($B$15=DATOS!$B$9,IC!AA74,IF($B$15=DATOS!$B$10,MIXERS!AA74,IF($B$15=DATOS!$B$11,MOLINOS!AA74,IF($B$15=DATOS!$B$12,'ÓSMOSIS INV'!AA74,IF($B$15=DATOS!$B$13,REACTORES!AA74,IF($B$15=DATOS!$B$14,RESINAS!AA78,IF($B$15=DATOS!$B$15,SECADORES!AA74,IF($B$15=DATOS!$B$16,SILOS!AA74,IF($B$15=DATOS!$B$17,TANQUES!AA74,IF($B$15=DATOS!$B$18,'TK AGITADOS'!AA74,IF($B$15=DATOS!$B$19,'TORRES ENF'!AA74," ")))))))))))))))))</f>
        <v>0</v>
      </c>
      <c r="Z90" s="46">
        <f>IF($B$15=DATOS!$B$3,CALDERAS!AB74,IF($B$15=DATOS!$B$4,CENTRÍFUGAS!AB74,IF($B$15=DATOS!$B$5,CHILLERS!AB74, IF($B$15=DATOS!$B$6,COMPRESORES!AB74,IF($B$15=DATOS!$B$7,EVAPORADORES!AB74,IF($B$15=DATOS!$B$8,FILTROS!AB74,IF($B$15=DATOS!$B$9,IC!AB74,IF($B$15=DATOS!$B$10,MIXERS!AB74,IF($B$15=DATOS!$B$11,MOLINOS!AB74,IF($B$15=DATOS!$B$12,'ÓSMOSIS INV'!AB74,IF($B$15=DATOS!$B$13,REACTORES!AB74,IF($B$15=DATOS!$B$14,RESINAS!AB78,IF($B$15=DATOS!$B$15,SECADORES!AB74,IF($B$15=DATOS!$B$16,SILOS!AB74,IF($B$15=DATOS!$B$17,TANQUES!AB74,IF($B$15=DATOS!$B$18,'TK AGITADOS'!AB74,IF($B$15=DATOS!$B$19,'TORRES ENF'!AB74," ")))))))))))))))))</f>
        <v>0</v>
      </c>
      <c r="AA90" s="46">
        <f>IF($B$15=DATOS!$B$3,CALDERAS!AC74,IF($B$15=DATOS!$B$4,CENTRÍFUGAS!AC74,IF($B$15=DATOS!$B$5,CHILLERS!AC74, IF($B$15=DATOS!$B$6,COMPRESORES!AC74,IF($B$15=DATOS!$B$7,EVAPORADORES!AC74,IF($B$15=DATOS!$B$8,FILTROS!AC74,IF($B$15=DATOS!$B$9,IC!AC74,IF($B$15=DATOS!$B$10,MIXERS!AC74,IF($B$15=DATOS!$B$11,MOLINOS!AC74,IF($B$15=DATOS!$B$12,'ÓSMOSIS INV'!AC74,IF($B$15=DATOS!$B$13,REACTORES!AC74,IF($B$15=DATOS!$B$14,RESINAS!AC78,IF($B$15=DATOS!$B$15,SECADORES!AC74,IF($B$15=DATOS!$B$16,SILOS!AC74,IF($B$15=DATOS!$B$17,TANQUES!AC74,IF($B$15=DATOS!$B$18,'TK AGITADOS'!AC74,IF($B$15=DATOS!$B$19,'TORRES ENF'!AC74," ")))))))))))))))))</f>
        <v>0</v>
      </c>
      <c r="AB90" s="46">
        <f>IF($B$15=DATOS!$B$3,CALDERAS!AD74,IF($B$15=DATOS!$B$4,CENTRÍFUGAS!AD74,IF($B$15=DATOS!$B$5,CHILLERS!AD74, IF($B$15=DATOS!$B$6,COMPRESORES!AD74,IF($B$15=DATOS!$B$7,EVAPORADORES!AD74,IF($B$15=DATOS!$B$8,FILTROS!AD74,IF($B$15=DATOS!$B$9,IC!AD74,IF($B$15=DATOS!$B$10,MIXERS!AD74,IF($B$15=DATOS!$B$11,MOLINOS!AD74,IF($B$15=DATOS!$B$12,'ÓSMOSIS INV'!AD74,IF($B$15=DATOS!$B$13,REACTORES!AD74,IF($B$15=DATOS!$B$14,RESINAS!AD78,IF($B$15=DATOS!$B$15,SECADORES!AD74,IF($B$15=DATOS!$B$16,SILOS!AD74,IF($B$15=DATOS!$B$17,TANQUES!AD74,IF($B$15=DATOS!$B$18,'TK AGITADOS'!AD74,IF($B$15=DATOS!$B$19,'TORRES ENF'!AD74," ")))))))))))))))))</f>
        <v>0</v>
      </c>
      <c r="AC90" s="46">
        <f>IF($B$15=DATOS!$B$3,CALDERAS!AE74,IF($B$15=DATOS!$B$4,CENTRÍFUGAS!AE74,IF($B$15=DATOS!$B$5,CHILLERS!AE74, IF($B$15=DATOS!$B$6,COMPRESORES!AE74,IF($B$15=DATOS!$B$7,EVAPORADORES!AE74,IF($B$15=DATOS!$B$8,FILTROS!AE74,IF($B$15=DATOS!$B$9,IC!AE74,IF($B$15=DATOS!$B$10,MIXERS!AE74,IF($B$15=DATOS!$B$11,MOLINOS!AE74,IF($B$15=DATOS!$B$12,'ÓSMOSIS INV'!AE74,IF($B$15=DATOS!$B$13,REACTORES!AE74,IF($B$15=DATOS!$B$14,RESINAS!AE78,IF($B$15=DATOS!$B$15,SECADORES!AE74,IF($B$15=DATOS!$B$16,SILOS!AE74,IF($B$15=DATOS!$B$17,TANQUES!AE74,IF($B$15=DATOS!$B$18,'TK AGITADOS'!AE74,IF($B$15=DATOS!$B$19,'TORRES ENF'!AE74," ")))))))))))))))))</f>
        <v>0</v>
      </c>
      <c r="AD90" s="46">
        <f>IF($B$15=DATOS!$B$3,CALDERAS!AF74,IF($B$15=DATOS!$B$4,CENTRÍFUGAS!AF74,IF($B$15=DATOS!$B$5,CHILLERS!AF74, IF($B$15=DATOS!$B$6,COMPRESORES!AF74,IF($B$15=DATOS!$B$7,EVAPORADORES!AF74,IF($B$15=DATOS!$B$8,FILTROS!AF74,IF($B$15=DATOS!$B$9,IC!AF74,IF($B$15=DATOS!$B$10,MIXERS!AF74,IF($B$15=DATOS!$B$11,MOLINOS!AF74,IF($B$15=DATOS!$B$12,'ÓSMOSIS INV'!AF74,IF($B$15=DATOS!$B$13,REACTORES!AF74,IF($B$15=DATOS!$B$14,RESINAS!AF78,IF($B$15=DATOS!$B$15,SECADORES!AF74,IF($B$15=DATOS!$B$16,SILOS!AF74,IF($B$15=DATOS!$B$17,TANQUES!AF74,IF($B$15=DATOS!$B$18,'TK AGITADOS'!AF74,IF($B$15=DATOS!$B$19,'TORRES ENF'!AF74," ")))))))))))))))))</f>
        <v>0</v>
      </c>
      <c r="AE90" s="46">
        <f>IF($B$15=DATOS!$B$3,CALDERAS!AG74,IF($B$15=DATOS!$B$4,CENTRÍFUGAS!AG74,IF($B$15=DATOS!$B$5,CHILLERS!AG74, IF($B$15=DATOS!$B$6,COMPRESORES!AG74,IF($B$15=DATOS!$B$7,EVAPORADORES!AG74,IF($B$15=DATOS!$B$8,FILTROS!AG74,IF($B$15=DATOS!$B$9,IC!AG74,IF($B$15=DATOS!$B$10,MIXERS!AG74,IF($B$15=DATOS!$B$11,MOLINOS!AG74,IF($B$15=DATOS!$B$12,'ÓSMOSIS INV'!AG74,IF($B$15=DATOS!$B$13,REACTORES!AG74,IF($B$15=DATOS!$B$14,RESINAS!AG78,IF($B$15=DATOS!$B$15,SECADORES!AG74,IF($B$15=DATOS!$B$16,SILOS!AG74,IF($B$15=DATOS!$B$17,TANQUES!AG74,IF($B$15=DATOS!$B$18,'TK AGITADOS'!AG74,IF($B$15=DATOS!$B$19,'TORRES ENF'!AG74," ")))))))))))))))))</f>
        <v>0</v>
      </c>
      <c r="AF90" s="46">
        <f>IF($B$15=DATOS!$B$3,CALDERAS!AH74,IF($B$15=DATOS!$B$4,CENTRÍFUGAS!AH74,IF($B$15=DATOS!$B$5,CHILLERS!AH74, IF($B$15=DATOS!$B$6,COMPRESORES!AH74,IF($B$15=DATOS!$B$7,EVAPORADORES!AH74,IF($B$15=DATOS!$B$8,FILTROS!AH74,IF($B$15=DATOS!$B$9,IC!AH74,IF($B$15=DATOS!$B$10,MIXERS!AH74,IF($B$15=DATOS!$B$11,MOLINOS!AH74,IF($B$15=DATOS!$B$12,'ÓSMOSIS INV'!AH74,IF($B$15=DATOS!$B$13,REACTORES!AH74,IF($B$15=DATOS!$B$14,RESINAS!AH78,IF($B$15=DATOS!$B$15,SECADORES!AH74,IF($B$15=DATOS!$B$16,SILOS!AH74,IF($B$15=DATOS!$B$17,TANQUES!AH74,IF($B$15=DATOS!$B$18,'TK AGITADOS'!AH74,IF($B$15=DATOS!$B$19,'TORRES ENF'!AH74," ")))))))))))))))))</f>
        <v>0</v>
      </c>
    </row>
    <row r="91" spans="1:32" s="48" customFormat="1" ht="45" customHeight="1" x14ac:dyDescent="0.4">
      <c r="A91" s="46">
        <f>IF($B$15=DATOS!$B$3,CALDERAS!C75,IF($B$15=DATOS!$B$4,CENTRÍFUGAS!C75,IF($B$15=DATOS!$B$5,CHILLERS!C75, IF($B$15=DATOS!$B$6,COMPRESORES!C75,IF($B$15=DATOS!$B$7,EVAPORADORES!C75,IF($B$15=DATOS!$B$8,FILTROS!C75,IF($B$15=DATOS!$B$9,IC!C75,IF($B$15=DATOS!$B$10,MIXERS!C75,IF($B$15=DATOS!$B$11,MOLINOS!C75,IF($B$15=DATOS!$B$12,'ÓSMOSIS INV'!C75,IF($B$15=DATOS!$B$13,REACTORES!C75,IF($B$15=DATOS!$B$14,RESINAS!C79,IF($B$15=DATOS!$B$15,SECADORES!C75,IF($B$15=DATOS!$B$16,SILOS!C75,IF($B$15=DATOS!$B$17,TANQUES!C75,IF($B$15=DATOS!$B$18,'TK AGITADOS'!C75,IF($B$15=DATOS!$B$19,'TORRES ENF'!C75," ")))))))))))))))))</f>
        <v>0</v>
      </c>
      <c r="B91" s="46">
        <f>IF($B$15=DATOS!$B$3,CALDERAS!D75,IF($B$15=DATOS!$B$4,CENTRÍFUGAS!D75,IF($B$15=DATOS!$B$5,CHILLERS!D75, IF($B$15=DATOS!$B$6,COMPRESORES!D75,IF($B$15=DATOS!$B$7,EVAPORADORES!D75,IF($B$15=DATOS!$B$8,FILTROS!D75,IF($B$15=DATOS!$B$9,IC!D75,IF($B$15=DATOS!$B$10,MIXERS!D75,IF($B$15=DATOS!$B$11,MOLINOS!D75,IF($B$15=DATOS!$B$12,'ÓSMOSIS INV'!D75,IF($B$15=DATOS!$B$13,REACTORES!D75,IF($B$15=DATOS!$B$14,RESINAS!D79,IF($B$15=DATOS!$B$15,SECADORES!D75,IF($B$15=DATOS!$B$16,SILOS!D75,IF($B$15=DATOS!$B$17,TANQUES!D75,IF($B$15=DATOS!$B$18,'TK AGITADOS'!D75,IF($B$15=DATOS!$B$19,'TORRES ENF'!D75," ")))))))))))))))))</f>
        <v>0</v>
      </c>
      <c r="C91" s="46">
        <f>IF($B$15=DATOS!$B$3,CALDERAS!E75,IF($B$15=DATOS!$B$4,CENTRÍFUGAS!E75,IF($B$15=DATOS!$B$5,CHILLERS!E75, IF($B$15=DATOS!$B$6,COMPRESORES!E75,IF($B$15=DATOS!$B$7,EVAPORADORES!E75,IF($B$15=DATOS!$B$8,FILTROS!E75,IF($B$15=DATOS!$B$9,IC!E75,IF($B$15=DATOS!$B$10,MIXERS!E75,IF($B$15=DATOS!$B$11,MOLINOS!E75,IF($B$15=DATOS!$B$12,'ÓSMOSIS INV'!E75,IF($B$15=DATOS!$B$13,REACTORES!E75,IF($B$15=DATOS!$B$14,RESINAS!E79,IF($B$15=DATOS!$B$15,SECADORES!E75,IF($B$15=DATOS!$B$16,SILOS!E75,IF($B$15=DATOS!$B$17,TANQUES!E75,IF($B$15=DATOS!$B$18,'TK AGITADOS'!E75,IF($B$15=DATOS!$B$19,'TORRES ENF'!E75," ")))))))))))))))))</f>
        <v>0</v>
      </c>
      <c r="D91" s="46">
        <f>IF($B$15=DATOS!$B$3,CALDERAS!F75,IF($B$15=DATOS!$B$4,CENTRÍFUGAS!F75,IF($B$15=DATOS!$B$5,CHILLERS!F75, IF($B$15=DATOS!$B$6,COMPRESORES!F75,IF($B$15=DATOS!$B$7,EVAPORADORES!F75,IF($B$15=DATOS!$B$8,FILTROS!F75,IF($B$15=DATOS!$B$9,IC!F75,IF($B$15=DATOS!$B$10,MIXERS!F75,IF($B$15=DATOS!$B$11,MOLINOS!F75,IF($B$15=DATOS!$B$12,'ÓSMOSIS INV'!F75,IF($B$15=DATOS!$B$13,REACTORES!F75,IF($B$15=DATOS!$B$14,RESINAS!F79,IF($B$15=DATOS!$B$15,SECADORES!F75,IF($B$15=DATOS!$B$16,SILOS!F75,IF($B$15=DATOS!$B$17,TANQUES!F75,IF($B$15=DATOS!$B$18,'TK AGITADOS'!F75,IF($B$15=DATOS!$B$19,'TORRES ENF'!F75," ")))))))))))))))))</f>
        <v>0</v>
      </c>
      <c r="E91" s="46">
        <f>IF($B$15=DATOS!$B$3,CALDERAS!G75,IF($B$15=DATOS!$B$4,CENTRÍFUGAS!G75,IF($B$15=DATOS!$B$5,CHILLERS!G75, IF($B$15=DATOS!$B$6,COMPRESORES!G75,IF($B$15=DATOS!$B$7,EVAPORADORES!G75,IF($B$15=DATOS!$B$8,FILTROS!G75,IF($B$15=DATOS!$B$9,IC!G75,IF($B$15=DATOS!$B$10,MIXERS!G75,IF($B$15=DATOS!$B$11,MOLINOS!G75,IF($B$15=DATOS!$B$12,'ÓSMOSIS INV'!G75,IF($B$15=DATOS!$B$13,REACTORES!G75,IF($B$15=DATOS!$B$14,RESINAS!G79,IF($B$15=DATOS!$B$15,SECADORES!G75,IF($B$15=DATOS!$B$16,SILOS!G75,IF($B$15=DATOS!$B$17,TANQUES!G75,IF($B$15=DATOS!$B$18,'TK AGITADOS'!G75,IF($B$15=DATOS!$B$19,'TORRES ENF'!G75," ")))))))))))))))))</f>
        <v>0</v>
      </c>
      <c r="F91" s="46">
        <f>IF($B$15=DATOS!$B$3,CALDERAS!H75,IF($B$15=DATOS!$B$4,CENTRÍFUGAS!H75,IF($B$15=DATOS!$B$5,CHILLERS!H75, IF($B$15=DATOS!$B$6,COMPRESORES!H75,IF($B$15=DATOS!$B$7,EVAPORADORES!H75,IF($B$15=DATOS!$B$8,FILTROS!H75,IF($B$15=DATOS!$B$9,IC!H75,IF($B$15=DATOS!$B$10,MIXERS!H75,IF($B$15=DATOS!$B$11,MOLINOS!H75,IF($B$15=DATOS!$B$12,'ÓSMOSIS INV'!H75,IF($B$15=DATOS!$B$13,REACTORES!H75,IF($B$15=DATOS!$B$14,RESINAS!H79,IF($B$15=DATOS!$B$15,SECADORES!H75,IF($B$15=DATOS!$B$16,SILOS!H75,IF($B$15=DATOS!$B$17,TANQUES!H75,IF($B$15=DATOS!$B$18,'TK AGITADOS'!H75,IF($B$15=DATOS!$B$19,'TORRES ENF'!H75," ")))))))))))))))))</f>
        <v>0</v>
      </c>
      <c r="G91" s="46">
        <f>IF($B$15=DATOS!$B$3,CALDERAS!I75,IF($B$15=DATOS!$B$4,CENTRÍFUGAS!I75,IF($B$15=DATOS!$B$5,CHILLERS!I75, IF($B$15=DATOS!$B$6,COMPRESORES!I75,IF($B$15=DATOS!$B$7,EVAPORADORES!I75,IF($B$15=DATOS!$B$8,FILTROS!I75,IF($B$15=DATOS!$B$9,IC!I75,IF($B$15=DATOS!$B$10,MIXERS!I75,IF($B$15=DATOS!$B$11,MOLINOS!I75,IF($B$15=DATOS!$B$12,'ÓSMOSIS INV'!I75,IF($B$15=DATOS!$B$13,REACTORES!I75,IF($B$15=DATOS!$B$14,RESINAS!I79,IF($B$15=DATOS!$B$15,SECADORES!I75,IF($B$15=DATOS!$B$16,SILOS!I75,IF($B$15=DATOS!$B$17,TANQUES!I75,IF($B$15=DATOS!$B$18,'TK AGITADOS'!I75,IF($B$15=DATOS!$B$19,'TORRES ENF'!I75," ")))))))))))))))))</f>
        <v>0</v>
      </c>
      <c r="H91" s="46">
        <f>IF($B$15=DATOS!$B$3,CALDERAS!J75,IF($B$15=DATOS!$B$4,CENTRÍFUGAS!J75,IF($B$15=DATOS!$B$5,CHILLERS!J75, IF($B$15=DATOS!$B$6,COMPRESORES!J75,IF($B$15=DATOS!$B$7,EVAPORADORES!J75,IF($B$15=DATOS!$B$8,FILTROS!J75,IF($B$15=DATOS!$B$9,IC!J75,IF($B$15=DATOS!$B$10,MIXERS!J75,IF($B$15=DATOS!$B$11,MOLINOS!J75,IF($B$15=DATOS!$B$12,'ÓSMOSIS INV'!J75,IF($B$15=DATOS!$B$13,REACTORES!J75,IF($B$15=DATOS!$B$14,RESINAS!J79,IF($B$15=DATOS!$B$15,SECADORES!J75,IF($B$15=DATOS!$B$16,SILOS!J75,IF($B$15=DATOS!$B$17,TANQUES!J75,IF($B$15=DATOS!$B$18,'TK AGITADOS'!J75,IF($B$15=DATOS!$B$19,'TORRES ENF'!J75," ")))))))))))))))))</f>
        <v>0</v>
      </c>
      <c r="I91" s="46">
        <f>IF($B$15=DATOS!$B$3,CALDERAS!K75,IF($B$15=DATOS!$B$4,CENTRÍFUGAS!K75,IF($B$15=DATOS!$B$5,CHILLERS!K75, IF($B$15=DATOS!$B$6,COMPRESORES!K75,IF($B$15=DATOS!$B$7,EVAPORADORES!K75,IF($B$15=DATOS!$B$8,FILTROS!K75,IF($B$15=DATOS!$B$9,IC!K75,IF($B$15=DATOS!$B$10,MIXERS!K75,IF($B$15=DATOS!$B$11,MOLINOS!K75,IF($B$15=DATOS!$B$12,'ÓSMOSIS INV'!K75,IF($B$15=DATOS!$B$13,REACTORES!K75,IF($B$15=DATOS!$B$14,RESINAS!K79,IF($B$15=DATOS!$B$15,SECADORES!K75,IF($B$15=DATOS!$B$16,SILOS!K75,IF($B$15=DATOS!$B$17,TANQUES!K75,IF($B$15=DATOS!$B$18,'TK AGITADOS'!K75,IF($B$15=DATOS!$B$19,'TORRES ENF'!K75," ")))))))))))))))))</f>
        <v>0</v>
      </c>
      <c r="J91" s="46">
        <f>IF($B$15=DATOS!$B$3,CALDERAS!L75,IF($B$15=DATOS!$B$4,CENTRÍFUGAS!L75,IF($B$15=DATOS!$B$5,CHILLERS!L75, IF($B$15=DATOS!$B$6,COMPRESORES!L75,IF($B$15=DATOS!$B$7,EVAPORADORES!L75,IF($B$15=DATOS!$B$8,FILTROS!L75,IF($B$15=DATOS!$B$9,IC!L75,IF($B$15=DATOS!$B$10,MIXERS!L75,IF($B$15=DATOS!$B$11,MOLINOS!L75,IF($B$15=DATOS!$B$12,'ÓSMOSIS INV'!L75,IF($B$15=DATOS!$B$13,REACTORES!L75,IF($B$15=DATOS!$B$14,RESINAS!L79,IF($B$15=DATOS!$B$15,SECADORES!L75,IF($B$15=DATOS!$B$16,SILOS!L75,IF($B$15=DATOS!$B$17,TANQUES!L75,IF($B$15=DATOS!$B$18,'TK AGITADOS'!L75,IF($B$15=DATOS!$B$19,'TORRES ENF'!L75," ")))))))))))))))))</f>
        <v>0</v>
      </c>
      <c r="K91" s="46">
        <f>IF($B$15=DATOS!$B$3,CALDERAS!M75,IF($B$15=DATOS!$B$4,CENTRÍFUGAS!M75,IF($B$15=DATOS!$B$5,CHILLERS!M75, IF($B$15=DATOS!$B$6,COMPRESORES!M75,IF($B$15=DATOS!$B$7,EVAPORADORES!M75,IF($B$15=DATOS!$B$8,FILTROS!M75,IF($B$15=DATOS!$B$9,IC!M75,IF($B$15=DATOS!$B$10,MIXERS!M75,IF($B$15=DATOS!$B$11,MOLINOS!M75,IF($B$15=DATOS!$B$12,'ÓSMOSIS INV'!M75,IF($B$15=DATOS!$B$13,REACTORES!M75,IF($B$15=DATOS!$B$14,RESINAS!M79,IF($B$15=DATOS!$B$15,SECADORES!M75,IF($B$15=DATOS!$B$16,SILOS!M75,IF($B$15=DATOS!$B$17,TANQUES!M75,IF($B$15=DATOS!$B$18,'TK AGITADOS'!M75,IF($B$15=DATOS!$B$19,'TORRES ENF'!M75," ")))))))))))))))))</f>
        <v>0</v>
      </c>
      <c r="L91" s="46">
        <f>IF($B$15=DATOS!$B$3,CALDERAS!N75,IF($B$15=DATOS!$B$4,CENTRÍFUGAS!N75,IF($B$15=DATOS!$B$5,CHILLERS!N75, IF($B$15=DATOS!$B$6,COMPRESORES!N75,IF($B$15=DATOS!$B$7,EVAPORADORES!N75,IF($B$15=DATOS!$B$8,FILTROS!N75,IF($B$15=DATOS!$B$9,IC!N75,IF($B$15=DATOS!$B$10,MIXERS!N75,IF($B$15=DATOS!$B$11,MOLINOS!N75,IF($B$15=DATOS!$B$12,'ÓSMOSIS INV'!N75,IF($B$15=DATOS!$B$13,REACTORES!N75,IF($B$15=DATOS!$B$14,RESINAS!N79,IF($B$15=DATOS!$B$15,SECADORES!N75,IF($B$15=DATOS!$B$16,SILOS!N75,IF($B$15=DATOS!$B$17,TANQUES!N75,IF($B$15=DATOS!$B$18,'TK AGITADOS'!N75,IF($B$15=DATOS!$B$19,'TORRES ENF'!N75," ")))))))))))))))))</f>
        <v>0</v>
      </c>
      <c r="M91" s="46">
        <f>IF($B$15=DATOS!$B$3,CALDERAS!O75,IF($B$15=DATOS!$B$4,CENTRÍFUGAS!O75,IF($B$15=DATOS!$B$5,CHILLERS!O75, IF($B$15=DATOS!$B$6,COMPRESORES!O75,IF($B$15=DATOS!$B$7,EVAPORADORES!O75,IF($B$15=DATOS!$B$8,FILTROS!O75,IF($B$15=DATOS!$B$9,IC!O75,IF($B$15=DATOS!$B$10,MIXERS!O75,IF($B$15=DATOS!$B$11,MOLINOS!O75,IF($B$15=DATOS!$B$12,'ÓSMOSIS INV'!O75,IF($B$15=DATOS!$B$13,REACTORES!O75,IF($B$15=DATOS!$B$14,RESINAS!O79,IF($B$15=DATOS!$B$15,SECADORES!O75,IF($B$15=DATOS!$B$16,SILOS!O75,IF($B$15=DATOS!$B$17,TANQUES!O75,IF($B$15=DATOS!$B$18,'TK AGITADOS'!O75,IF($B$15=DATOS!$B$19,'TORRES ENF'!O75," ")))))))))))))))))</f>
        <v>0</v>
      </c>
      <c r="N91" s="46">
        <f>IF($B$15=DATOS!$B$3,CALDERAS!P75,IF($B$15=DATOS!$B$4,CENTRÍFUGAS!P75,IF($B$15=DATOS!$B$5,CHILLERS!P75, IF($B$15=DATOS!$B$6,COMPRESORES!P75,IF($B$15=DATOS!$B$7,EVAPORADORES!P75,IF($B$15=DATOS!$B$8,FILTROS!P75,IF($B$15=DATOS!$B$9,IC!P75,IF($B$15=DATOS!$B$10,MIXERS!P75,IF($B$15=DATOS!$B$11,MOLINOS!P75,IF($B$15=DATOS!$B$12,'ÓSMOSIS INV'!P75,IF($B$15=DATOS!$B$13,REACTORES!P75,IF($B$15=DATOS!$B$14,RESINAS!P79,IF($B$15=DATOS!$B$15,SECADORES!P75,IF($B$15=DATOS!$B$16,SILOS!P75,IF($B$15=DATOS!$B$17,TANQUES!P75,IF($B$15=DATOS!$B$18,'TK AGITADOS'!P75,IF($B$15=DATOS!$B$19,'TORRES ENF'!P75," ")))))))))))))))))</f>
        <v>0</v>
      </c>
      <c r="O91" s="46">
        <f>IF($B$15=DATOS!$B$3,CALDERAS!Q75,IF($B$15=DATOS!$B$4,CENTRÍFUGAS!Q75,IF($B$15=DATOS!$B$5,CHILLERS!Q75, IF($B$15=DATOS!$B$6,COMPRESORES!Q75,IF($B$15=DATOS!$B$7,EVAPORADORES!Q75,IF($B$15=DATOS!$B$8,FILTROS!Q75,IF($B$15=DATOS!$B$9,IC!Q75,IF($B$15=DATOS!$B$10,MIXERS!Q75,IF($B$15=DATOS!$B$11,MOLINOS!Q75,IF($B$15=DATOS!$B$12,'ÓSMOSIS INV'!Q75,IF($B$15=DATOS!$B$13,REACTORES!Q75,IF($B$15=DATOS!$B$14,RESINAS!Q79,IF($B$15=DATOS!$B$15,SECADORES!Q75,IF($B$15=DATOS!$B$16,SILOS!Q75,IF($B$15=DATOS!$B$17,TANQUES!Q75,IF($B$15=DATOS!$B$18,'TK AGITADOS'!Q75,IF($B$15=DATOS!$B$19,'TORRES ENF'!Q75," ")))))))))))))))))</f>
        <v>0</v>
      </c>
      <c r="P91" s="46">
        <f>IF($B$15=DATOS!$B$3,CALDERAS!R75,IF($B$15=DATOS!$B$4,CENTRÍFUGAS!R75,IF($B$15=DATOS!$B$5,CHILLERS!R75, IF($B$15=DATOS!$B$6,COMPRESORES!R75,IF($B$15=DATOS!$B$7,EVAPORADORES!R75,IF($B$15=DATOS!$B$8,FILTROS!R75,IF($B$15=DATOS!$B$9,IC!R75,IF($B$15=DATOS!$B$10,MIXERS!R75,IF($B$15=DATOS!$B$11,MOLINOS!R75,IF($B$15=DATOS!$B$12,'ÓSMOSIS INV'!R75,IF($B$15=DATOS!$B$13,REACTORES!R75,IF($B$15=DATOS!$B$14,RESINAS!R79,IF($B$15=DATOS!$B$15,SECADORES!R75,IF($B$15=DATOS!$B$16,SILOS!R75,IF($B$15=DATOS!$B$17,TANQUES!R75,IF($B$15=DATOS!$B$18,'TK AGITADOS'!R75,IF($B$15=DATOS!$B$19,'TORRES ENF'!R75," ")))))))))))))))))</f>
        <v>0</v>
      </c>
      <c r="Q91" s="46">
        <f>IF($B$15=DATOS!$B$3,CALDERAS!S75,IF($B$15=DATOS!$B$4,CENTRÍFUGAS!S75,IF($B$15=DATOS!$B$5,CHILLERS!S75, IF($B$15=DATOS!$B$6,COMPRESORES!S75,IF($B$15=DATOS!$B$7,EVAPORADORES!S75,IF($B$15=DATOS!$B$8,FILTROS!S75,IF($B$15=DATOS!$B$9,IC!S75,IF($B$15=DATOS!$B$10,MIXERS!S75,IF($B$15=DATOS!$B$11,MOLINOS!S75,IF($B$15=DATOS!$B$12,'ÓSMOSIS INV'!S75,IF($B$15=DATOS!$B$13,REACTORES!S75,IF($B$15=DATOS!$B$14,RESINAS!S79,IF($B$15=DATOS!$B$15,SECADORES!S75,IF($B$15=DATOS!$B$16,SILOS!S75,IF($B$15=DATOS!$B$17,TANQUES!S75,IF($B$15=DATOS!$B$18,'TK AGITADOS'!S75,IF($B$15=DATOS!$B$19,'TORRES ENF'!S75," ")))))))))))))))))</f>
        <v>0</v>
      </c>
      <c r="R91" s="46">
        <f>IF($B$15=DATOS!$B$3,CALDERAS!T75,IF($B$15=DATOS!$B$4,CENTRÍFUGAS!T75,IF($B$15=DATOS!$B$5,CHILLERS!T75, IF($B$15=DATOS!$B$6,COMPRESORES!T75,IF($B$15=DATOS!$B$7,EVAPORADORES!T75,IF($B$15=DATOS!$B$8,FILTROS!T75,IF($B$15=DATOS!$B$9,IC!T75,IF($B$15=DATOS!$B$10,MIXERS!T75,IF($B$15=DATOS!$B$11,MOLINOS!T75,IF($B$15=DATOS!$B$12,'ÓSMOSIS INV'!T75,IF($B$15=DATOS!$B$13,REACTORES!T75,IF($B$15=DATOS!$B$14,RESINAS!T79,IF($B$15=DATOS!$B$15,SECADORES!T75,IF($B$15=DATOS!$B$16,SILOS!T75,IF($B$15=DATOS!$B$17,TANQUES!T75,IF($B$15=DATOS!$B$18,'TK AGITADOS'!T75,IF($B$15=DATOS!$B$19,'TORRES ENF'!T75," ")))))))))))))))))</f>
        <v>0</v>
      </c>
      <c r="S91" s="46">
        <f>IF($B$15=DATOS!$B$3,CALDERAS!U75,IF($B$15=DATOS!$B$4,CENTRÍFUGAS!U75,IF($B$15=DATOS!$B$5,CHILLERS!U75, IF($B$15=DATOS!$B$6,COMPRESORES!U75,IF($B$15=DATOS!$B$7,EVAPORADORES!U75,IF($B$15=DATOS!$B$8,FILTROS!U75,IF($B$15=DATOS!$B$9,IC!U75,IF($B$15=DATOS!$B$10,MIXERS!U75,IF($B$15=DATOS!$B$11,MOLINOS!U75,IF($B$15=DATOS!$B$12,'ÓSMOSIS INV'!U75,IF($B$15=DATOS!$B$13,REACTORES!U75,IF($B$15=DATOS!$B$14,RESINAS!U79,IF($B$15=DATOS!$B$15,SECADORES!U75,IF($B$15=DATOS!$B$16,SILOS!U75,IF($B$15=DATOS!$B$17,TANQUES!U75,IF($B$15=DATOS!$B$18,'TK AGITADOS'!U75,IF($B$15=DATOS!$B$19,'TORRES ENF'!U75," ")))))))))))))))))</f>
        <v>0</v>
      </c>
      <c r="T91" s="46">
        <f>IF($B$15=DATOS!$B$3,CALDERAS!V75,IF($B$15=DATOS!$B$4,CENTRÍFUGAS!V75,IF($B$15=DATOS!$B$5,CHILLERS!V75, IF($B$15=DATOS!$B$6,COMPRESORES!V75,IF($B$15=DATOS!$B$7,EVAPORADORES!V75,IF($B$15=DATOS!$B$8,FILTROS!V75,IF($B$15=DATOS!$B$9,IC!V75,IF($B$15=DATOS!$B$10,MIXERS!V75,IF($B$15=DATOS!$B$11,MOLINOS!V75,IF($B$15=DATOS!$B$12,'ÓSMOSIS INV'!V75,IF($B$15=DATOS!$B$13,REACTORES!V75,IF($B$15=DATOS!$B$14,RESINAS!V79,IF($B$15=DATOS!$B$15,SECADORES!V75,IF($B$15=DATOS!$B$16,SILOS!V75,IF($B$15=DATOS!$B$17,TANQUES!V75,IF($B$15=DATOS!$B$18,'TK AGITADOS'!V75,IF($B$15=DATOS!$B$19,'TORRES ENF'!V75," ")))))))))))))))))</f>
        <v>0</v>
      </c>
      <c r="U91" s="46">
        <f>IF($B$15=DATOS!$B$3,CALDERAS!W75,IF($B$15=DATOS!$B$4,CENTRÍFUGAS!W75,IF($B$15=DATOS!$B$5,CHILLERS!W75, IF($B$15=DATOS!$B$6,COMPRESORES!W75,IF($B$15=DATOS!$B$7,EVAPORADORES!W75,IF($B$15=DATOS!$B$8,FILTROS!W75,IF($B$15=DATOS!$B$9,IC!W75,IF($B$15=DATOS!$B$10,MIXERS!W75,IF($B$15=DATOS!$B$11,MOLINOS!W75,IF($B$15=DATOS!$B$12,'ÓSMOSIS INV'!W75,IF($B$15=DATOS!$B$13,REACTORES!W75,IF($B$15=DATOS!$B$14,RESINAS!W79,IF($B$15=DATOS!$B$15,SECADORES!W75,IF($B$15=DATOS!$B$16,SILOS!W75,IF($B$15=DATOS!$B$17,TANQUES!W75,IF($B$15=DATOS!$B$18,'TK AGITADOS'!W75,IF($B$15=DATOS!$B$19,'TORRES ENF'!W75," ")))))))))))))))))</f>
        <v>0</v>
      </c>
      <c r="V91" s="46">
        <f>IF($B$15=DATOS!$B$3,CALDERAS!X75,IF($B$15=DATOS!$B$4,CENTRÍFUGAS!X75,IF($B$15=DATOS!$B$5,CHILLERS!X75, IF($B$15=DATOS!$B$6,COMPRESORES!X75,IF($B$15=DATOS!$B$7,EVAPORADORES!X75,IF($B$15=DATOS!$B$8,FILTROS!X75,IF($B$15=DATOS!$B$9,IC!X75,IF($B$15=DATOS!$B$10,MIXERS!X75,IF($B$15=DATOS!$B$11,MOLINOS!X75,IF($B$15=DATOS!$B$12,'ÓSMOSIS INV'!X75,IF($B$15=DATOS!$B$13,REACTORES!X75,IF($B$15=DATOS!$B$14,RESINAS!X79,IF($B$15=DATOS!$B$15,SECADORES!X75,IF($B$15=DATOS!$B$16,SILOS!X75,IF($B$15=DATOS!$B$17,TANQUES!X75,IF($B$15=DATOS!$B$18,'TK AGITADOS'!X75,IF($B$15=DATOS!$B$19,'TORRES ENF'!X75," ")))))))))))))))))</f>
        <v>0</v>
      </c>
      <c r="W91" s="46">
        <f>IF($B$15=DATOS!$B$3,CALDERAS!Y75,IF($B$15=DATOS!$B$4,CENTRÍFUGAS!Y75,IF($B$15=DATOS!$B$5,CHILLERS!Y75, IF($B$15=DATOS!$B$6,COMPRESORES!Y75,IF($B$15=DATOS!$B$7,EVAPORADORES!Y75,IF($B$15=DATOS!$B$8,FILTROS!Y75,IF($B$15=DATOS!$B$9,IC!Y75,IF($B$15=DATOS!$B$10,MIXERS!Y75,IF($B$15=DATOS!$B$11,MOLINOS!Y75,IF($B$15=DATOS!$B$12,'ÓSMOSIS INV'!Y75,IF($B$15=DATOS!$B$13,REACTORES!Y75,IF($B$15=DATOS!$B$14,RESINAS!Y79,IF($B$15=DATOS!$B$15,SECADORES!Y75,IF($B$15=DATOS!$B$16,SILOS!Y75,IF($B$15=DATOS!$B$17,TANQUES!Y75,IF($B$15=DATOS!$B$18,'TK AGITADOS'!Y75,IF($B$15=DATOS!$B$19,'TORRES ENF'!Y75," ")))))))))))))))))</f>
        <v>0</v>
      </c>
      <c r="X91" s="46">
        <f>IF($B$15=DATOS!$B$3,CALDERAS!Z75,IF($B$15=DATOS!$B$4,CENTRÍFUGAS!Z75,IF($B$15=DATOS!$B$5,CHILLERS!Z75, IF($B$15=DATOS!$B$6,COMPRESORES!Z75,IF($B$15=DATOS!$B$7,EVAPORADORES!Z75,IF($B$15=DATOS!$B$8,FILTROS!Z75,IF($B$15=DATOS!$B$9,IC!Z75,IF($B$15=DATOS!$B$10,MIXERS!Z75,IF($B$15=DATOS!$B$11,MOLINOS!Z75,IF($B$15=DATOS!$B$12,'ÓSMOSIS INV'!Z75,IF($B$15=DATOS!$B$13,REACTORES!Z75,IF($B$15=DATOS!$B$14,RESINAS!Z79,IF($B$15=DATOS!$B$15,SECADORES!Z75,IF($B$15=DATOS!$B$16,SILOS!Z75,IF($B$15=DATOS!$B$17,TANQUES!Z75,IF($B$15=DATOS!$B$18,'TK AGITADOS'!Z75,IF($B$15=DATOS!$B$19,'TORRES ENF'!Z75," ")))))))))))))))))</f>
        <v>0</v>
      </c>
      <c r="Y91" s="46">
        <f>IF($B$15=DATOS!$B$3,CALDERAS!AA75,IF($B$15=DATOS!$B$4,CENTRÍFUGAS!AA75,IF($B$15=DATOS!$B$5,CHILLERS!AA75, IF($B$15=DATOS!$B$6,COMPRESORES!AA75,IF($B$15=DATOS!$B$7,EVAPORADORES!AA75,IF($B$15=DATOS!$B$8,FILTROS!AA75,IF($B$15=DATOS!$B$9,IC!AA75,IF($B$15=DATOS!$B$10,MIXERS!AA75,IF($B$15=DATOS!$B$11,MOLINOS!AA75,IF($B$15=DATOS!$B$12,'ÓSMOSIS INV'!AA75,IF($B$15=DATOS!$B$13,REACTORES!AA75,IF($B$15=DATOS!$B$14,RESINAS!AA79,IF($B$15=DATOS!$B$15,SECADORES!AA75,IF($B$15=DATOS!$B$16,SILOS!AA75,IF($B$15=DATOS!$B$17,TANQUES!AA75,IF($B$15=DATOS!$B$18,'TK AGITADOS'!AA75,IF($B$15=DATOS!$B$19,'TORRES ENF'!AA75," ")))))))))))))))))</f>
        <v>0</v>
      </c>
      <c r="Z91" s="46">
        <f>IF($B$15=DATOS!$B$3,CALDERAS!AB75,IF($B$15=DATOS!$B$4,CENTRÍFUGAS!AB75,IF($B$15=DATOS!$B$5,CHILLERS!AB75, IF($B$15=DATOS!$B$6,COMPRESORES!AB75,IF($B$15=DATOS!$B$7,EVAPORADORES!AB75,IF($B$15=DATOS!$B$8,FILTROS!AB75,IF($B$15=DATOS!$B$9,IC!AB75,IF($B$15=DATOS!$B$10,MIXERS!AB75,IF($B$15=DATOS!$B$11,MOLINOS!AB75,IF($B$15=DATOS!$B$12,'ÓSMOSIS INV'!AB75,IF($B$15=DATOS!$B$13,REACTORES!AB75,IF($B$15=DATOS!$B$14,RESINAS!AB79,IF($B$15=DATOS!$B$15,SECADORES!AB75,IF($B$15=DATOS!$B$16,SILOS!AB75,IF($B$15=DATOS!$B$17,TANQUES!AB75,IF($B$15=DATOS!$B$18,'TK AGITADOS'!AB75,IF($B$15=DATOS!$B$19,'TORRES ENF'!AB75," ")))))))))))))))))</f>
        <v>0</v>
      </c>
      <c r="AA91" s="46">
        <f>IF($B$15=DATOS!$B$3,CALDERAS!AC75,IF($B$15=DATOS!$B$4,CENTRÍFUGAS!AC75,IF($B$15=DATOS!$B$5,CHILLERS!AC75, IF($B$15=DATOS!$B$6,COMPRESORES!AC75,IF($B$15=DATOS!$B$7,EVAPORADORES!AC75,IF($B$15=DATOS!$B$8,FILTROS!AC75,IF($B$15=DATOS!$B$9,IC!AC75,IF($B$15=DATOS!$B$10,MIXERS!AC75,IF($B$15=DATOS!$B$11,MOLINOS!AC75,IF($B$15=DATOS!$B$12,'ÓSMOSIS INV'!AC75,IF($B$15=DATOS!$B$13,REACTORES!AC75,IF($B$15=DATOS!$B$14,RESINAS!AC79,IF($B$15=DATOS!$B$15,SECADORES!AC75,IF($B$15=DATOS!$B$16,SILOS!AC75,IF($B$15=DATOS!$B$17,TANQUES!AC75,IF($B$15=DATOS!$B$18,'TK AGITADOS'!AC75,IF($B$15=DATOS!$B$19,'TORRES ENF'!AC75," ")))))))))))))))))</f>
        <v>0</v>
      </c>
      <c r="AB91" s="46">
        <f>IF($B$15=DATOS!$B$3,CALDERAS!AD75,IF($B$15=DATOS!$B$4,CENTRÍFUGAS!AD75,IF($B$15=DATOS!$B$5,CHILLERS!AD75, IF($B$15=DATOS!$B$6,COMPRESORES!AD75,IF($B$15=DATOS!$B$7,EVAPORADORES!AD75,IF($B$15=DATOS!$B$8,FILTROS!AD75,IF($B$15=DATOS!$B$9,IC!AD75,IF($B$15=DATOS!$B$10,MIXERS!AD75,IF($B$15=DATOS!$B$11,MOLINOS!AD75,IF($B$15=DATOS!$B$12,'ÓSMOSIS INV'!AD75,IF($B$15=DATOS!$B$13,REACTORES!AD75,IF($B$15=DATOS!$B$14,RESINAS!AD79,IF($B$15=DATOS!$B$15,SECADORES!AD75,IF($B$15=DATOS!$B$16,SILOS!AD75,IF($B$15=DATOS!$B$17,TANQUES!AD75,IF($B$15=DATOS!$B$18,'TK AGITADOS'!AD75,IF($B$15=DATOS!$B$19,'TORRES ENF'!AD75," ")))))))))))))))))</f>
        <v>0</v>
      </c>
      <c r="AC91" s="46">
        <f>IF($B$15=DATOS!$B$3,CALDERAS!AE75,IF($B$15=DATOS!$B$4,CENTRÍFUGAS!AE75,IF($B$15=DATOS!$B$5,CHILLERS!AE75, IF($B$15=DATOS!$B$6,COMPRESORES!AE75,IF($B$15=DATOS!$B$7,EVAPORADORES!AE75,IF($B$15=DATOS!$B$8,FILTROS!AE75,IF($B$15=DATOS!$B$9,IC!AE75,IF($B$15=DATOS!$B$10,MIXERS!AE75,IF($B$15=DATOS!$B$11,MOLINOS!AE75,IF($B$15=DATOS!$B$12,'ÓSMOSIS INV'!AE75,IF($B$15=DATOS!$B$13,REACTORES!AE75,IF($B$15=DATOS!$B$14,RESINAS!AE79,IF($B$15=DATOS!$B$15,SECADORES!AE75,IF($B$15=DATOS!$B$16,SILOS!AE75,IF($B$15=DATOS!$B$17,TANQUES!AE75,IF($B$15=DATOS!$B$18,'TK AGITADOS'!AE75,IF($B$15=DATOS!$B$19,'TORRES ENF'!AE75," ")))))))))))))))))</f>
        <v>0</v>
      </c>
      <c r="AD91" s="46">
        <f>IF($B$15=DATOS!$B$3,CALDERAS!AF75,IF($B$15=DATOS!$B$4,CENTRÍFUGAS!AF75,IF($B$15=DATOS!$B$5,CHILLERS!AF75, IF($B$15=DATOS!$B$6,COMPRESORES!AF75,IF($B$15=DATOS!$B$7,EVAPORADORES!AF75,IF($B$15=DATOS!$B$8,FILTROS!AF75,IF($B$15=DATOS!$B$9,IC!AF75,IF($B$15=DATOS!$B$10,MIXERS!AF75,IF($B$15=DATOS!$B$11,MOLINOS!AF75,IF($B$15=DATOS!$B$12,'ÓSMOSIS INV'!AF75,IF($B$15=DATOS!$B$13,REACTORES!AF75,IF($B$15=DATOS!$B$14,RESINAS!AF79,IF($B$15=DATOS!$B$15,SECADORES!AF75,IF($B$15=DATOS!$B$16,SILOS!AF75,IF($B$15=DATOS!$B$17,TANQUES!AF75,IF($B$15=DATOS!$B$18,'TK AGITADOS'!AF75,IF($B$15=DATOS!$B$19,'TORRES ENF'!AF75," ")))))))))))))))))</f>
        <v>0</v>
      </c>
      <c r="AE91" s="46">
        <f>IF($B$15=DATOS!$B$3,CALDERAS!AG75,IF($B$15=DATOS!$B$4,CENTRÍFUGAS!AG75,IF($B$15=DATOS!$B$5,CHILLERS!AG75, IF($B$15=DATOS!$B$6,COMPRESORES!AG75,IF($B$15=DATOS!$B$7,EVAPORADORES!AG75,IF($B$15=DATOS!$B$8,FILTROS!AG75,IF($B$15=DATOS!$B$9,IC!AG75,IF($B$15=DATOS!$B$10,MIXERS!AG75,IF($B$15=DATOS!$B$11,MOLINOS!AG75,IF($B$15=DATOS!$B$12,'ÓSMOSIS INV'!AG75,IF($B$15=DATOS!$B$13,REACTORES!AG75,IF($B$15=DATOS!$B$14,RESINAS!AG79,IF($B$15=DATOS!$B$15,SECADORES!AG75,IF($B$15=DATOS!$B$16,SILOS!AG75,IF($B$15=DATOS!$B$17,TANQUES!AG75,IF($B$15=DATOS!$B$18,'TK AGITADOS'!AG75,IF($B$15=DATOS!$B$19,'TORRES ENF'!AG75," ")))))))))))))))))</f>
        <v>0</v>
      </c>
      <c r="AF91" s="46">
        <f>IF($B$15=DATOS!$B$3,CALDERAS!AH75,IF($B$15=DATOS!$B$4,CENTRÍFUGAS!AH75,IF($B$15=DATOS!$B$5,CHILLERS!AH75, IF($B$15=DATOS!$B$6,COMPRESORES!AH75,IF($B$15=DATOS!$B$7,EVAPORADORES!AH75,IF($B$15=DATOS!$B$8,FILTROS!AH75,IF($B$15=DATOS!$B$9,IC!AH75,IF($B$15=DATOS!$B$10,MIXERS!AH75,IF($B$15=DATOS!$B$11,MOLINOS!AH75,IF($B$15=DATOS!$B$12,'ÓSMOSIS INV'!AH75,IF($B$15=DATOS!$B$13,REACTORES!AH75,IF($B$15=DATOS!$B$14,RESINAS!AH79,IF($B$15=DATOS!$B$15,SECADORES!AH75,IF($B$15=DATOS!$B$16,SILOS!AH75,IF($B$15=DATOS!$B$17,TANQUES!AH75,IF($B$15=DATOS!$B$18,'TK AGITADOS'!AH75,IF($B$15=DATOS!$B$19,'TORRES ENF'!AH75," ")))))))))))))))))</f>
        <v>0</v>
      </c>
    </row>
    <row r="92" spans="1:32" s="48" customFormat="1" ht="45" customHeight="1" x14ac:dyDescent="0.4">
      <c r="A92" s="46">
        <f>IF($B$15=DATOS!$B$3,CALDERAS!C76,IF($B$15=DATOS!$B$4,CENTRÍFUGAS!C76,IF($B$15=DATOS!$B$5,CHILLERS!C76, IF($B$15=DATOS!$B$6,COMPRESORES!C76,IF($B$15=DATOS!$B$7,EVAPORADORES!C76,IF($B$15=DATOS!$B$8,FILTROS!C76,IF($B$15=DATOS!$B$9,IC!C76,IF($B$15=DATOS!$B$10,MIXERS!C76,IF($B$15=DATOS!$B$11,MOLINOS!C76,IF($B$15=DATOS!$B$12,'ÓSMOSIS INV'!C76,IF($B$15=DATOS!$B$13,REACTORES!C76,IF($B$15=DATOS!$B$14,RESINAS!C80,IF($B$15=DATOS!$B$15,SECADORES!C76,IF($B$15=DATOS!$B$16,SILOS!C76,IF($B$15=DATOS!$B$17,TANQUES!C76,IF($B$15=DATOS!$B$18,'TK AGITADOS'!C76,IF($B$15=DATOS!$B$19,'TORRES ENF'!C76," ")))))))))))))))))</f>
        <v>0</v>
      </c>
      <c r="B92" s="46">
        <f>IF($B$15=DATOS!$B$3,CALDERAS!D76,IF($B$15=DATOS!$B$4,CENTRÍFUGAS!D76,IF($B$15=DATOS!$B$5,CHILLERS!D76, IF($B$15=DATOS!$B$6,COMPRESORES!D76,IF($B$15=DATOS!$B$7,EVAPORADORES!D76,IF($B$15=DATOS!$B$8,FILTROS!D76,IF($B$15=DATOS!$B$9,IC!D76,IF($B$15=DATOS!$B$10,MIXERS!D76,IF($B$15=DATOS!$B$11,MOLINOS!D76,IF($B$15=DATOS!$B$12,'ÓSMOSIS INV'!D76,IF($B$15=DATOS!$B$13,REACTORES!D76,IF($B$15=DATOS!$B$14,RESINAS!D80,IF($B$15=DATOS!$B$15,SECADORES!D76,IF($B$15=DATOS!$B$16,SILOS!D76,IF($B$15=DATOS!$B$17,TANQUES!D76,IF($B$15=DATOS!$B$18,'TK AGITADOS'!D76,IF($B$15=DATOS!$B$19,'TORRES ENF'!D76," ")))))))))))))))))</f>
        <v>0</v>
      </c>
      <c r="C92" s="46">
        <f>IF($B$15=DATOS!$B$3,CALDERAS!E76,IF($B$15=DATOS!$B$4,CENTRÍFUGAS!E76,IF($B$15=DATOS!$B$5,CHILLERS!E76, IF($B$15=DATOS!$B$6,COMPRESORES!E76,IF($B$15=DATOS!$B$7,EVAPORADORES!E76,IF($B$15=DATOS!$B$8,FILTROS!E76,IF($B$15=DATOS!$B$9,IC!E76,IF($B$15=DATOS!$B$10,MIXERS!E76,IF($B$15=DATOS!$B$11,MOLINOS!E76,IF($B$15=DATOS!$B$12,'ÓSMOSIS INV'!E76,IF($B$15=DATOS!$B$13,REACTORES!E76,IF($B$15=DATOS!$B$14,RESINAS!E80,IF($B$15=DATOS!$B$15,SECADORES!E76,IF($B$15=DATOS!$B$16,SILOS!E76,IF($B$15=DATOS!$B$17,TANQUES!E76,IF($B$15=DATOS!$B$18,'TK AGITADOS'!E76,IF($B$15=DATOS!$B$19,'TORRES ENF'!E76," ")))))))))))))))))</f>
        <v>0</v>
      </c>
      <c r="D92" s="46">
        <f>IF($B$15=DATOS!$B$3,CALDERAS!F76,IF($B$15=DATOS!$B$4,CENTRÍFUGAS!F76,IF($B$15=DATOS!$B$5,CHILLERS!F76, IF($B$15=DATOS!$B$6,COMPRESORES!F76,IF($B$15=DATOS!$B$7,EVAPORADORES!F76,IF($B$15=DATOS!$B$8,FILTROS!F76,IF($B$15=DATOS!$B$9,IC!F76,IF($B$15=DATOS!$B$10,MIXERS!F76,IF($B$15=DATOS!$B$11,MOLINOS!F76,IF($B$15=DATOS!$B$12,'ÓSMOSIS INV'!F76,IF($B$15=DATOS!$B$13,REACTORES!F76,IF($B$15=DATOS!$B$14,RESINAS!F80,IF($B$15=DATOS!$B$15,SECADORES!F76,IF($B$15=DATOS!$B$16,SILOS!F76,IF($B$15=DATOS!$B$17,TANQUES!F76,IF($B$15=DATOS!$B$18,'TK AGITADOS'!F76,IF($B$15=DATOS!$B$19,'TORRES ENF'!F76," ")))))))))))))))))</f>
        <v>0</v>
      </c>
      <c r="E92" s="46">
        <f>IF($B$15=DATOS!$B$3,CALDERAS!G76,IF($B$15=DATOS!$B$4,CENTRÍFUGAS!G76,IF($B$15=DATOS!$B$5,CHILLERS!G76, IF($B$15=DATOS!$B$6,COMPRESORES!G76,IF($B$15=DATOS!$B$7,EVAPORADORES!G76,IF($B$15=DATOS!$B$8,FILTROS!G76,IF($B$15=DATOS!$B$9,IC!G76,IF($B$15=DATOS!$B$10,MIXERS!G76,IF($B$15=DATOS!$B$11,MOLINOS!G76,IF($B$15=DATOS!$B$12,'ÓSMOSIS INV'!G76,IF($B$15=DATOS!$B$13,REACTORES!G76,IF($B$15=DATOS!$B$14,RESINAS!G80,IF($B$15=DATOS!$B$15,SECADORES!G76,IF($B$15=DATOS!$B$16,SILOS!G76,IF($B$15=DATOS!$B$17,TANQUES!G76,IF($B$15=DATOS!$B$18,'TK AGITADOS'!G76,IF($B$15=DATOS!$B$19,'TORRES ENF'!G76," ")))))))))))))))))</f>
        <v>0</v>
      </c>
      <c r="F92" s="46">
        <f>IF($B$15=DATOS!$B$3,CALDERAS!H76,IF($B$15=DATOS!$B$4,CENTRÍFUGAS!H76,IF($B$15=DATOS!$B$5,CHILLERS!H76, IF($B$15=DATOS!$B$6,COMPRESORES!H76,IF($B$15=DATOS!$B$7,EVAPORADORES!H76,IF($B$15=DATOS!$B$8,FILTROS!H76,IF($B$15=DATOS!$B$9,IC!H76,IF($B$15=DATOS!$B$10,MIXERS!H76,IF($B$15=DATOS!$B$11,MOLINOS!H76,IF($B$15=DATOS!$B$12,'ÓSMOSIS INV'!H76,IF($B$15=DATOS!$B$13,REACTORES!H76,IF($B$15=DATOS!$B$14,RESINAS!H80,IF($B$15=DATOS!$B$15,SECADORES!H76,IF($B$15=DATOS!$B$16,SILOS!H76,IF($B$15=DATOS!$B$17,TANQUES!H76,IF($B$15=DATOS!$B$18,'TK AGITADOS'!H76,IF($B$15=DATOS!$B$19,'TORRES ENF'!H76," ")))))))))))))))))</f>
        <v>0</v>
      </c>
      <c r="G92" s="46">
        <f>IF($B$15=DATOS!$B$3,CALDERAS!I76,IF($B$15=DATOS!$B$4,CENTRÍFUGAS!I76,IF($B$15=DATOS!$B$5,CHILLERS!I76, IF($B$15=DATOS!$B$6,COMPRESORES!I76,IF($B$15=DATOS!$B$7,EVAPORADORES!I76,IF($B$15=DATOS!$B$8,FILTROS!I76,IF($B$15=DATOS!$B$9,IC!I76,IF($B$15=DATOS!$B$10,MIXERS!I76,IF($B$15=DATOS!$B$11,MOLINOS!I76,IF($B$15=DATOS!$B$12,'ÓSMOSIS INV'!I76,IF($B$15=DATOS!$B$13,REACTORES!I76,IF($B$15=DATOS!$B$14,RESINAS!I80,IF($B$15=DATOS!$B$15,SECADORES!I76,IF($B$15=DATOS!$B$16,SILOS!I76,IF($B$15=DATOS!$B$17,TANQUES!I76,IF($B$15=DATOS!$B$18,'TK AGITADOS'!I76,IF($B$15=DATOS!$B$19,'TORRES ENF'!I76," ")))))))))))))))))</f>
        <v>0</v>
      </c>
      <c r="H92" s="46">
        <f>IF($B$15=DATOS!$B$3,CALDERAS!J76,IF($B$15=DATOS!$B$4,CENTRÍFUGAS!J76,IF($B$15=DATOS!$B$5,CHILLERS!J76, IF($B$15=DATOS!$B$6,COMPRESORES!J76,IF($B$15=DATOS!$B$7,EVAPORADORES!J76,IF($B$15=DATOS!$B$8,FILTROS!J76,IF($B$15=DATOS!$B$9,IC!J76,IF($B$15=DATOS!$B$10,MIXERS!J76,IF($B$15=DATOS!$B$11,MOLINOS!J76,IF($B$15=DATOS!$B$12,'ÓSMOSIS INV'!J76,IF($B$15=DATOS!$B$13,REACTORES!J76,IF($B$15=DATOS!$B$14,RESINAS!J80,IF($B$15=DATOS!$B$15,SECADORES!J76,IF($B$15=DATOS!$B$16,SILOS!J76,IF($B$15=DATOS!$B$17,TANQUES!J76,IF($B$15=DATOS!$B$18,'TK AGITADOS'!J76,IF($B$15=DATOS!$B$19,'TORRES ENF'!J76," ")))))))))))))))))</f>
        <v>0</v>
      </c>
      <c r="I92" s="46">
        <f>IF($B$15=DATOS!$B$3,CALDERAS!K76,IF($B$15=DATOS!$B$4,CENTRÍFUGAS!K76,IF($B$15=DATOS!$B$5,CHILLERS!K76, IF($B$15=DATOS!$B$6,COMPRESORES!K76,IF($B$15=DATOS!$B$7,EVAPORADORES!K76,IF($B$15=DATOS!$B$8,FILTROS!K76,IF($B$15=DATOS!$B$9,IC!K76,IF($B$15=DATOS!$B$10,MIXERS!K76,IF($B$15=DATOS!$B$11,MOLINOS!K76,IF($B$15=DATOS!$B$12,'ÓSMOSIS INV'!K76,IF($B$15=DATOS!$B$13,REACTORES!K76,IF($B$15=DATOS!$B$14,RESINAS!K80,IF($B$15=DATOS!$B$15,SECADORES!K76,IF($B$15=DATOS!$B$16,SILOS!K76,IF($B$15=DATOS!$B$17,TANQUES!K76,IF($B$15=DATOS!$B$18,'TK AGITADOS'!K76,IF($B$15=DATOS!$B$19,'TORRES ENF'!K76," ")))))))))))))))))</f>
        <v>0</v>
      </c>
      <c r="J92" s="46">
        <f>IF($B$15=DATOS!$B$3,CALDERAS!L76,IF($B$15=DATOS!$B$4,CENTRÍFUGAS!L76,IF($B$15=DATOS!$B$5,CHILLERS!L76, IF($B$15=DATOS!$B$6,COMPRESORES!L76,IF($B$15=DATOS!$B$7,EVAPORADORES!L76,IF($B$15=DATOS!$B$8,FILTROS!L76,IF($B$15=DATOS!$B$9,IC!L76,IF($B$15=DATOS!$B$10,MIXERS!L76,IF($B$15=DATOS!$B$11,MOLINOS!L76,IF($B$15=DATOS!$B$12,'ÓSMOSIS INV'!L76,IF($B$15=DATOS!$B$13,REACTORES!L76,IF($B$15=DATOS!$B$14,RESINAS!L80,IF($B$15=DATOS!$B$15,SECADORES!L76,IF($B$15=DATOS!$B$16,SILOS!L76,IF($B$15=DATOS!$B$17,TANQUES!L76,IF($B$15=DATOS!$B$18,'TK AGITADOS'!L76,IF($B$15=DATOS!$B$19,'TORRES ENF'!L76," ")))))))))))))))))</f>
        <v>0</v>
      </c>
      <c r="K92" s="46">
        <f>IF($B$15=DATOS!$B$3,CALDERAS!M76,IF($B$15=DATOS!$B$4,CENTRÍFUGAS!M76,IF($B$15=DATOS!$B$5,CHILLERS!M76, IF($B$15=DATOS!$B$6,COMPRESORES!M76,IF($B$15=DATOS!$B$7,EVAPORADORES!M76,IF($B$15=DATOS!$B$8,FILTROS!M76,IF($B$15=DATOS!$B$9,IC!M76,IF($B$15=DATOS!$B$10,MIXERS!M76,IF($B$15=DATOS!$B$11,MOLINOS!M76,IF($B$15=DATOS!$B$12,'ÓSMOSIS INV'!M76,IF($B$15=DATOS!$B$13,REACTORES!M76,IF($B$15=DATOS!$B$14,RESINAS!M80,IF($B$15=DATOS!$B$15,SECADORES!M76,IF($B$15=DATOS!$B$16,SILOS!M76,IF($B$15=DATOS!$B$17,TANQUES!M76,IF($B$15=DATOS!$B$18,'TK AGITADOS'!M76,IF($B$15=DATOS!$B$19,'TORRES ENF'!M76," ")))))))))))))))))</f>
        <v>0</v>
      </c>
      <c r="L92" s="46">
        <f>IF($B$15=DATOS!$B$3,CALDERAS!N76,IF($B$15=DATOS!$B$4,CENTRÍFUGAS!N76,IF($B$15=DATOS!$B$5,CHILLERS!N76, IF($B$15=DATOS!$B$6,COMPRESORES!N76,IF($B$15=DATOS!$B$7,EVAPORADORES!N76,IF($B$15=DATOS!$B$8,FILTROS!N76,IF($B$15=DATOS!$B$9,IC!N76,IF($B$15=DATOS!$B$10,MIXERS!N76,IF($B$15=DATOS!$B$11,MOLINOS!N76,IF($B$15=DATOS!$B$12,'ÓSMOSIS INV'!N76,IF($B$15=DATOS!$B$13,REACTORES!N76,IF($B$15=DATOS!$B$14,RESINAS!N80,IF($B$15=DATOS!$B$15,SECADORES!N76,IF($B$15=DATOS!$B$16,SILOS!N76,IF($B$15=DATOS!$B$17,TANQUES!N76,IF($B$15=DATOS!$B$18,'TK AGITADOS'!N76,IF($B$15=DATOS!$B$19,'TORRES ENF'!N76," ")))))))))))))))))</f>
        <v>0</v>
      </c>
      <c r="M92" s="46">
        <f>IF($B$15=DATOS!$B$3,CALDERAS!O76,IF($B$15=DATOS!$B$4,CENTRÍFUGAS!O76,IF($B$15=DATOS!$B$5,CHILLERS!O76, IF($B$15=DATOS!$B$6,COMPRESORES!O76,IF($B$15=DATOS!$B$7,EVAPORADORES!O76,IF($B$15=DATOS!$B$8,FILTROS!O76,IF($B$15=DATOS!$B$9,IC!O76,IF($B$15=DATOS!$B$10,MIXERS!O76,IF($B$15=DATOS!$B$11,MOLINOS!O76,IF($B$15=DATOS!$B$12,'ÓSMOSIS INV'!O76,IF($B$15=DATOS!$B$13,REACTORES!O76,IF($B$15=DATOS!$B$14,RESINAS!O80,IF($B$15=DATOS!$B$15,SECADORES!O76,IF($B$15=DATOS!$B$16,SILOS!O76,IF($B$15=DATOS!$B$17,TANQUES!O76,IF($B$15=DATOS!$B$18,'TK AGITADOS'!O76,IF($B$15=DATOS!$B$19,'TORRES ENF'!O76," ")))))))))))))))))</f>
        <v>0</v>
      </c>
      <c r="N92" s="46">
        <f>IF($B$15=DATOS!$B$3,CALDERAS!P76,IF($B$15=DATOS!$B$4,CENTRÍFUGAS!P76,IF($B$15=DATOS!$B$5,CHILLERS!P76, IF($B$15=DATOS!$B$6,COMPRESORES!P76,IF($B$15=DATOS!$B$7,EVAPORADORES!P76,IF($B$15=DATOS!$B$8,FILTROS!P76,IF($B$15=DATOS!$B$9,IC!P76,IF($B$15=DATOS!$B$10,MIXERS!P76,IF($B$15=DATOS!$B$11,MOLINOS!P76,IF($B$15=DATOS!$B$12,'ÓSMOSIS INV'!P76,IF($B$15=DATOS!$B$13,REACTORES!P76,IF($B$15=DATOS!$B$14,RESINAS!P80,IF($B$15=DATOS!$B$15,SECADORES!P76,IF($B$15=DATOS!$B$16,SILOS!P76,IF($B$15=DATOS!$B$17,TANQUES!P76,IF($B$15=DATOS!$B$18,'TK AGITADOS'!P76,IF($B$15=DATOS!$B$19,'TORRES ENF'!P76," ")))))))))))))))))</f>
        <v>0</v>
      </c>
      <c r="O92" s="46">
        <f>IF($B$15=DATOS!$B$3,CALDERAS!Q76,IF($B$15=DATOS!$B$4,CENTRÍFUGAS!Q76,IF($B$15=DATOS!$B$5,CHILLERS!Q76, IF($B$15=DATOS!$B$6,COMPRESORES!Q76,IF($B$15=DATOS!$B$7,EVAPORADORES!Q76,IF($B$15=DATOS!$B$8,FILTROS!Q76,IF($B$15=DATOS!$B$9,IC!Q76,IF($B$15=DATOS!$B$10,MIXERS!Q76,IF($B$15=DATOS!$B$11,MOLINOS!Q76,IF($B$15=DATOS!$B$12,'ÓSMOSIS INV'!Q76,IF($B$15=DATOS!$B$13,REACTORES!Q76,IF($B$15=DATOS!$B$14,RESINAS!Q80,IF($B$15=DATOS!$B$15,SECADORES!Q76,IF($B$15=DATOS!$B$16,SILOS!Q76,IF($B$15=DATOS!$B$17,TANQUES!Q76,IF($B$15=DATOS!$B$18,'TK AGITADOS'!Q76,IF($B$15=DATOS!$B$19,'TORRES ENF'!Q76," ")))))))))))))))))</f>
        <v>0</v>
      </c>
      <c r="P92" s="46">
        <f>IF($B$15=DATOS!$B$3,CALDERAS!R76,IF($B$15=DATOS!$B$4,CENTRÍFUGAS!R76,IF($B$15=DATOS!$B$5,CHILLERS!R76, IF($B$15=DATOS!$B$6,COMPRESORES!R76,IF($B$15=DATOS!$B$7,EVAPORADORES!R76,IF($B$15=DATOS!$B$8,FILTROS!R76,IF($B$15=DATOS!$B$9,IC!R76,IF($B$15=DATOS!$B$10,MIXERS!R76,IF($B$15=DATOS!$B$11,MOLINOS!R76,IF($B$15=DATOS!$B$12,'ÓSMOSIS INV'!R76,IF($B$15=DATOS!$B$13,REACTORES!R76,IF($B$15=DATOS!$B$14,RESINAS!R80,IF($B$15=DATOS!$B$15,SECADORES!R76,IF($B$15=DATOS!$B$16,SILOS!R76,IF($B$15=DATOS!$B$17,TANQUES!R76,IF($B$15=DATOS!$B$18,'TK AGITADOS'!R76,IF($B$15=DATOS!$B$19,'TORRES ENF'!R76," ")))))))))))))))))</f>
        <v>0</v>
      </c>
      <c r="Q92" s="46">
        <f>IF($B$15=DATOS!$B$3,CALDERAS!S76,IF($B$15=DATOS!$B$4,CENTRÍFUGAS!S76,IF($B$15=DATOS!$B$5,CHILLERS!S76, IF($B$15=DATOS!$B$6,COMPRESORES!S76,IF($B$15=DATOS!$B$7,EVAPORADORES!S76,IF($B$15=DATOS!$B$8,FILTROS!S76,IF($B$15=DATOS!$B$9,IC!S76,IF($B$15=DATOS!$B$10,MIXERS!S76,IF($B$15=DATOS!$B$11,MOLINOS!S76,IF($B$15=DATOS!$B$12,'ÓSMOSIS INV'!S76,IF($B$15=DATOS!$B$13,REACTORES!S76,IF($B$15=DATOS!$B$14,RESINAS!S80,IF($B$15=DATOS!$B$15,SECADORES!S76,IF($B$15=DATOS!$B$16,SILOS!S76,IF($B$15=DATOS!$B$17,TANQUES!S76,IF($B$15=DATOS!$B$18,'TK AGITADOS'!S76,IF($B$15=DATOS!$B$19,'TORRES ENF'!S76," ")))))))))))))))))</f>
        <v>0</v>
      </c>
      <c r="R92" s="46">
        <f>IF($B$15=DATOS!$B$3,CALDERAS!T76,IF($B$15=DATOS!$B$4,CENTRÍFUGAS!T76,IF($B$15=DATOS!$B$5,CHILLERS!T76, IF($B$15=DATOS!$B$6,COMPRESORES!T76,IF($B$15=DATOS!$B$7,EVAPORADORES!T76,IF($B$15=DATOS!$B$8,FILTROS!T76,IF($B$15=DATOS!$B$9,IC!T76,IF($B$15=DATOS!$B$10,MIXERS!T76,IF($B$15=DATOS!$B$11,MOLINOS!T76,IF($B$15=DATOS!$B$12,'ÓSMOSIS INV'!T76,IF($B$15=DATOS!$B$13,REACTORES!T76,IF($B$15=DATOS!$B$14,RESINAS!T80,IF($B$15=DATOS!$B$15,SECADORES!T76,IF($B$15=DATOS!$B$16,SILOS!T76,IF($B$15=DATOS!$B$17,TANQUES!T76,IF($B$15=DATOS!$B$18,'TK AGITADOS'!T76,IF($B$15=DATOS!$B$19,'TORRES ENF'!T76," ")))))))))))))))))</f>
        <v>0</v>
      </c>
      <c r="S92" s="46">
        <f>IF($B$15=DATOS!$B$3,CALDERAS!U76,IF($B$15=DATOS!$B$4,CENTRÍFUGAS!U76,IF($B$15=DATOS!$B$5,CHILLERS!U76, IF($B$15=DATOS!$B$6,COMPRESORES!U76,IF($B$15=DATOS!$B$7,EVAPORADORES!U76,IF($B$15=DATOS!$B$8,FILTROS!U76,IF($B$15=DATOS!$B$9,IC!U76,IF($B$15=DATOS!$B$10,MIXERS!U76,IF($B$15=DATOS!$B$11,MOLINOS!U76,IF($B$15=DATOS!$B$12,'ÓSMOSIS INV'!U76,IF($B$15=DATOS!$B$13,REACTORES!U76,IF($B$15=DATOS!$B$14,RESINAS!U80,IF($B$15=DATOS!$B$15,SECADORES!U76,IF($B$15=DATOS!$B$16,SILOS!U76,IF($B$15=DATOS!$B$17,TANQUES!U76,IF($B$15=DATOS!$B$18,'TK AGITADOS'!U76,IF($B$15=DATOS!$B$19,'TORRES ENF'!U76," ")))))))))))))))))</f>
        <v>0</v>
      </c>
      <c r="T92" s="46">
        <f>IF($B$15=DATOS!$B$3,CALDERAS!V76,IF($B$15=DATOS!$B$4,CENTRÍFUGAS!V76,IF($B$15=DATOS!$B$5,CHILLERS!V76, IF($B$15=DATOS!$B$6,COMPRESORES!V76,IF($B$15=DATOS!$B$7,EVAPORADORES!V76,IF($B$15=DATOS!$B$8,FILTROS!V76,IF($B$15=DATOS!$B$9,IC!V76,IF($B$15=DATOS!$B$10,MIXERS!V76,IF($B$15=DATOS!$B$11,MOLINOS!V76,IF($B$15=DATOS!$B$12,'ÓSMOSIS INV'!V76,IF($B$15=DATOS!$B$13,REACTORES!V76,IF($B$15=DATOS!$B$14,RESINAS!V80,IF($B$15=DATOS!$B$15,SECADORES!V76,IF($B$15=DATOS!$B$16,SILOS!V76,IF($B$15=DATOS!$B$17,TANQUES!V76,IF($B$15=DATOS!$B$18,'TK AGITADOS'!V76,IF($B$15=DATOS!$B$19,'TORRES ENF'!V76," ")))))))))))))))))</f>
        <v>0</v>
      </c>
      <c r="U92" s="46">
        <f>IF($B$15=DATOS!$B$3,CALDERAS!W76,IF($B$15=DATOS!$B$4,CENTRÍFUGAS!W76,IF($B$15=DATOS!$B$5,CHILLERS!W76, IF($B$15=DATOS!$B$6,COMPRESORES!W76,IF($B$15=DATOS!$B$7,EVAPORADORES!W76,IF($B$15=DATOS!$B$8,FILTROS!W76,IF($B$15=DATOS!$B$9,IC!W76,IF($B$15=DATOS!$B$10,MIXERS!W76,IF($B$15=DATOS!$B$11,MOLINOS!W76,IF($B$15=DATOS!$B$12,'ÓSMOSIS INV'!W76,IF($B$15=DATOS!$B$13,REACTORES!W76,IF($B$15=DATOS!$B$14,RESINAS!W80,IF($B$15=DATOS!$B$15,SECADORES!W76,IF($B$15=DATOS!$B$16,SILOS!W76,IF($B$15=DATOS!$B$17,TANQUES!W76,IF($B$15=DATOS!$B$18,'TK AGITADOS'!W76,IF($B$15=DATOS!$B$19,'TORRES ENF'!W76," ")))))))))))))))))</f>
        <v>0</v>
      </c>
      <c r="V92" s="46">
        <f>IF($B$15=DATOS!$B$3,CALDERAS!X76,IF($B$15=DATOS!$B$4,CENTRÍFUGAS!X76,IF($B$15=DATOS!$B$5,CHILLERS!X76, IF($B$15=DATOS!$B$6,COMPRESORES!X76,IF($B$15=DATOS!$B$7,EVAPORADORES!X76,IF($B$15=DATOS!$B$8,FILTROS!X76,IF($B$15=DATOS!$B$9,IC!X76,IF($B$15=DATOS!$B$10,MIXERS!X76,IF($B$15=DATOS!$B$11,MOLINOS!X76,IF($B$15=DATOS!$B$12,'ÓSMOSIS INV'!X76,IF($B$15=DATOS!$B$13,REACTORES!X76,IF($B$15=DATOS!$B$14,RESINAS!X80,IF($B$15=DATOS!$B$15,SECADORES!X76,IF($B$15=DATOS!$B$16,SILOS!X76,IF($B$15=DATOS!$B$17,TANQUES!X76,IF($B$15=DATOS!$B$18,'TK AGITADOS'!X76,IF($B$15=DATOS!$B$19,'TORRES ENF'!X76," ")))))))))))))))))</f>
        <v>0</v>
      </c>
      <c r="W92" s="46">
        <f>IF($B$15=DATOS!$B$3,CALDERAS!Y76,IF($B$15=DATOS!$B$4,CENTRÍFUGAS!Y76,IF($B$15=DATOS!$B$5,CHILLERS!Y76, IF($B$15=DATOS!$B$6,COMPRESORES!Y76,IF($B$15=DATOS!$B$7,EVAPORADORES!Y76,IF($B$15=DATOS!$B$8,FILTROS!Y76,IF($B$15=DATOS!$B$9,IC!Y76,IF($B$15=DATOS!$B$10,MIXERS!Y76,IF($B$15=DATOS!$B$11,MOLINOS!Y76,IF($B$15=DATOS!$B$12,'ÓSMOSIS INV'!Y76,IF($B$15=DATOS!$B$13,REACTORES!Y76,IF($B$15=DATOS!$B$14,RESINAS!Y80,IF($B$15=DATOS!$B$15,SECADORES!Y76,IF($B$15=DATOS!$B$16,SILOS!Y76,IF($B$15=DATOS!$B$17,TANQUES!Y76,IF($B$15=DATOS!$B$18,'TK AGITADOS'!Y76,IF($B$15=DATOS!$B$19,'TORRES ENF'!Y76," ")))))))))))))))))</f>
        <v>0</v>
      </c>
      <c r="X92" s="46">
        <f>IF($B$15=DATOS!$B$3,CALDERAS!Z76,IF($B$15=DATOS!$B$4,CENTRÍFUGAS!Z76,IF($B$15=DATOS!$B$5,CHILLERS!Z76, IF($B$15=DATOS!$B$6,COMPRESORES!Z76,IF($B$15=DATOS!$B$7,EVAPORADORES!Z76,IF($B$15=DATOS!$B$8,FILTROS!Z76,IF($B$15=DATOS!$B$9,IC!Z76,IF($B$15=DATOS!$B$10,MIXERS!Z76,IF($B$15=DATOS!$B$11,MOLINOS!Z76,IF($B$15=DATOS!$B$12,'ÓSMOSIS INV'!Z76,IF($B$15=DATOS!$B$13,REACTORES!Z76,IF($B$15=DATOS!$B$14,RESINAS!Z80,IF($B$15=DATOS!$B$15,SECADORES!Z76,IF($B$15=DATOS!$B$16,SILOS!Z76,IF($B$15=DATOS!$B$17,TANQUES!Z76,IF($B$15=DATOS!$B$18,'TK AGITADOS'!Z76,IF($B$15=DATOS!$B$19,'TORRES ENF'!Z76," ")))))))))))))))))</f>
        <v>0</v>
      </c>
      <c r="Y92" s="46">
        <f>IF($B$15=DATOS!$B$3,CALDERAS!AA76,IF($B$15=DATOS!$B$4,CENTRÍFUGAS!AA76,IF($B$15=DATOS!$B$5,CHILLERS!AA76, IF($B$15=DATOS!$B$6,COMPRESORES!AA76,IF($B$15=DATOS!$B$7,EVAPORADORES!AA76,IF($B$15=DATOS!$B$8,FILTROS!AA76,IF($B$15=DATOS!$B$9,IC!AA76,IF($B$15=DATOS!$B$10,MIXERS!AA76,IF($B$15=DATOS!$B$11,MOLINOS!AA76,IF($B$15=DATOS!$B$12,'ÓSMOSIS INV'!AA76,IF($B$15=DATOS!$B$13,REACTORES!AA76,IF($B$15=DATOS!$B$14,RESINAS!AA80,IF($B$15=DATOS!$B$15,SECADORES!AA76,IF($B$15=DATOS!$B$16,SILOS!AA76,IF($B$15=DATOS!$B$17,TANQUES!AA76,IF($B$15=DATOS!$B$18,'TK AGITADOS'!AA76,IF($B$15=DATOS!$B$19,'TORRES ENF'!AA76," ")))))))))))))))))</f>
        <v>0</v>
      </c>
      <c r="Z92" s="46">
        <f>IF($B$15=DATOS!$B$3,CALDERAS!AB76,IF($B$15=DATOS!$B$4,CENTRÍFUGAS!AB76,IF($B$15=DATOS!$B$5,CHILLERS!AB76, IF($B$15=DATOS!$B$6,COMPRESORES!AB76,IF($B$15=DATOS!$B$7,EVAPORADORES!AB76,IF($B$15=DATOS!$B$8,FILTROS!AB76,IF($B$15=DATOS!$B$9,IC!AB76,IF($B$15=DATOS!$B$10,MIXERS!AB76,IF($B$15=DATOS!$B$11,MOLINOS!AB76,IF($B$15=DATOS!$B$12,'ÓSMOSIS INV'!AB76,IF($B$15=DATOS!$B$13,REACTORES!AB76,IF($B$15=DATOS!$B$14,RESINAS!AB80,IF($B$15=DATOS!$B$15,SECADORES!AB76,IF($B$15=DATOS!$B$16,SILOS!AB76,IF($B$15=DATOS!$B$17,TANQUES!AB76,IF($B$15=DATOS!$B$18,'TK AGITADOS'!AB76,IF($B$15=DATOS!$B$19,'TORRES ENF'!AB76," ")))))))))))))))))</f>
        <v>0</v>
      </c>
      <c r="AA92" s="46">
        <f>IF($B$15=DATOS!$B$3,CALDERAS!AC76,IF($B$15=DATOS!$B$4,CENTRÍFUGAS!AC76,IF($B$15=DATOS!$B$5,CHILLERS!AC76, IF($B$15=DATOS!$B$6,COMPRESORES!AC76,IF($B$15=DATOS!$B$7,EVAPORADORES!AC76,IF($B$15=DATOS!$B$8,FILTROS!AC76,IF($B$15=DATOS!$B$9,IC!AC76,IF($B$15=DATOS!$B$10,MIXERS!AC76,IF($B$15=DATOS!$B$11,MOLINOS!AC76,IF($B$15=DATOS!$B$12,'ÓSMOSIS INV'!AC76,IF($B$15=DATOS!$B$13,REACTORES!AC76,IF($B$15=DATOS!$B$14,RESINAS!AC80,IF($B$15=DATOS!$B$15,SECADORES!AC76,IF($B$15=DATOS!$B$16,SILOS!AC76,IF($B$15=DATOS!$B$17,TANQUES!AC76,IF($B$15=DATOS!$B$18,'TK AGITADOS'!AC76,IF($B$15=DATOS!$B$19,'TORRES ENF'!AC76," ")))))))))))))))))</f>
        <v>0</v>
      </c>
      <c r="AB92" s="46">
        <f>IF($B$15=DATOS!$B$3,CALDERAS!AD76,IF($B$15=DATOS!$B$4,CENTRÍFUGAS!AD76,IF($B$15=DATOS!$B$5,CHILLERS!AD76, IF($B$15=DATOS!$B$6,COMPRESORES!AD76,IF($B$15=DATOS!$B$7,EVAPORADORES!AD76,IF($B$15=DATOS!$B$8,FILTROS!AD76,IF($B$15=DATOS!$B$9,IC!AD76,IF($B$15=DATOS!$B$10,MIXERS!AD76,IF($B$15=DATOS!$B$11,MOLINOS!AD76,IF($B$15=DATOS!$B$12,'ÓSMOSIS INV'!AD76,IF($B$15=DATOS!$B$13,REACTORES!AD76,IF($B$15=DATOS!$B$14,RESINAS!AD80,IF($B$15=DATOS!$B$15,SECADORES!AD76,IF($B$15=DATOS!$B$16,SILOS!AD76,IF($B$15=DATOS!$B$17,TANQUES!AD76,IF($B$15=DATOS!$B$18,'TK AGITADOS'!AD76,IF($B$15=DATOS!$B$19,'TORRES ENF'!AD76," ")))))))))))))))))</f>
        <v>0</v>
      </c>
      <c r="AC92" s="46">
        <f>IF($B$15=DATOS!$B$3,CALDERAS!AE76,IF($B$15=DATOS!$B$4,CENTRÍFUGAS!AE76,IF($B$15=DATOS!$B$5,CHILLERS!AE76, IF($B$15=DATOS!$B$6,COMPRESORES!AE76,IF($B$15=DATOS!$B$7,EVAPORADORES!AE76,IF($B$15=DATOS!$B$8,FILTROS!AE76,IF($B$15=DATOS!$B$9,IC!AE76,IF($B$15=DATOS!$B$10,MIXERS!AE76,IF($B$15=DATOS!$B$11,MOLINOS!AE76,IF($B$15=DATOS!$B$12,'ÓSMOSIS INV'!AE76,IF($B$15=DATOS!$B$13,REACTORES!AE76,IF($B$15=DATOS!$B$14,RESINAS!AE80,IF($B$15=DATOS!$B$15,SECADORES!AE76,IF($B$15=DATOS!$B$16,SILOS!AE76,IF($B$15=DATOS!$B$17,TANQUES!AE76,IF($B$15=DATOS!$B$18,'TK AGITADOS'!AE76,IF($B$15=DATOS!$B$19,'TORRES ENF'!AE76," ")))))))))))))))))</f>
        <v>0</v>
      </c>
      <c r="AD92" s="46">
        <f>IF($B$15=DATOS!$B$3,CALDERAS!AF76,IF($B$15=DATOS!$B$4,CENTRÍFUGAS!AF76,IF($B$15=DATOS!$B$5,CHILLERS!AF76, IF($B$15=DATOS!$B$6,COMPRESORES!AF76,IF($B$15=DATOS!$B$7,EVAPORADORES!AF76,IF($B$15=DATOS!$B$8,FILTROS!AF76,IF($B$15=DATOS!$B$9,IC!AF76,IF($B$15=DATOS!$B$10,MIXERS!AF76,IF($B$15=DATOS!$B$11,MOLINOS!AF76,IF($B$15=DATOS!$B$12,'ÓSMOSIS INV'!AF76,IF($B$15=DATOS!$B$13,REACTORES!AF76,IF($B$15=DATOS!$B$14,RESINAS!AF80,IF($B$15=DATOS!$B$15,SECADORES!AF76,IF($B$15=DATOS!$B$16,SILOS!AF76,IF($B$15=DATOS!$B$17,TANQUES!AF76,IF($B$15=DATOS!$B$18,'TK AGITADOS'!AF76,IF($B$15=DATOS!$B$19,'TORRES ENF'!AF76," ")))))))))))))))))</f>
        <v>0</v>
      </c>
      <c r="AE92" s="46">
        <f>IF($B$15=DATOS!$B$3,CALDERAS!AG76,IF($B$15=DATOS!$B$4,CENTRÍFUGAS!AG76,IF($B$15=DATOS!$B$5,CHILLERS!AG76, IF($B$15=DATOS!$B$6,COMPRESORES!AG76,IF($B$15=DATOS!$B$7,EVAPORADORES!AG76,IF($B$15=DATOS!$B$8,FILTROS!AG76,IF($B$15=DATOS!$B$9,IC!AG76,IF($B$15=DATOS!$B$10,MIXERS!AG76,IF($B$15=DATOS!$B$11,MOLINOS!AG76,IF($B$15=DATOS!$B$12,'ÓSMOSIS INV'!AG76,IF($B$15=DATOS!$B$13,REACTORES!AG76,IF($B$15=DATOS!$B$14,RESINAS!AG80,IF($B$15=DATOS!$B$15,SECADORES!AG76,IF($B$15=DATOS!$B$16,SILOS!AG76,IF($B$15=DATOS!$B$17,TANQUES!AG76,IF($B$15=DATOS!$B$18,'TK AGITADOS'!AG76,IF($B$15=DATOS!$B$19,'TORRES ENF'!AG76," ")))))))))))))))))</f>
        <v>0</v>
      </c>
      <c r="AF92" s="46">
        <f>IF($B$15=DATOS!$B$3,CALDERAS!AH76,IF($B$15=DATOS!$B$4,CENTRÍFUGAS!AH76,IF($B$15=DATOS!$B$5,CHILLERS!AH76, IF($B$15=DATOS!$B$6,COMPRESORES!AH76,IF($B$15=DATOS!$B$7,EVAPORADORES!AH76,IF($B$15=DATOS!$B$8,FILTROS!AH76,IF($B$15=DATOS!$B$9,IC!AH76,IF($B$15=DATOS!$B$10,MIXERS!AH76,IF($B$15=DATOS!$B$11,MOLINOS!AH76,IF($B$15=DATOS!$B$12,'ÓSMOSIS INV'!AH76,IF($B$15=DATOS!$B$13,REACTORES!AH76,IF($B$15=DATOS!$B$14,RESINAS!AH80,IF($B$15=DATOS!$B$15,SECADORES!AH76,IF($B$15=DATOS!$B$16,SILOS!AH76,IF($B$15=DATOS!$B$17,TANQUES!AH76,IF($B$15=DATOS!$B$18,'TK AGITADOS'!AH76,IF($B$15=DATOS!$B$19,'TORRES ENF'!AH76," ")))))))))))))))))</f>
        <v>0</v>
      </c>
    </row>
    <row r="93" spans="1:32" s="48" customFormat="1" ht="45" customHeight="1" x14ac:dyDescent="0.4">
      <c r="A93" s="46">
        <f>IF($B$15=DATOS!$B$3,CALDERAS!C77,IF($B$15=DATOS!$B$4,CENTRÍFUGAS!C77,IF($B$15=DATOS!$B$5,CHILLERS!C77, IF($B$15=DATOS!$B$6,COMPRESORES!C77,IF($B$15=DATOS!$B$7,EVAPORADORES!C77,IF($B$15=DATOS!$B$8,FILTROS!C77,IF($B$15=DATOS!$B$9,IC!C77,IF($B$15=DATOS!$B$10,MIXERS!C77,IF($B$15=DATOS!$B$11,MOLINOS!C77,IF($B$15=DATOS!$B$12,'ÓSMOSIS INV'!C77,IF($B$15=DATOS!$B$13,REACTORES!C77,IF($B$15=DATOS!$B$14,RESINAS!C81,IF($B$15=DATOS!$B$15,SECADORES!C77,IF($B$15=DATOS!$B$16,SILOS!C77,IF($B$15=DATOS!$B$17,TANQUES!C77,IF($B$15=DATOS!$B$18,'TK AGITADOS'!C77,IF($B$15=DATOS!$B$19,'TORRES ENF'!C77," ")))))))))))))))))</f>
        <v>0</v>
      </c>
      <c r="B93" s="46">
        <f>IF($B$15=DATOS!$B$3,CALDERAS!D77,IF($B$15=DATOS!$B$4,CENTRÍFUGAS!D77,IF($B$15=DATOS!$B$5,CHILLERS!D77, IF($B$15=DATOS!$B$6,COMPRESORES!D77,IF($B$15=DATOS!$B$7,EVAPORADORES!D77,IF($B$15=DATOS!$B$8,FILTROS!D77,IF($B$15=DATOS!$B$9,IC!D77,IF($B$15=DATOS!$B$10,MIXERS!D77,IF($B$15=DATOS!$B$11,MOLINOS!D77,IF($B$15=DATOS!$B$12,'ÓSMOSIS INV'!D77,IF($B$15=DATOS!$B$13,REACTORES!D77,IF($B$15=DATOS!$B$14,RESINAS!D81,IF($B$15=DATOS!$B$15,SECADORES!D77,IF($B$15=DATOS!$B$16,SILOS!D77,IF($B$15=DATOS!$B$17,TANQUES!D77,IF($B$15=DATOS!$B$18,'TK AGITADOS'!D77,IF($B$15=DATOS!$B$19,'TORRES ENF'!D77," ")))))))))))))))))</f>
        <v>0</v>
      </c>
      <c r="C93" s="46">
        <f>IF($B$15=DATOS!$B$3,CALDERAS!E77,IF($B$15=DATOS!$B$4,CENTRÍFUGAS!E77,IF($B$15=DATOS!$B$5,CHILLERS!E77, IF($B$15=DATOS!$B$6,COMPRESORES!E77,IF($B$15=DATOS!$B$7,EVAPORADORES!E77,IF($B$15=DATOS!$B$8,FILTROS!E77,IF($B$15=DATOS!$B$9,IC!E77,IF($B$15=DATOS!$B$10,MIXERS!E77,IF($B$15=DATOS!$B$11,MOLINOS!E77,IF($B$15=DATOS!$B$12,'ÓSMOSIS INV'!E77,IF($B$15=DATOS!$B$13,REACTORES!E77,IF($B$15=DATOS!$B$14,RESINAS!E81,IF($B$15=DATOS!$B$15,SECADORES!E77,IF($B$15=DATOS!$B$16,SILOS!E77,IF($B$15=DATOS!$B$17,TANQUES!E77,IF($B$15=DATOS!$B$18,'TK AGITADOS'!E77,IF($B$15=DATOS!$B$19,'TORRES ENF'!E77," ")))))))))))))))))</f>
        <v>0</v>
      </c>
      <c r="D93" s="46">
        <f>IF($B$15=DATOS!$B$3,CALDERAS!F77,IF($B$15=DATOS!$B$4,CENTRÍFUGAS!F77,IF($B$15=DATOS!$B$5,CHILLERS!F77, IF($B$15=DATOS!$B$6,COMPRESORES!F77,IF($B$15=DATOS!$B$7,EVAPORADORES!F77,IF($B$15=DATOS!$B$8,FILTROS!F77,IF($B$15=DATOS!$B$9,IC!F77,IF($B$15=DATOS!$B$10,MIXERS!F77,IF($B$15=DATOS!$B$11,MOLINOS!F77,IF($B$15=DATOS!$B$12,'ÓSMOSIS INV'!F77,IF($B$15=DATOS!$B$13,REACTORES!F77,IF($B$15=DATOS!$B$14,RESINAS!F81,IF($B$15=DATOS!$B$15,SECADORES!F77,IF($B$15=DATOS!$B$16,SILOS!F77,IF($B$15=DATOS!$B$17,TANQUES!F77,IF($B$15=DATOS!$B$18,'TK AGITADOS'!F77,IF($B$15=DATOS!$B$19,'TORRES ENF'!F77," ")))))))))))))))))</f>
        <v>0</v>
      </c>
      <c r="E93" s="46">
        <f>IF($B$15=DATOS!$B$3,CALDERAS!G77,IF($B$15=DATOS!$B$4,CENTRÍFUGAS!G77,IF($B$15=DATOS!$B$5,CHILLERS!G77, IF($B$15=DATOS!$B$6,COMPRESORES!G77,IF($B$15=DATOS!$B$7,EVAPORADORES!G77,IF($B$15=DATOS!$B$8,FILTROS!G77,IF($B$15=DATOS!$B$9,IC!G77,IF($B$15=DATOS!$B$10,MIXERS!G77,IF($B$15=DATOS!$B$11,MOLINOS!G77,IF($B$15=DATOS!$B$12,'ÓSMOSIS INV'!G77,IF($B$15=DATOS!$B$13,REACTORES!G77,IF($B$15=DATOS!$B$14,RESINAS!G81,IF($B$15=DATOS!$B$15,SECADORES!G77,IF($B$15=DATOS!$B$16,SILOS!G77,IF($B$15=DATOS!$B$17,TANQUES!G77,IF($B$15=DATOS!$B$18,'TK AGITADOS'!G77,IF($B$15=DATOS!$B$19,'TORRES ENF'!G77," ")))))))))))))))))</f>
        <v>0</v>
      </c>
      <c r="F93" s="46">
        <f>IF($B$15=DATOS!$B$3,CALDERAS!H77,IF($B$15=DATOS!$B$4,CENTRÍFUGAS!H77,IF($B$15=DATOS!$B$5,CHILLERS!H77, IF($B$15=DATOS!$B$6,COMPRESORES!H77,IF($B$15=DATOS!$B$7,EVAPORADORES!H77,IF($B$15=DATOS!$B$8,FILTROS!H77,IF($B$15=DATOS!$B$9,IC!H77,IF($B$15=DATOS!$B$10,MIXERS!H77,IF($B$15=DATOS!$B$11,MOLINOS!H77,IF($B$15=DATOS!$B$12,'ÓSMOSIS INV'!H77,IF($B$15=DATOS!$B$13,REACTORES!H77,IF($B$15=DATOS!$B$14,RESINAS!H81,IF($B$15=DATOS!$B$15,SECADORES!H77,IF($B$15=DATOS!$B$16,SILOS!H77,IF($B$15=DATOS!$B$17,TANQUES!H77,IF($B$15=DATOS!$B$18,'TK AGITADOS'!H77,IF($B$15=DATOS!$B$19,'TORRES ENF'!H77," ")))))))))))))))))</f>
        <v>0</v>
      </c>
      <c r="G93" s="46">
        <f>IF($B$15=DATOS!$B$3,CALDERAS!I77,IF($B$15=DATOS!$B$4,CENTRÍFUGAS!I77,IF($B$15=DATOS!$B$5,CHILLERS!I77, IF($B$15=DATOS!$B$6,COMPRESORES!I77,IF($B$15=DATOS!$B$7,EVAPORADORES!I77,IF($B$15=DATOS!$B$8,FILTROS!I77,IF($B$15=DATOS!$B$9,IC!I77,IF($B$15=DATOS!$B$10,MIXERS!I77,IF($B$15=DATOS!$B$11,MOLINOS!I77,IF($B$15=DATOS!$B$12,'ÓSMOSIS INV'!I77,IF($B$15=DATOS!$B$13,REACTORES!I77,IF($B$15=DATOS!$B$14,RESINAS!I81,IF($B$15=DATOS!$B$15,SECADORES!I77,IF($B$15=DATOS!$B$16,SILOS!I77,IF($B$15=DATOS!$B$17,TANQUES!I77,IF($B$15=DATOS!$B$18,'TK AGITADOS'!I77,IF($B$15=DATOS!$B$19,'TORRES ENF'!I77," ")))))))))))))))))</f>
        <v>0</v>
      </c>
      <c r="H93" s="46">
        <f>IF($B$15=DATOS!$B$3,CALDERAS!J77,IF($B$15=DATOS!$B$4,CENTRÍFUGAS!J77,IF($B$15=DATOS!$B$5,CHILLERS!J77, IF($B$15=DATOS!$B$6,COMPRESORES!J77,IF($B$15=DATOS!$B$7,EVAPORADORES!J77,IF($B$15=DATOS!$B$8,FILTROS!J77,IF($B$15=DATOS!$B$9,IC!J77,IF($B$15=DATOS!$B$10,MIXERS!J77,IF($B$15=DATOS!$B$11,MOLINOS!J77,IF($B$15=DATOS!$B$12,'ÓSMOSIS INV'!J77,IF($B$15=DATOS!$B$13,REACTORES!J77,IF($B$15=DATOS!$B$14,RESINAS!J81,IF($B$15=DATOS!$B$15,SECADORES!J77,IF($B$15=DATOS!$B$16,SILOS!J77,IF($B$15=DATOS!$B$17,TANQUES!J77,IF($B$15=DATOS!$B$18,'TK AGITADOS'!J77,IF($B$15=DATOS!$B$19,'TORRES ENF'!J77," ")))))))))))))))))</f>
        <v>0</v>
      </c>
      <c r="I93" s="46">
        <f>IF($B$15=DATOS!$B$3,CALDERAS!K77,IF($B$15=DATOS!$B$4,CENTRÍFUGAS!K77,IF($B$15=DATOS!$B$5,CHILLERS!K77, IF($B$15=DATOS!$B$6,COMPRESORES!K77,IF($B$15=DATOS!$B$7,EVAPORADORES!K77,IF($B$15=DATOS!$B$8,FILTROS!K77,IF($B$15=DATOS!$B$9,IC!K77,IF($B$15=DATOS!$B$10,MIXERS!K77,IF($B$15=DATOS!$B$11,MOLINOS!K77,IF($B$15=DATOS!$B$12,'ÓSMOSIS INV'!K77,IF($B$15=DATOS!$B$13,REACTORES!K77,IF($B$15=DATOS!$B$14,RESINAS!K81,IF($B$15=DATOS!$B$15,SECADORES!K77,IF($B$15=DATOS!$B$16,SILOS!K77,IF($B$15=DATOS!$B$17,TANQUES!K77,IF($B$15=DATOS!$B$18,'TK AGITADOS'!K77,IF($B$15=DATOS!$B$19,'TORRES ENF'!K77," ")))))))))))))))))</f>
        <v>0</v>
      </c>
      <c r="J93" s="46">
        <f>IF($B$15=DATOS!$B$3,CALDERAS!L77,IF($B$15=DATOS!$B$4,CENTRÍFUGAS!L77,IF($B$15=DATOS!$B$5,CHILLERS!L77, IF($B$15=DATOS!$B$6,COMPRESORES!L77,IF($B$15=DATOS!$B$7,EVAPORADORES!L77,IF($B$15=DATOS!$B$8,FILTROS!L77,IF($B$15=DATOS!$B$9,IC!L77,IF($B$15=DATOS!$B$10,MIXERS!L77,IF($B$15=DATOS!$B$11,MOLINOS!L77,IF($B$15=DATOS!$B$12,'ÓSMOSIS INV'!L77,IF($B$15=DATOS!$B$13,REACTORES!L77,IF($B$15=DATOS!$B$14,RESINAS!L81,IF($B$15=DATOS!$B$15,SECADORES!L77,IF($B$15=DATOS!$B$16,SILOS!L77,IF($B$15=DATOS!$B$17,TANQUES!L77,IF($B$15=DATOS!$B$18,'TK AGITADOS'!L77,IF($B$15=DATOS!$B$19,'TORRES ENF'!L77," ")))))))))))))))))</f>
        <v>0</v>
      </c>
      <c r="K93" s="46">
        <f>IF($B$15=DATOS!$B$3,CALDERAS!M77,IF($B$15=DATOS!$B$4,CENTRÍFUGAS!M77,IF($B$15=DATOS!$B$5,CHILLERS!M77, IF($B$15=DATOS!$B$6,COMPRESORES!M77,IF($B$15=DATOS!$B$7,EVAPORADORES!M77,IF($B$15=DATOS!$B$8,FILTROS!M77,IF($B$15=DATOS!$B$9,IC!M77,IF($B$15=DATOS!$B$10,MIXERS!M77,IF($B$15=DATOS!$B$11,MOLINOS!M77,IF($B$15=DATOS!$B$12,'ÓSMOSIS INV'!M77,IF($B$15=DATOS!$B$13,REACTORES!M77,IF($B$15=DATOS!$B$14,RESINAS!M81,IF($B$15=DATOS!$B$15,SECADORES!M77,IF($B$15=DATOS!$B$16,SILOS!M77,IF($B$15=DATOS!$B$17,TANQUES!M77,IF($B$15=DATOS!$B$18,'TK AGITADOS'!M77,IF($B$15=DATOS!$B$19,'TORRES ENF'!M77," ")))))))))))))))))</f>
        <v>0</v>
      </c>
      <c r="L93" s="46">
        <f>IF($B$15=DATOS!$B$3,CALDERAS!N77,IF($B$15=DATOS!$B$4,CENTRÍFUGAS!N77,IF($B$15=DATOS!$B$5,CHILLERS!N77, IF($B$15=DATOS!$B$6,COMPRESORES!N77,IF($B$15=DATOS!$B$7,EVAPORADORES!N77,IF($B$15=DATOS!$B$8,FILTROS!N77,IF($B$15=DATOS!$B$9,IC!N77,IF($B$15=DATOS!$B$10,MIXERS!N77,IF($B$15=DATOS!$B$11,MOLINOS!N77,IF($B$15=DATOS!$B$12,'ÓSMOSIS INV'!N77,IF($B$15=DATOS!$B$13,REACTORES!N77,IF($B$15=DATOS!$B$14,RESINAS!N81,IF($B$15=DATOS!$B$15,SECADORES!N77,IF($B$15=DATOS!$B$16,SILOS!N77,IF($B$15=DATOS!$B$17,TANQUES!N77,IF($B$15=DATOS!$B$18,'TK AGITADOS'!N77,IF($B$15=DATOS!$B$19,'TORRES ENF'!N77," ")))))))))))))))))</f>
        <v>0</v>
      </c>
      <c r="M93" s="46">
        <f>IF($B$15=DATOS!$B$3,CALDERAS!O77,IF($B$15=DATOS!$B$4,CENTRÍFUGAS!O77,IF($B$15=DATOS!$B$5,CHILLERS!O77, IF($B$15=DATOS!$B$6,COMPRESORES!O77,IF($B$15=DATOS!$B$7,EVAPORADORES!O77,IF($B$15=DATOS!$B$8,FILTROS!O77,IF($B$15=DATOS!$B$9,IC!O77,IF($B$15=DATOS!$B$10,MIXERS!O77,IF($B$15=DATOS!$B$11,MOLINOS!O77,IF($B$15=DATOS!$B$12,'ÓSMOSIS INV'!O77,IF($B$15=DATOS!$B$13,REACTORES!O77,IF($B$15=DATOS!$B$14,RESINAS!O81,IF($B$15=DATOS!$B$15,SECADORES!O77,IF($B$15=DATOS!$B$16,SILOS!O77,IF($B$15=DATOS!$B$17,TANQUES!O77,IF($B$15=DATOS!$B$18,'TK AGITADOS'!O77,IF($B$15=DATOS!$B$19,'TORRES ENF'!O77," ")))))))))))))))))</f>
        <v>0</v>
      </c>
      <c r="N93" s="46">
        <f>IF($B$15=DATOS!$B$3,CALDERAS!P77,IF($B$15=DATOS!$B$4,CENTRÍFUGAS!P77,IF($B$15=DATOS!$B$5,CHILLERS!P77, IF($B$15=DATOS!$B$6,COMPRESORES!P77,IF($B$15=DATOS!$B$7,EVAPORADORES!P77,IF($B$15=DATOS!$B$8,FILTROS!P77,IF($B$15=DATOS!$B$9,IC!P77,IF($B$15=DATOS!$B$10,MIXERS!P77,IF($B$15=DATOS!$B$11,MOLINOS!P77,IF($B$15=DATOS!$B$12,'ÓSMOSIS INV'!P77,IF($B$15=DATOS!$B$13,REACTORES!P77,IF($B$15=DATOS!$B$14,RESINAS!P81,IF($B$15=DATOS!$B$15,SECADORES!P77,IF($B$15=DATOS!$B$16,SILOS!P77,IF($B$15=DATOS!$B$17,TANQUES!P77,IF($B$15=DATOS!$B$18,'TK AGITADOS'!P77,IF($B$15=DATOS!$B$19,'TORRES ENF'!P77," ")))))))))))))))))</f>
        <v>0</v>
      </c>
      <c r="O93" s="46">
        <f>IF($B$15=DATOS!$B$3,CALDERAS!Q77,IF($B$15=DATOS!$B$4,CENTRÍFUGAS!Q77,IF($B$15=DATOS!$B$5,CHILLERS!Q77, IF($B$15=DATOS!$B$6,COMPRESORES!Q77,IF($B$15=DATOS!$B$7,EVAPORADORES!Q77,IF($B$15=DATOS!$B$8,FILTROS!Q77,IF($B$15=DATOS!$B$9,IC!Q77,IF($B$15=DATOS!$B$10,MIXERS!Q77,IF($B$15=DATOS!$B$11,MOLINOS!Q77,IF($B$15=DATOS!$B$12,'ÓSMOSIS INV'!Q77,IF($B$15=DATOS!$B$13,REACTORES!Q77,IF($B$15=DATOS!$B$14,RESINAS!Q81,IF($B$15=DATOS!$B$15,SECADORES!Q77,IF($B$15=DATOS!$B$16,SILOS!Q77,IF($B$15=DATOS!$B$17,TANQUES!Q77,IF($B$15=DATOS!$B$18,'TK AGITADOS'!Q77,IF($B$15=DATOS!$B$19,'TORRES ENF'!Q77," ")))))))))))))))))</f>
        <v>0</v>
      </c>
      <c r="P93" s="46">
        <f>IF($B$15=DATOS!$B$3,CALDERAS!R77,IF($B$15=DATOS!$B$4,CENTRÍFUGAS!R77,IF($B$15=DATOS!$B$5,CHILLERS!R77, IF($B$15=DATOS!$B$6,COMPRESORES!R77,IF($B$15=DATOS!$B$7,EVAPORADORES!R77,IF($B$15=DATOS!$B$8,FILTROS!R77,IF($B$15=DATOS!$B$9,IC!R77,IF($B$15=DATOS!$B$10,MIXERS!R77,IF($B$15=DATOS!$B$11,MOLINOS!R77,IF($B$15=DATOS!$B$12,'ÓSMOSIS INV'!R77,IF($B$15=DATOS!$B$13,REACTORES!R77,IF($B$15=DATOS!$B$14,RESINAS!R81,IF($B$15=DATOS!$B$15,SECADORES!R77,IF($B$15=DATOS!$B$16,SILOS!R77,IF($B$15=DATOS!$B$17,TANQUES!R77,IF($B$15=DATOS!$B$18,'TK AGITADOS'!R77,IF($B$15=DATOS!$B$19,'TORRES ENF'!R77," ")))))))))))))))))</f>
        <v>0</v>
      </c>
      <c r="Q93" s="46">
        <f>IF($B$15=DATOS!$B$3,CALDERAS!S77,IF($B$15=DATOS!$B$4,CENTRÍFUGAS!S77,IF($B$15=DATOS!$B$5,CHILLERS!S77, IF($B$15=DATOS!$B$6,COMPRESORES!S77,IF($B$15=DATOS!$B$7,EVAPORADORES!S77,IF($B$15=DATOS!$B$8,FILTROS!S77,IF($B$15=DATOS!$B$9,IC!S77,IF($B$15=DATOS!$B$10,MIXERS!S77,IF($B$15=DATOS!$B$11,MOLINOS!S77,IF($B$15=DATOS!$B$12,'ÓSMOSIS INV'!S77,IF($B$15=DATOS!$B$13,REACTORES!S77,IF($B$15=DATOS!$B$14,RESINAS!S81,IF($B$15=DATOS!$B$15,SECADORES!S77,IF($B$15=DATOS!$B$16,SILOS!S77,IF($B$15=DATOS!$B$17,TANQUES!S77,IF($B$15=DATOS!$B$18,'TK AGITADOS'!S77,IF($B$15=DATOS!$B$19,'TORRES ENF'!S77," ")))))))))))))))))</f>
        <v>0</v>
      </c>
      <c r="R93" s="46">
        <f>IF($B$15=DATOS!$B$3,CALDERAS!T77,IF($B$15=DATOS!$B$4,CENTRÍFUGAS!T77,IF($B$15=DATOS!$B$5,CHILLERS!T77, IF($B$15=DATOS!$B$6,COMPRESORES!T77,IF($B$15=DATOS!$B$7,EVAPORADORES!T77,IF($B$15=DATOS!$B$8,FILTROS!T77,IF($B$15=DATOS!$B$9,IC!T77,IF($B$15=DATOS!$B$10,MIXERS!T77,IF($B$15=DATOS!$B$11,MOLINOS!T77,IF($B$15=DATOS!$B$12,'ÓSMOSIS INV'!T77,IF($B$15=DATOS!$B$13,REACTORES!T77,IF($B$15=DATOS!$B$14,RESINAS!T81,IF($B$15=DATOS!$B$15,SECADORES!T77,IF($B$15=DATOS!$B$16,SILOS!T77,IF($B$15=DATOS!$B$17,TANQUES!T77,IF($B$15=DATOS!$B$18,'TK AGITADOS'!T77,IF($B$15=DATOS!$B$19,'TORRES ENF'!T77," ")))))))))))))))))</f>
        <v>0</v>
      </c>
      <c r="S93" s="46">
        <f>IF($B$15=DATOS!$B$3,CALDERAS!U77,IF($B$15=DATOS!$B$4,CENTRÍFUGAS!U77,IF($B$15=DATOS!$B$5,CHILLERS!U77, IF($B$15=DATOS!$B$6,COMPRESORES!U77,IF($B$15=DATOS!$B$7,EVAPORADORES!U77,IF($B$15=DATOS!$B$8,FILTROS!U77,IF($B$15=DATOS!$B$9,IC!U77,IF($B$15=DATOS!$B$10,MIXERS!U77,IF($B$15=DATOS!$B$11,MOLINOS!U77,IF($B$15=DATOS!$B$12,'ÓSMOSIS INV'!U77,IF($B$15=DATOS!$B$13,REACTORES!U77,IF($B$15=DATOS!$B$14,RESINAS!U81,IF($B$15=DATOS!$B$15,SECADORES!U77,IF($B$15=DATOS!$B$16,SILOS!U77,IF($B$15=DATOS!$B$17,TANQUES!U77,IF($B$15=DATOS!$B$18,'TK AGITADOS'!U77,IF($B$15=DATOS!$B$19,'TORRES ENF'!U77," ")))))))))))))))))</f>
        <v>0</v>
      </c>
      <c r="T93" s="46">
        <f>IF($B$15=DATOS!$B$3,CALDERAS!V77,IF($B$15=DATOS!$B$4,CENTRÍFUGAS!V77,IF($B$15=DATOS!$B$5,CHILLERS!V77, IF($B$15=DATOS!$B$6,COMPRESORES!V77,IF($B$15=DATOS!$B$7,EVAPORADORES!V77,IF($B$15=DATOS!$B$8,FILTROS!V77,IF($B$15=DATOS!$B$9,IC!V77,IF($B$15=DATOS!$B$10,MIXERS!V77,IF($B$15=DATOS!$B$11,MOLINOS!V77,IF($B$15=DATOS!$B$12,'ÓSMOSIS INV'!V77,IF($B$15=DATOS!$B$13,REACTORES!V77,IF($B$15=DATOS!$B$14,RESINAS!V81,IF($B$15=DATOS!$B$15,SECADORES!V77,IF($B$15=DATOS!$B$16,SILOS!V77,IF($B$15=DATOS!$B$17,TANQUES!V77,IF($B$15=DATOS!$B$18,'TK AGITADOS'!V77,IF($B$15=DATOS!$B$19,'TORRES ENF'!V77," ")))))))))))))))))</f>
        <v>0</v>
      </c>
      <c r="U93" s="46">
        <f>IF($B$15=DATOS!$B$3,CALDERAS!W77,IF($B$15=DATOS!$B$4,CENTRÍFUGAS!W77,IF($B$15=DATOS!$B$5,CHILLERS!W77, IF($B$15=DATOS!$B$6,COMPRESORES!W77,IF($B$15=DATOS!$B$7,EVAPORADORES!W77,IF($B$15=DATOS!$B$8,FILTROS!W77,IF($B$15=DATOS!$B$9,IC!W77,IF($B$15=DATOS!$B$10,MIXERS!W77,IF($B$15=DATOS!$B$11,MOLINOS!W77,IF($B$15=DATOS!$B$12,'ÓSMOSIS INV'!W77,IF($B$15=DATOS!$B$13,REACTORES!W77,IF($B$15=DATOS!$B$14,RESINAS!W81,IF($B$15=DATOS!$B$15,SECADORES!W77,IF($B$15=DATOS!$B$16,SILOS!W77,IF($B$15=DATOS!$B$17,TANQUES!W77,IF($B$15=DATOS!$B$18,'TK AGITADOS'!W77,IF($B$15=DATOS!$B$19,'TORRES ENF'!W77," ")))))))))))))))))</f>
        <v>0</v>
      </c>
      <c r="V93" s="46">
        <f>IF($B$15=DATOS!$B$3,CALDERAS!X77,IF($B$15=DATOS!$B$4,CENTRÍFUGAS!X77,IF($B$15=DATOS!$B$5,CHILLERS!X77, IF($B$15=DATOS!$B$6,COMPRESORES!X77,IF($B$15=DATOS!$B$7,EVAPORADORES!X77,IF($B$15=DATOS!$B$8,FILTROS!X77,IF($B$15=DATOS!$B$9,IC!X77,IF($B$15=DATOS!$B$10,MIXERS!X77,IF($B$15=DATOS!$B$11,MOLINOS!X77,IF($B$15=DATOS!$B$12,'ÓSMOSIS INV'!X77,IF($B$15=DATOS!$B$13,REACTORES!X77,IF($B$15=DATOS!$B$14,RESINAS!X81,IF($B$15=DATOS!$B$15,SECADORES!X77,IF($B$15=DATOS!$B$16,SILOS!X77,IF($B$15=DATOS!$B$17,TANQUES!X77,IF($B$15=DATOS!$B$18,'TK AGITADOS'!X77,IF($B$15=DATOS!$B$19,'TORRES ENF'!X77," ")))))))))))))))))</f>
        <v>0</v>
      </c>
      <c r="W93" s="46">
        <f>IF($B$15=DATOS!$B$3,CALDERAS!Y77,IF($B$15=DATOS!$B$4,CENTRÍFUGAS!Y77,IF($B$15=DATOS!$B$5,CHILLERS!Y77, IF($B$15=DATOS!$B$6,COMPRESORES!Y77,IF($B$15=DATOS!$B$7,EVAPORADORES!Y77,IF($B$15=DATOS!$B$8,FILTROS!Y77,IF($B$15=DATOS!$B$9,IC!Y77,IF($B$15=DATOS!$B$10,MIXERS!Y77,IF($B$15=DATOS!$B$11,MOLINOS!Y77,IF($B$15=DATOS!$B$12,'ÓSMOSIS INV'!Y77,IF($B$15=DATOS!$B$13,REACTORES!Y77,IF($B$15=DATOS!$B$14,RESINAS!Y81,IF($B$15=DATOS!$B$15,SECADORES!Y77,IF($B$15=DATOS!$B$16,SILOS!Y77,IF($B$15=DATOS!$B$17,TANQUES!Y77,IF($B$15=DATOS!$B$18,'TK AGITADOS'!Y77,IF($B$15=DATOS!$B$19,'TORRES ENF'!Y77," ")))))))))))))))))</f>
        <v>0</v>
      </c>
      <c r="X93" s="46">
        <f>IF($B$15=DATOS!$B$3,CALDERAS!Z77,IF($B$15=DATOS!$B$4,CENTRÍFUGAS!Z77,IF($B$15=DATOS!$B$5,CHILLERS!Z77, IF($B$15=DATOS!$B$6,COMPRESORES!Z77,IF($B$15=DATOS!$B$7,EVAPORADORES!Z77,IF($B$15=DATOS!$B$8,FILTROS!Z77,IF($B$15=DATOS!$B$9,IC!Z77,IF($B$15=DATOS!$B$10,MIXERS!Z77,IF($B$15=DATOS!$B$11,MOLINOS!Z77,IF($B$15=DATOS!$B$12,'ÓSMOSIS INV'!Z77,IF($B$15=DATOS!$B$13,REACTORES!Z77,IF($B$15=DATOS!$B$14,RESINAS!Z81,IF($B$15=DATOS!$B$15,SECADORES!Z77,IF($B$15=DATOS!$B$16,SILOS!Z77,IF($B$15=DATOS!$B$17,TANQUES!Z77,IF($B$15=DATOS!$B$18,'TK AGITADOS'!Z77,IF($B$15=DATOS!$B$19,'TORRES ENF'!Z77," ")))))))))))))))))</f>
        <v>0</v>
      </c>
      <c r="Y93" s="46">
        <f>IF($B$15=DATOS!$B$3,CALDERAS!AA77,IF($B$15=DATOS!$B$4,CENTRÍFUGAS!AA77,IF($B$15=DATOS!$B$5,CHILLERS!AA77, IF($B$15=DATOS!$B$6,COMPRESORES!AA77,IF($B$15=DATOS!$B$7,EVAPORADORES!AA77,IF($B$15=DATOS!$B$8,FILTROS!AA77,IF($B$15=DATOS!$B$9,IC!AA77,IF($B$15=DATOS!$B$10,MIXERS!AA77,IF($B$15=DATOS!$B$11,MOLINOS!AA77,IF($B$15=DATOS!$B$12,'ÓSMOSIS INV'!AA77,IF($B$15=DATOS!$B$13,REACTORES!AA77,IF($B$15=DATOS!$B$14,RESINAS!AA81,IF($B$15=DATOS!$B$15,SECADORES!AA77,IF($B$15=DATOS!$B$16,SILOS!AA77,IF($B$15=DATOS!$B$17,TANQUES!AA77,IF($B$15=DATOS!$B$18,'TK AGITADOS'!AA77,IF($B$15=DATOS!$B$19,'TORRES ENF'!AA77," ")))))))))))))))))</f>
        <v>0</v>
      </c>
      <c r="Z93" s="46">
        <f>IF($B$15=DATOS!$B$3,CALDERAS!AB77,IF($B$15=DATOS!$B$4,CENTRÍFUGAS!AB77,IF($B$15=DATOS!$B$5,CHILLERS!AB77, IF($B$15=DATOS!$B$6,COMPRESORES!AB77,IF($B$15=DATOS!$B$7,EVAPORADORES!AB77,IF($B$15=DATOS!$B$8,FILTROS!AB77,IF($B$15=DATOS!$B$9,IC!AB77,IF($B$15=DATOS!$B$10,MIXERS!AB77,IF($B$15=DATOS!$B$11,MOLINOS!AB77,IF($B$15=DATOS!$B$12,'ÓSMOSIS INV'!AB77,IF($B$15=DATOS!$B$13,REACTORES!AB77,IF($B$15=DATOS!$B$14,RESINAS!AB81,IF($B$15=DATOS!$B$15,SECADORES!AB77,IF($B$15=DATOS!$B$16,SILOS!AB77,IF($B$15=DATOS!$B$17,TANQUES!AB77,IF($B$15=DATOS!$B$18,'TK AGITADOS'!AB77,IF($B$15=DATOS!$B$19,'TORRES ENF'!AB77," ")))))))))))))))))</f>
        <v>0</v>
      </c>
      <c r="AA93" s="46">
        <f>IF($B$15=DATOS!$B$3,CALDERAS!AC77,IF($B$15=DATOS!$B$4,CENTRÍFUGAS!AC77,IF($B$15=DATOS!$B$5,CHILLERS!AC77, IF($B$15=DATOS!$B$6,COMPRESORES!AC77,IF($B$15=DATOS!$B$7,EVAPORADORES!AC77,IF($B$15=DATOS!$B$8,FILTROS!AC77,IF($B$15=DATOS!$B$9,IC!AC77,IF($B$15=DATOS!$B$10,MIXERS!AC77,IF($B$15=DATOS!$B$11,MOLINOS!AC77,IF($B$15=DATOS!$B$12,'ÓSMOSIS INV'!AC77,IF($B$15=DATOS!$B$13,REACTORES!AC77,IF($B$15=DATOS!$B$14,RESINAS!AC81,IF($B$15=DATOS!$B$15,SECADORES!AC77,IF($B$15=DATOS!$B$16,SILOS!AC77,IF($B$15=DATOS!$B$17,TANQUES!AC77,IF($B$15=DATOS!$B$18,'TK AGITADOS'!AC77,IF($B$15=DATOS!$B$19,'TORRES ENF'!AC77," ")))))))))))))))))</f>
        <v>0</v>
      </c>
      <c r="AB93" s="46">
        <f>IF($B$15=DATOS!$B$3,CALDERAS!AD77,IF($B$15=DATOS!$B$4,CENTRÍFUGAS!AD77,IF($B$15=DATOS!$B$5,CHILLERS!AD77, IF($B$15=DATOS!$B$6,COMPRESORES!AD77,IF($B$15=DATOS!$B$7,EVAPORADORES!AD77,IF($B$15=DATOS!$B$8,FILTROS!AD77,IF($B$15=DATOS!$B$9,IC!AD77,IF($B$15=DATOS!$B$10,MIXERS!AD77,IF($B$15=DATOS!$B$11,MOLINOS!AD77,IF($B$15=DATOS!$B$12,'ÓSMOSIS INV'!AD77,IF($B$15=DATOS!$B$13,REACTORES!AD77,IF($B$15=DATOS!$B$14,RESINAS!AD81,IF($B$15=DATOS!$B$15,SECADORES!AD77,IF($B$15=DATOS!$B$16,SILOS!AD77,IF($B$15=DATOS!$B$17,TANQUES!AD77,IF($B$15=DATOS!$B$18,'TK AGITADOS'!AD77,IF($B$15=DATOS!$B$19,'TORRES ENF'!AD77," ")))))))))))))))))</f>
        <v>0</v>
      </c>
      <c r="AC93" s="46">
        <f>IF($B$15=DATOS!$B$3,CALDERAS!AE77,IF($B$15=DATOS!$B$4,CENTRÍFUGAS!AE77,IF($B$15=DATOS!$B$5,CHILLERS!AE77, IF($B$15=DATOS!$B$6,COMPRESORES!AE77,IF($B$15=DATOS!$B$7,EVAPORADORES!AE77,IF($B$15=DATOS!$B$8,FILTROS!AE77,IF($B$15=DATOS!$B$9,IC!AE77,IF($B$15=DATOS!$B$10,MIXERS!AE77,IF($B$15=DATOS!$B$11,MOLINOS!AE77,IF($B$15=DATOS!$B$12,'ÓSMOSIS INV'!AE77,IF($B$15=DATOS!$B$13,REACTORES!AE77,IF($B$15=DATOS!$B$14,RESINAS!AE81,IF($B$15=DATOS!$B$15,SECADORES!AE77,IF($B$15=DATOS!$B$16,SILOS!AE77,IF($B$15=DATOS!$B$17,TANQUES!AE77,IF($B$15=DATOS!$B$18,'TK AGITADOS'!AE77,IF($B$15=DATOS!$B$19,'TORRES ENF'!AE77," ")))))))))))))))))</f>
        <v>0</v>
      </c>
      <c r="AD93" s="46">
        <f>IF($B$15=DATOS!$B$3,CALDERAS!AF77,IF($B$15=DATOS!$B$4,CENTRÍFUGAS!AF77,IF($B$15=DATOS!$B$5,CHILLERS!AF77, IF($B$15=DATOS!$B$6,COMPRESORES!AF77,IF($B$15=DATOS!$B$7,EVAPORADORES!AF77,IF($B$15=DATOS!$B$8,FILTROS!AF77,IF($B$15=DATOS!$B$9,IC!AF77,IF($B$15=DATOS!$B$10,MIXERS!AF77,IF($B$15=DATOS!$B$11,MOLINOS!AF77,IF($B$15=DATOS!$B$12,'ÓSMOSIS INV'!AF77,IF($B$15=DATOS!$B$13,REACTORES!AF77,IF($B$15=DATOS!$B$14,RESINAS!AF81,IF($B$15=DATOS!$B$15,SECADORES!AF77,IF($B$15=DATOS!$B$16,SILOS!AF77,IF($B$15=DATOS!$B$17,TANQUES!AF77,IF($B$15=DATOS!$B$18,'TK AGITADOS'!AF77,IF($B$15=DATOS!$B$19,'TORRES ENF'!AF77," ")))))))))))))))))</f>
        <v>0</v>
      </c>
      <c r="AE93" s="46">
        <f>IF($B$15=DATOS!$B$3,CALDERAS!AG77,IF($B$15=DATOS!$B$4,CENTRÍFUGAS!AG77,IF($B$15=DATOS!$B$5,CHILLERS!AG77, IF($B$15=DATOS!$B$6,COMPRESORES!AG77,IF($B$15=DATOS!$B$7,EVAPORADORES!AG77,IF($B$15=DATOS!$B$8,FILTROS!AG77,IF($B$15=DATOS!$B$9,IC!AG77,IF($B$15=DATOS!$B$10,MIXERS!AG77,IF($B$15=DATOS!$B$11,MOLINOS!AG77,IF($B$15=DATOS!$B$12,'ÓSMOSIS INV'!AG77,IF($B$15=DATOS!$B$13,REACTORES!AG77,IF($B$15=DATOS!$B$14,RESINAS!AG81,IF($B$15=DATOS!$B$15,SECADORES!AG77,IF($B$15=DATOS!$B$16,SILOS!AG77,IF($B$15=DATOS!$B$17,TANQUES!AG77,IF($B$15=DATOS!$B$18,'TK AGITADOS'!AG77,IF($B$15=DATOS!$B$19,'TORRES ENF'!AG77," ")))))))))))))))))</f>
        <v>0</v>
      </c>
      <c r="AF93" s="46">
        <f>IF($B$15=DATOS!$B$3,CALDERAS!AH77,IF($B$15=DATOS!$B$4,CENTRÍFUGAS!AH77,IF($B$15=DATOS!$B$5,CHILLERS!AH77, IF($B$15=DATOS!$B$6,COMPRESORES!AH77,IF($B$15=DATOS!$B$7,EVAPORADORES!AH77,IF($B$15=DATOS!$B$8,FILTROS!AH77,IF($B$15=DATOS!$B$9,IC!AH77,IF($B$15=DATOS!$B$10,MIXERS!AH77,IF($B$15=DATOS!$B$11,MOLINOS!AH77,IF($B$15=DATOS!$B$12,'ÓSMOSIS INV'!AH77,IF($B$15=DATOS!$B$13,REACTORES!AH77,IF($B$15=DATOS!$B$14,RESINAS!AH81,IF($B$15=DATOS!$B$15,SECADORES!AH77,IF($B$15=DATOS!$B$16,SILOS!AH77,IF($B$15=DATOS!$B$17,TANQUES!AH77,IF($B$15=DATOS!$B$18,'TK AGITADOS'!AH77,IF($B$15=DATOS!$B$19,'TORRES ENF'!AH77," ")))))))))))))))))</f>
        <v>0</v>
      </c>
    </row>
    <row r="94" spans="1:32" s="48" customFormat="1" ht="45" customHeight="1" x14ac:dyDescent="0.4">
      <c r="A94" s="46">
        <f>IF($B$15=DATOS!$B$3,CALDERAS!C78,IF($B$15=DATOS!$B$4,CENTRÍFUGAS!C78,IF($B$15=DATOS!$B$5,CHILLERS!C78, IF($B$15=DATOS!$B$6,COMPRESORES!C78,IF($B$15=DATOS!$B$7,EVAPORADORES!C78,IF($B$15=DATOS!$B$8,FILTROS!C78,IF($B$15=DATOS!$B$9,IC!C78,IF($B$15=DATOS!$B$10,MIXERS!C78,IF($B$15=DATOS!$B$11,MOLINOS!C78,IF($B$15=DATOS!$B$12,'ÓSMOSIS INV'!C78,IF($B$15=DATOS!$B$13,REACTORES!C78,IF($B$15=DATOS!$B$14,RESINAS!C82,IF($B$15=DATOS!$B$15,SECADORES!C78,IF($B$15=DATOS!$B$16,SILOS!C78,IF($B$15=DATOS!$B$17,TANQUES!C78,IF($B$15=DATOS!$B$18,'TK AGITADOS'!C78,IF($B$15=DATOS!$B$19,'TORRES ENF'!C78," ")))))))))))))))))</f>
        <v>0</v>
      </c>
      <c r="B94" s="46">
        <f>IF($B$15=DATOS!$B$3,CALDERAS!D78,IF($B$15=DATOS!$B$4,CENTRÍFUGAS!D78,IF($B$15=DATOS!$B$5,CHILLERS!D78, IF($B$15=DATOS!$B$6,COMPRESORES!D78,IF($B$15=DATOS!$B$7,EVAPORADORES!D78,IF($B$15=DATOS!$B$8,FILTROS!D78,IF($B$15=DATOS!$B$9,IC!D78,IF($B$15=DATOS!$B$10,MIXERS!D78,IF($B$15=DATOS!$B$11,MOLINOS!D78,IF($B$15=DATOS!$B$12,'ÓSMOSIS INV'!D78,IF($B$15=DATOS!$B$13,REACTORES!D78,IF($B$15=DATOS!$B$14,RESINAS!D82,IF($B$15=DATOS!$B$15,SECADORES!D78,IF($B$15=DATOS!$B$16,SILOS!D78,IF($B$15=DATOS!$B$17,TANQUES!D78,IF($B$15=DATOS!$B$18,'TK AGITADOS'!D78,IF($B$15=DATOS!$B$19,'TORRES ENF'!D78," ")))))))))))))))))</f>
        <v>0</v>
      </c>
      <c r="C94" s="46">
        <f>IF($B$15=DATOS!$B$3,CALDERAS!E78,IF($B$15=DATOS!$B$4,CENTRÍFUGAS!E78,IF($B$15=DATOS!$B$5,CHILLERS!E78, IF($B$15=DATOS!$B$6,COMPRESORES!E78,IF($B$15=DATOS!$B$7,EVAPORADORES!E78,IF($B$15=DATOS!$B$8,FILTROS!E78,IF($B$15=DATOS!$B$9,IC!E78,IF($B$15=DATOS!$B$10,MIXERS!E78,IF($B$15=DATOS!$B$11,MOLINOS!E78,IF($B$15=DATOS!$B$12,'ÓSMOSIS INV'!E78,IF($B$15=DATOS!$B$13,REACTORES!E78,IF($B$15=DATOS!$B$14,RESINAS!E82,IF($B$15=DATOS!$B$15,SECADORES!E78,IF($B$15=DATOS!$B$16,SILOS!E78,IF($B$15=DATOS!$B$17,TANQUES!E78,IF($B$15=DATOS!$B$18,'TK AGITADOS'!E78,IF($B$15=DATOS!$B$19,'TORRES ENF'!E78," ")))))))))))))))))</f>
        <v>0</v>
      </c>
      <c r="D94" s="46">
        <f>IF($B$15=DATOS!$B$3,CALDERAS!F78,IF($B$15=DATOS!$B$4,CENTRÍFUGAS!F78,IF($B$15=DATOS!$B$5,CHILLERS!F78, IF($B$15=DATOS!$B$6,COMPRESORES!F78,IF($B$15=DATOS!$B$7,EVAPORADORES!F78,IF($B$15=DATOS!$B$8,FILTROS!F78,IF($B$15=DATOS!$B$9,IC!F78,IF($B$15=DATOS!$B$10,MIXERS!F78,IF($B$15=DATOS!$B$11,MOLINOS!F78,IF($B$15=DATOS!$B$12,'ÓSMOSIS INV'!F78,IF($B$15=DATOS!$B$13,REACTORES!F78,IF($B$15=DATOS!$B$14,RESINAS!F82,IF($B$15=DATOS!$B$15,SECADORES!F78,IF($B$15=DATOS!$B$16,SILOS!F78,IF($B$15=DATOS!$B$17,TANQUES!F78,IF($B$15=DATOS!$B$18,'TK AGITADOS'!F78,IF($B$15=DATOS!$B$19,'TORRES ENF'!F78," ")))))))))))))))))</f>
        <v>0</v>
      </c>
      <c r="E94" s="46">
        <f>IF($B$15=DATOS!$B$3,CALDERAS!G78,IF($B$15=DATOS!$B$4,CENTRÍFUGAS!G78,IF($B$15=DATOS!$B$5,CHILLERS!G78, IF($B$15=DATOS!$B$6,COMPRESORES!G78,IF($B$15=DATOS!$B$7,EVAPORADORES!G78,IF($B$15=DATOS!$B$8,FILTROS!G78,IF($B$15=DATOS!$B$9,IC!G78,IF($B$15=DATOS!$B$10,MIXERS!G78,IF($B$15=DATOS!$B$11,MOLINOS!G78,IF($B$15=DATOS!$B$12,'ÓSMOSIS INV'!G78,IF($B$15=DATOS!$B$13,REACTORES!G78,IF($B$15=DATOS!$B$14,RESINAS!G82,IF($B$15=DATOS!$B$15,SECADORES!G78,IF($B$15=DATOS!$B$16,SILOS!G78,IF($B$15=DATOS!$B$17,TANQUES!G78,IF($B$15=DATOS!$B$18,'TK AGITADOS'!G78,IF($B$15=DATOS!$B$19,'TORRES ENF'!G78," ")))))))))))))))))</f>
        <v>0</v>
      </c>
      <c r="F94" s="46">
        <f>IF($B$15=DATOS!$B$3,CALDERAS!H78,IF($B$15=DATOS!$B$4,CENTRÍFUGAS!H78,IF($B$15=DATOS!$B$5,CHILLERS!H78, IF($B$15=DATOS!$B$6,COMPRESORES!H78,IF($B$15=DATOS!$B$7,EVAPORADORES!H78,IF($B$15=DATOS!$B$8,FILTROS!H78,IF($B$15=DATOS!$B$9,IC!H78,IF($B$15=DATOS!$B$10,MIXERS!H78,IF($B$15=DATOS!$B$11,MOLINOS!H78,IF($B$15=DATOS!$B$12,'ÓSMOSIS INV'!H78,IF($B$15=DATOS!$B$13,REACTORES!H78,IF($B$15=DATOS!$B$14,RESINAS!H82,IF($B$15=DATOS!$B$15,SECADORES!H78,IF($B$15=DATOS!$B$16,SILOS!H78,IF($B$15=DATOS!$B$17,TANQUES!H78,IF($B$15=DATOS!$B$18,'TK AGITADOS'!H78,IF($B$15=DATOS!$B$19,'TORRES ENF'!H78," ")))))))))))))))))</f>
        <v>0</v>
      </c>
      <c r="G94" s="46">
        <f>IF($B$15=DATOS!$B$3,CALDERAS!I78,IF($B$15=DATOS!$B$4,CENTRÍFUGAS!I78,IF($B$15=DATOS!$B$5,CHILLERS!I78, IF($B$15=DATOS!$B$6,COMPRESORES!I78,IF($B$15=DATOS!$B$7,EVAPORADORES!I78,IF($B$15=DATOS!$B$8,FILTROS!I78,IF($B$15=DATOS!$B$9,IC!I78,IF($B$15=DATOS!$B$10,MIXERS!I78,IF($B$15=DATOS!$B$11,MOLINOS!I78,IF($B$15=DATOS!$B$12,'ÓSMOSIS INV'!I78,IF($B$15=DATOS!$B$13,REACTORES!I78,IF($B$15=DATOS!$B$14,RESINAS!I82,IF($B$15=DATOS!$B$15,SECADORES!I78,IF($B$15=DATOS!$B$16,SILOS!I78,IF($B$15=DATOS!$B$17,TANQUES!I78,IF($B$15=DATOS!$B$18,'TK AGITADOS'!I78,IF($B$15=DATOS!$B$19,'TORRES ENF'!I78," ")))))))))))))))))</f>
        <v>0</v>
      </c>
      <c r="H94" s="46">
        <f>IF($B$15=DATOS!$B$3,CALDERAS!J78,IF($B$15=DATOS!$B$4,CENTRÍFUGAS!J78,IF($B$15=DATOS!$B$5,CHILLERS!J78, IF($B$15=DATOS!$B$6,COMPRESORES!J78,IF($B$15=DATOS!$B$7,EVAPORADORES!J78,IF($B$15=DATOS!$B$8,FILTROS!J78,IF($B$15=DATOS!$B$9,IC!J78,IF($B$15=DATOS!$B$10,MIXERS!J78,IF($B$15=DATOS!$B$11,MOLINOS!J78,IF($B$15=DATOS!$B$12,'ÓSMOSIS INV'!J78,IF($B$15=DATOS!$B$13,REACTORES!J78,IF($B$15=DATOS!$B$14,RESINAS!J82,IF($B$15=DATOS!$B$15,SECADORES!J78,IF($B$15=DATOS!$B$16,SILOS!J78,IF($B$15=DATOS!$B$17,TANQUES!J78,IF($B$15=DATOS!$B$18,'TK AGITADOS'!J78,IF($B$15=DATOS!$B$19,'TORRES ENF'!J78," ")))))))))))))))))</f>
        <v>0</v>
      </c>
      <c r="I94" s="46">
        <f>IF($B$15=DATOS!$B$3,CALDERAS!K78,IF($B$15=DATOS!$B$4,CENTRÍFUGAS!K78,IF($B$15=DATOS!$B$5,CHILLERS!K78, IF($B$15=DATOS!$B$6,COMPRESORES!K78,IF($B$15=DATOS!$B$7,EVAPORADORES!K78,IF($B$15=DATOS!$B$8,FILTROS!K78,IF($B$15=DATOS!$B$9,IC!K78,IF($B$15=DATOS!$B$10,MIXERS!K78,IF($B$15=DATOS!$B$11,MOLINOS!K78,IF($B$15=DATOS!$B$12,'ÓSMOSIS INV'!K78,IF($B$15=DATOS!$B$13,REACTORES!K78,IF($B$15=DATOS!$B$14,RESINAS!K82,IF($B$15=DATOS!$B$15,SECADORES!K78,IF($B$15=DATOS!$B$16,SILOS!K78,IF($B$15=DATOS!$B$17,TANQUES!K78,IF($B$15=DATOS!$B$18,'TK AGITADOS'!K78,IF($B$15=DATOS!$B$19,'TORRES ENF'!K78," ")))))))))))))))))</f>
        <v>0</v>
      </c>
      <c r="J94" s="46">
        <f>IF($B$15=DATOS!$B$3,CALDERAS!L78,IF($B$15=DATOS!$B$4,CENTRÍFUGAS!L78,IF($B$15=DATOS!$B$5,CHILLERS!L78, IF($B$15=DATOS!$B$6,COMPRESORES!L78,IF($B$15=DATOS!$B$7,EVAPORADORES!L78,IF($B$15=DATOS!$B$8,FILTROS!L78,IF($B$15=DATOS!$B$9,IC!L78,IF($B$15=DATOS!$B$10,MIXERS!L78,IF($B$15=DATOS!$B$11,MOLINOS!L78,IF($B$15=DATOS!$B$12,'ÓSMOSIS INV'!L78,IF($B$15=DATOS!$B$13,REACTORES!L78,IF($B$15=DATOS!$B$14,RESINAS!L82,IF($B$15=DATOS!$B$15,SECADORES!L78,IF($B$15=DATOS!$B$16,SILOS!L78,IF($B$15=DATOS!$B$17,TANQUES!L78,IF($B$15=DATOS!$B$18,'TK AGITADOS'!L78,IF($B$15=DATOS!$B$19,'TORRES ENF'!L78," ")))))))))))))))))</f>
        <v>0</v>
      </c>
      <c r="K94" s="46">
        <f>IF($B$15=DATOS!$B$3,CALDERAS!M78,IF($B$15=DATOS!$B$4,CENTRÍFUGAS!M78,IF($B$15=DATOS!$B$5,CHILLERS!M78, IF($B$15=DATOS!$B$6,COMPRESORES!M78,IF($B$15=DATOS!$B$7,EVAPORADORES!M78,IF($B$15=DATOS!$B$8,FILTROS!M78,IF($B$15=DATOS!$B$9,IC!M78,IF($B$15=DATOS!$B$10,MIXERS!M78,IF($B$15=DATOS!$B$11,MOLINOS!M78,IF($B$15=DATOS!$B$12,'ÓSMOSIS INV'!M78,IF($B$15=DATOS!$B$13,REACTORES!M78,IF($B$15=DATOS!$B$14,RESINAS!M82,IF($B$15=DATOS!$B$15,SECADORES!M78,IF($B$15=DATOS!$B$16,SILOS!M78,IF($B$15=DATOS!$B$17,TANQUES!M78,IF($B$15=DATOS!$B$18,'TK AGITADOS'!M78,IF($B$15=DATOS!$B$19,'TORRES ENF'!M78," ")))))))))))))))))</f>
        <v>0</v>
      </c>
      <c r="L94" s="46">
        <f>IF($B$15=DATOS!$B$3,CALDERAS!N78,IF($B$15=DATOS!$B$4,CENTRÍFUGAS!N78,IF($B$15=DATOS!$B$5,CHILLERS!N78, IF($B$15=DATOS!$B$6,COMPRESORES!N78,IF($B$15=DATOS!$B$7,EVAPORADORES!N78,IF($B$15=DATOS!$B$8,FILTROS!N78,IF($B$15=DATOS!$B$9,IC!N78,IF($B$15=DATOS!$B$10,MIXERS!N78,IF($B$15=DATOS!$B$11,MOLINOS!N78,IF($B$15=DATOS!$B$12,'ÓSMOSIS INV'!N78,IF($B$15=DATOS!$B$13,REACTORES!N78,IF($B$15=DATOS!$B$14,RESINAS!N82,IF($B$15=DATOS!$B$15,SECADORES!N78,IF($B$15=DATOS!$B$16,SILOS!N78,IF($B$15=DATOS!$B$17,TANQUES!N78,IF($B$15=DATOS!$B$18,'TK AGITADOS'!N78,IF($B$15=DATOS!$B$19,'TORRES ENF'!N78," ")))))))))))))))))</f>
        <v>0</v>
      </c>
      <c r="M94" s="46">
        <f>IF($B$15=DATOS!$B$3,CALDERAS!O78,IF($B$15=DATOS!$B$4,CENTRÍFUGAS!O78,IF($B$15=DATOS!$B$5,CHILLERS!O78, IF($B$15=DATOS!$B$6,COMPRESORES!O78,IF($B$15=DATOS!$B$7,EVAPORADORES!O78,IF($B$15=DATOS!$B$8,FILTROS!O78,IF($B$15=DATOS!$B$9,IC!O78,IF($B$15=DATOS!$B$10,MIXERS!O78,IF($B$15=DATOS!$B$11,MOLINOS!O78,IF($B$15=DATOS!$B$12,'ÓSMOSIS INV'!O78,IF($B$15=DATOS!$B$13,REACTORES!O78,IF($B$15=DATOS!$B$14,RESINAS!O82,IF($B$15=DATOS!$B$15,SECADORES!O78,IF($B$15=DATOS!$B$16,SILOS!O78,IF($B$15=DATOS!$B$17,TANQUES!O78,IF($B$15=DATOS!$B$18,'TK AGITADOS'!O78,IF($B$15=DATOS!$B$19,'TORRES ENF'!O78," ")))))))))))))))))</f>
        <v>0</v>
      </c>
      <c r="N94" s="46">
        <f>IF($B$15=DATOS!$B$3,CALDERAS!P78,IF($B$15=DATOS!$B$4,CENTRÍFUGAS!P78,IF($B$15=DATOS!$B$5,CHILLERS!P78, IF($B$15=DATOS!$B$6,COMPRESORES!P78,IF($B$15=DATOS!$B$7,EVAPORADORES!P78,IF($B$15=DATOS!$B$8,FILTROS!P78,IF($B$15=DATOS!$B$9,IC!P78,IF($B$15=DATOS!$B$10,MIXERS!P78,IF($B$15=DATOS!$B$11,MOLINOS!P78,IF($B$15=DATOS!$B$12,'ÓSMOSIS INV'!P78,IF($B$15=DATOS!$B$13,REACTORES!P78,IF($B$15=DATOS!$B$14,RESINAS!P82,IF($B$15=DATOS!$B$15,SECADORES!P78,IF($B$15=DATOS!$B$16,SILOS!P78,IF($B$15=DATOS!$B$17,TANQUES!P78,IF($B$15=DATOS!$B$18,'TK AGITADOS'!P78,IF($B$15=DATOS!$B$19,'TORRES ENF'!P78," ")))))))))))))))))</f>
        <v>0</v>
      </c>
      <c r="O94" s="46">
        <f>IF($B$15=DATOS!$B$3,CALDERAS!Q78,IF($B$15=DATOS!$B$4,CENTRÍFUGAS!Q78,IF($B$15=DATOS!$B$5,CHILLERS!Q78, IF($B$15=DATOS!$B$6,COMPRESORES!Q78,IF($B$15=DATOS!$B$7,EVAPORADORES!Q78,IF($B$15=DATOS!$B$8,FILTROS!Q78,IF($B$15=DATOS!$B$9,IC!Q78,IF($B$15=DATOS!$B$10,MIXERS!Q78,IF($B$15=DATOS!$B$11,MOLINOS!Q78,IF($B$15=DATOS!$B$12,'ÓSMOSIS INV'!Q78,IF($B$15=DATOS!$B$13,REACTORES!Q78,IF($B$15=DATOS!$B$14,RESINAS!Q82,IF($B$15=DATOS!$B$15,SECADORES!Q78,IF($B$15=DATOS!$B$16,SILOS!Q78,IF($B$15=DATOS!$B$17,TANQUES!Q78,IF($B$15=DATOS!$B$18,'TK AGITADOS'!Q78,IF($B$15=DATOS!$B$19,'TORRES ENF'!Q78," ")))))))))))))))))</f>
        <v>0</v>
      </c>
      <c r="P94" s="46">
        <f>IF($B$15=DATOS!$B$3,CALDERAS!R78,IF($B$15=DATOS!$B$4,CENTRÍFUGAS!R78,IF($B$15=DATOS!$B$5,CHILLERS!R78, IF($B$15=DATOS!$B$6,COMPRESORES!R78,IF($B$15=DATOS!$B$7,EVAPORADORES!R78,IF($B$15=DATOS!$B$8,FILTROS!R78,IF($B$15=DATOS!$B$9,IC!R78,IF($B$15=DATOS!$B$10,MIXERS!R78,IF($B$15=DATOS!$B$11,MOLINOS!R78,IF($B$15=DATOS!$B$12,'ÓSMOSIS INV'!R78,IF($B$15=DATOS!$B$13,REACTORES!R78,IF($B$15=DATOS!$B$14,RESINAS!R82,IF($B$15=DATOS!$B$15,SECADORES!R78,IF($B$15=DATOS!$B$16,SILOS!R78,IF($B$15=DATOS!$B$17,TANQUES!R78,IF($B$15=DATOS!$B$18,'TK AGITADOS'!R78,IF($B$15=DATOS!$B$19,'TORRES ENF'!R78," ")))))))))))))))))</f>
        <v>0</v>
      </c>
      <c r="Q94" s="46">
        <f>IF($B$15=DATOS!$B$3,CALDERAS!S78,IF($B$15=DATOS!$B$4,CENTRÍFUGAS!S78,IF($B$15=DATOS!$B$5,CHILLERS!S78, IF($B$15=DATOS!$B$6,COMPRESORES!S78,IF($B$15=DATOS!$B$7,EVAPORADORES!S78,IF($B$15=DATOS!$B$8,FILTROS!S78,IF($B$15=DATOS!$B$9,IC!S78,IF($B$15=DATOS!$B$10,MIXERS!S78,IF($B$15=DATOS!$B$11,MOLINOS!S78,IF($B$15=DATOS!$B$12,'ÓSMOSIS INV'!S78,IF($B$15=DATOS!$B$13,REACTORES!S78,IF($B$15=DATOS!$B$14,RESINAS!S82,IF($B$15=DATOS!$B$15,SECADORES!S78,IF($B$15=DATOS!$B$16,SILOS!S78,IF($B$15=DATOS!$B$17,TANQUES!S78,IF($B$15=DATOS!$B$18,'TK AGITADOS'!S78,IF($B$15=DATOS!$B$19,'TORRES ENF'!S78," ")))))))))))))))))</f>
        <v>0</v>
      </c>
      <c r="R94" s="46">
        <f>IF($B$15=DATOS!$B$3,CALDERAS!T78,IF($B$15=DATOS!$B$4,CENTRÍFUGAS!T78,IF($B$15=DATOS!$B$5,CHILLERS!T78, IF($B$15=DATOS!$B$6,COMPRESORES!T78,IF($B$15=DATOS!$B$7,EVAPORADORES!T78,IF($B$15=DATOS!$B$8,FILTROS!T78,IF($B$15=DATOS!$B$9,IC!T78,IF($B$15=DATOS!$B$10,MIXERS!T78,IF($B$15=DATOS!$B$11,MOLINOS!T78,IF($B$15=DATOS!$B$12,'ÓSMOSIS INV'!T78,IF($B$15=DATOS!$B$13,REACTORES!T78,IF($B$15=DATOS!$B$14,RESINAS!T82,IF($B$15=DATOS!$B$15,SECADORES!T78,IF($B$15=DATOS!$B$16,SILOS!T78,IF($B$15=DATOS!$B$17,TANQUES!T78,IF($B$15=DATOS!$B$18,'TK AGITADOS'!T78,IF($B$15=DATOS!$B$19,'TORRES ENF'!T78," ")))))))))))))))))</f>
        <v>0</v>
      </c>
      <c r="S94" s="46">
        <f>IF($B$15=DATOS!$B$3,CALDERAS!U78,IF($B$15=DATOS!$B$4,CENTRÍFUGAS!U78,IF($B$15=DATOS!$B$5,CHILLERS!U78, IF($B$15=DATOS!$B$6,COMPRESORES!U78,IF($B$15=DATOS!$B$7,EVAPORADORES!U78,IF($B$15=DATOS!$B$8,FILTROS!U78,IF($B$15=DATOS!$B$9,IC!U78,IF($B$15=DATOS!$B$10,MIXERS!U78,IF($B$15=DATOS!$B$11,MOLINOS!U78,IF($B$15=DATOS!$B$12,'ÓSMOSIS INV'!U78,IF($B$15=DATOS!$B$13,REACTORES!U78,IF($B$15=DATOS!$B$14,RESINAS!U82,IF($B$15=DATOS!$B$15,SECADORES!U78,IF($B$15=DATOS!$B$16,SILOS!U78,IF($B$15=DATOS!$B$17,TANQUES!U78,IF($B$15=DATOS!$B$18,'TK AGITADOS'!U78,IF($B$15=DATOS!$B$19,'TORRES ENF'!U78," ")))))))))))))))))</f>
        <v>0</v>
      </c>
      <c r="T94" s="46">
        <f>IF($B$15=DATOS!$B$3,CALDERAS!V78,IF($B$15=DATOS!$B$4,CENTRÍFUGAS!V78,IF($B$15=DATOS!$B$5,CHILLERS!V78, IF($B$15=DATOS!$B$6,COMPRESORES!V78,IF($B$15=DATOS!$B$7,EVAPORADORES!V78,IF($B$15=DATOS!$B$8,FILTROS!V78,IF($B$15=DATOS!$B$9,IC!V78,IF($B$15=DATOS!$B$10,MIXERS!V78,IF($B$15=DATOS!$B$11,MOLINOS!V78,IF($B$15=DATOS!$B$12,'ÓSMOSIS INV'!V78,IF($B$15=DATOS!$B$13,REACTORES!V78,IF($B$15=DATOS!$B$14,RESINAS!V82,IF($B$15=DATOS!$B$15,SECADORES!V78,IF($B$15=DATOS!$B$16,SILOS!V78,IF($B$15=DATOS!$B$17,TANQUES!V78,IF($B$15=DATOS!$B$18,'TK AGITADOS'!V78,IF($B$15=DATOS!$B$19,'TORRES ENF'!V78," ")))))))))))))))))</f>
        <v>0</v>
      </c>
      <c r="U94" s="46">
        <f>IF($B$15=DATOS!$B$3,CALDERAS!W78,IF($B$15=DATOS!$B$4,CENTRÍFUGAS!W78,IF($B$15=DATOS!$B$5,CHILLERS!W78, IF($B$15=DATOS!$B$6,COMPRESORES!W78,IF($B$15=DATOS!$B$7,EVAPORADORES!W78,IF($B$15=DATOS!$B$8,FILTROS!W78,IF($B$15=DATOS!$B$9,IC!W78,IF($B$15=DATOS!$B$10,MIXERS!W78,IF($B$15=DATOS!$B$11,MOLINOS!W78,IF($B$15=DATOS!$B$12,'ÓSMOSIS INV'!W78,IF($B$15=DATOS!$B$13,REACTORES!W78,IF($B$15=DATOS!$B$14,RESINAS!W82,IF($B$15=DATOS!$B$15,SECADORES!W78,IF($B$15=DATOS!$B$16,SILOS!W78,IF($B$15=DATOS!$B$17,TANQUES!W78,IF($B$15=DATOS!$B$18,'TK AGITADOS'!W78,IF($B$15=DATOS!$B$19,'TORRES ENF'!W78," ")))))))))))))))))</f>
        <v>0</v>
      </c>
      <c r="V94" s="46">
        <f>IF($B$15=DATOS!$B$3,CALDERAS!X78,IF($B$15=DATOS!$B$4,CENTRÍFUGAS!X78,IF($B$15=DATOS!$B$5,CHILLERS!X78, IF($B$15=DATOS!$B$6,COMPRESORES!X78,IF($B$15=DATOS!$B$7,EVAPORADORES!X78,IF($B$15=DATOS!$B$8,FILTROS!X78,IF($B$15=DATOS!$B$9,IC!X78,IF($B$15=DATOS!$B$10,MIXERS!X78,IF($B$15=DATOS!$B$11,MOLINOS!X78,IF($B$15=DATOS!$B$12,'ÓSMOSIS INV'!X78,IF($B$15=DATOS!$B$13,REACTORES!X78,IF($B$15=DATOS!$B$14,RESINAS!X82,IF($B$15=DATOS!$B$15,SECADORES!X78,IF($B$15=DATOS!$B$16,SILOS!X78,IF($B$15=DATOS!$B$17,TANQUES!X78,IF($B$15=DATOS!$B$18,'TK AGITADOS'!X78,IF($B$15=DATOS!$B$19,'TORRES ENF'!X78," ")))))))))))))))))</f>
        <v>0</v>
      </c>
      <c r="W94" s="46">
        <f>IF($B$15=DATOS!$B$3,CALDERAS!Y78,IF($B$15=DATOS!$B$4,CENTRÍFUGAS!Y78,IF($B$15=DATOS!$B$5,CHILLERS!Y78, IF($B$15=DATOS!$B$6,COMPRESORES!Y78,IF($B$15=DATOS!$B$7,EVAPORADORES!Y78,IF($B$15=DATOS!$B$8,FILTROS!Y78,IF($B$15=DATOS!$B$9,IC!Y78,IF($B$15=DATOS!$B$10,MIXERS!Y78,IF($B$15=DATOS!$B$11,MOLINOS!Y78,IF($B$15=DATOS!$B$12,'ÓSMOSIS INV'!Y78,IF($B$15=DATOS!$B$13,REACTORES!Y78,IF($B$15=DATOS!$B$14,RESINAS!Y82,IF($B$15=DATOS!$B$15,SECADORES!Y78,IF($B$15=DATOS!$B$16,SILOS!Y78,IF($B$15=DATOS!$B$17,TANQUES!Y78,IF($B$15=DATOS!$B$18,'TK AGITADOS'!Y78,IF($B$15=DATOS!$B$19,'TORRES ENF'!Y78," ")))))))))))))))))</f>
        <v>0</v>
      </c>
      <c r="X94" s="46">
        <f>IF($B$15=DATOS!$B$3,CALDERAS!Z78,IF($B$15=DATOS!$B$4,CENTRÍFUGAS!Z78,IF($B$15=DATOS!$B$5,CHILLERS!Z78, IF($B$15=DATOS!$B$6,COMPRESORES!Z78,IF($B$15=DATOS!$B$7,EVAPORADORES!Z78,IF($B$15=DATOS!$B$8,FILTROS!Z78,IF($B$15=DATOS!$B$9,IC!Z78,IF($B$15=DATOS!$B$10,MIXERS!Z78,IF($B$15=DATOS!$B$11,MOLINOS!Z78,IF($B$15=DATOS!$B$12,'ÓSMOSIS INV'!Z78,IF($B$15=DATOS!$B$13,REACTORES!Z78,IF($B$15=DATOS!$B$14,RESINAS!Z82,IF($B$15=DATOS!$B$15,SECADORES!Z78,IF($B$15=DATOS!$B$16,SILOS!Z78,IF($B$15=DATOS!$B$17,TANQUES!Z78,IF($B$15=DATOS!$B$18,'TK AGITADOS'!Z78,IF($B$15=DATOS!$B$19,'TORRES ENF'!Z78," ")))))))))))))))))</f>
        <v>0</v>
      </c>
      <c r="Y94" s="46">
        <f>IF($B$15=DATOS!$B$3,CALDERAS!AA78,IF($B$15=DATOS!$B$4,CENTRÍFUGAS!AA78,IF($B$15=DATOS!$B$5,CHILLERS!AA78, IF($B$15=DATOS!$B$6,COMPRESORES!AA78,IF($B$15=DATOS!$B$7,EVAPORADORES!AA78,IF($B$15=DATOS!$B$8,FILTROS!AA78,IF($B$15=DATOS!$B$9,IC!AA78,IF($B$15=DATOS!$B$10,MIXERS!AA78,IF($B$15=DATOS!$B$11,MOLINOS!AA78,IF($B$15=DATOS!$B$12,'ÓSMOSIS INV'!AA78,IF($B$15=DATOS!$B$13,REACTORES!AA78,IF($B$15=DATOS!$B$14,RESINAS!AA82,IF($B$15=DATOS!$B$15,SECADORES!AA78,IF($B$15=DATOS!$B$16,SILOS!AA78,IF($B$15=DATOS!$B$17,TANQUES!AA78,IF($B$15=DATOS!$B$18,'TK AGITADOS'!AA78,IF($B$15=DATOS!$B$19,'TORRES ENF'!AA78," ")))))))))))))))))</f>
        <v>0</v>
      </c>
      <c r="Z94" s="46">
        <f>IF($B$15=DATOS!$B$3,CALDERAS!AB78,IF($B$15=DATOS!$B$4,CENTRÍFUGAS!AB78,IF($B$15=DATOS!$B$5,CHILLERS!AB78, IF($B$15=DATOS!$B$6,COMPRESORES!AB78,IF($B$15=DATOS!$B$7,EVAPORADORES!AB78,IF($B$15=DATOS!$B$8,FILTROS!AB78,IF($B$15=DATOS!$B$9,IC!AB78,IF($B$15=DATOS!$B$10,MIXERS!AB78,IF($B$15=DATOS!$B$11,MOLINOS!AB78,IF($B$15=DATOS!$B$12,'ÓSMOSIS INV'!AB78,IF($B$15=DATOS!$B$13,REACTORES!AB78,IF($B$15=DATOS!$B$14,RESINAS!AB82,IF($B$15=DATOS!$B$15,SECADORES!AB78,IF($B$15=DATOS!$B$16,SILOS!AB78,IF($B$15=DATOS!$B$17,TANQUES!AB78,IF($B$15=DATOS!$B$18,'TK AGITADOS'!AB78,IF($B$15=DATOS!$B$19,'TORRES ENF'!AB78," ")))))))))))))))))</f>
        <v>0</v>
      </c>
      <c r="AA94" s="46">
        <f>IF($B$15=DATOS!$B$3,CALDERAS!AC78,IF($B$15=DATOS!$B$4,CENTRÍFUGAS!AC78,IF($B$15=DATOS!$B$5,CHILLERS!AC78, IF($B$15=DATOS!$B$6,COMPRESORES!AC78,IF($B$15=DATOS!$B$7,EVAPORADORES!AC78,IF($B$15=DATOS!$B$8,FILTROS!AC78,IF($B$15=DATOS!$B$9,IC!AC78,IF($B$15=DATOS!$B$10,MIXERS!AC78,IF($B$15=DATOS!$B$11,MOLINOS!AC78,IF($B$15=DATOS!$B$12,'ÓSMOSIS INV'!AC78,IF($B$15=DATOS!$B$13,REACTORES!AC78,IF($B$15=DATOS!$B$14,RESINAS!AC82,IF($B$15=DATOS!$B$15,SECADORES!AC78,IF($B$15=DATOS!$B$16,SILOS!AC78,IF($B$15=DATOS!$B$17,TANQUES!AC78,IF($B$15=DATOS!$B$18,'TK AGITADOS'!AC78,IF($B$15=DATOS!$B$19,'TORRES ENF'!AC78," ")))))))))))))))))</f>
        <v>0</v>
      </c>
      <c r="AB94" s="46">
        <f>IF($B$15=DATOS!$B$3,CALDERAS!AD78,IF($B$15=DATOS!$B$4,CENTRÍFUGAS!AD78,IF($B$15=DATOS!$B$5,CHILLERS!AD78, IF($B$15=DATOS!$B$6,COMPRESORES!AD78,IF($B$15=DATOS!$B$7,EVAPORADORES!AD78,IF($B$15=DATOS!$B$8,FILTROS!AD78,IF($B$15=DATOS!$B$9,IC!AD78,IF($B$15=DATOS!$B$10,MIXERS!AD78,IF($B$15=DATOS!$B$11,MOLINOS!AD78,IF($B$15=DATOS!$B$12,'ÓSMOSIS INV'!AD78,IF($B$15=DATOS!$B$13,REACTORES!AD78,IF($B$15=DATOS!$B$14,RESINAS!AD82,IF($B$15=DATOS!$B$15,SECADORES!AD78,IF($B$15=DATOS!$B$16,SILOS!AD78,IF($B$15=DATOS!$B$17,TANQUES!AD78,IF($B$15=DATOS!$B$18,'TK AGITADOS'!AD78,IF($B$15=DATOS!$B$19,'TORRES ENF'!AD78," ")))))))))))))))))</f>
        <v>0</v>
      </c>
      <c r="AC94" s="46">
        <f>IF($B$15=DATOS!$B$3,CALDERAS!AE78,IF($B$15=DATOS!$B$4,CENTRÍFUGAS!AE78,IF($B$15=DATOS!$B$5,CHILLERS!AE78, IF($B$15=DATOS!$B$6,COMPRESORES!AE78,IF($B$15=DATOS!$B$7,EVAPORADORES!AE78,IF($B$15=DATOS!$B$8,FILTROS!AE78,IF($B$15=DATOS!$B$9,IC!AE78,IF($B$15=DATOS!$B$10,MIXERS!AE78,IF($B$15=DATOS!$B$11,MOLINOS!AE78,IF($B$15=DATOS!$B$12,'ÓSMOSIS INV'!AE78,IF($B$15=DATOS!$B$13,REACTORES!AE78,IF($B$15=DATOS!$B$14,RESINAS!AE82,IF($B$15=DATOS!$B$15,SECADORES!AE78,IF($B$15=DATOS!$B$16,SILOS!AE78,IF($B$15=DATOS!$B$17,TANQUES!AE78,IF($B$15=DATOS!$B$18,'TK AGITADOS'!AE78,IF($B$15=DATOS!$B$19,'TORRES ENF'!AE78," ")))))))))))))))))</f>
        <v>0</v>
      </c>
      <c r="AD94" s="46">
        <f>IF($B$15=DATOS!$B$3,CALDERAS!AF78,IF($B$15=DATOS!$B$4,CENTRÍFUGAS!AF78,IF($B$15=DATOS!$B$5,CHILLERS!AF78, IF($B$15=DATOS!$B$6,COMPRESORES!AF78,IF($B$15=DATOS!$B$7,EVAPORADORES!AF78,IF($B$15=DATOS!$B$8,FILTROS!AF78,IF($B$15=DATOS!$B$9,IC!AF78,IF($B$15=DATOS!$B$10,MIXERS!AF78,IF($B$15=DATOS!$B$11,MOLINOS!AF78,IF($B$15=DATOS!$B$12,'ÓSMOSIS INV'!AF78,IF($B$15=DATOS!$B$13,REACTORES!AF78,IF($B$15=DATOS!$B$14,RESINAS!AF82,IF($B$15=DATOS!$B$15,SECADORES!AF78,IF($B$15=DATOS!$B$16,SILOS!AF78,IF($B$15=DATOS!$B$17,TANQUES!AF78,IF($B$15=DATOS!$B$18,'TK AGITADOS'!AF78,IF($B$15=DATOS!$B$19,'TORRES ENF'!AF78," ")))))))))))))))))</f>
        <v>0</v>
      </c>
      <c r="AE94" s="46">
        <f>IF($B$15=DATOS!$B$3,CALDERAS!AG78,IF($B$15=DATOS!$B$4,CENTRÍFUGAS!AG78,IF($B$15=DATOS!$B$5,CHILLERS!AG78, IF($B$15=DATOS!$B$6,COMPRESORES!AG78,IF($B$15=DATOS!$B$7,EVAPORADORES!AG78,IF($B$15=DATOS!$B$8,FILTROS!AG78,IF($B$15=DATOS!$B$9,IC!AG78,IF($B$15=DATOS!$B$10,MIXERS!AG78,IF($B$15=DATOS!$B$11,MOLINOS!AG78,IF($B$15=DATOS!$B$12,'ÓSMOSIS INV'!AG78,IF($B$15=DATOS!$B$13,REACTORES!AG78,IF($B$15=DATOS!$B$14,RESINAS!AG82,IF($B$15=DATOS!$B$15,SECADORES!AG78,IF($B$15=DATOS!$B$16,SILOS!AG78,IF($B$15=DATOS!$B$17,TANQUES!AG78,IF($B$15=DATOS!$B$18,'TK AGITADOS'!AG78,IF($B$15=DATOS!$B$19,'TORRES ENF'!AG78," ")))))))))))))))))</f>
        <v>0</v>
      </c>
      <c r="AF94" s="46">
        <f>IF($B$15=DATOS!$B$3,CALDERAS!AH78,IF($B$15=DATOS!$B$4,CENTRÍFUGAS!AH78,IF($B$15=DATOS!$B$5,CHILLERS!AH78, IF($B$15=DATOS!$B$6,COMPRESORES!AH78,IF($B$15=DATOS!$B$7,EVAPORADORES!AH78,IF($B$15=DATOS!$B$8,FILTROS!AH78,IF($B$15=DATOS!$B$9,IC!AH78,IF($B$15=DATOS!$B$10,MIXERS!AH78,IF($B$15=DATOS!$B$11,MOLINOS!AH78,IF($B$15=DATOS!$B$12,'ÓSMOSIS INV'!AH78,IF($B$15=DATOS!$B$13,REACTORES!AH78,IF($B$15=DATOS!$B$14,RESINAS!AH82,IF($B$15=DATOS!$B$15,SECADORES!AH78,IF($B$15=DATOS!$B$16,SILOS!AH78,IF($B$15=DATOS!$B$17,TANQUES!AH78,IF($B$15=DATOS!$B$18,'TK AGITADOS'!AH78,IF($B$15=DATOS!$B$19,'TORRES ENF'!AH78," ")))))))))))))))))</f>
        <v>0</v>
      </c>
    </row>
    <row r="95" spans="1:32" s="48" customFormat="1" ht="45" customHeight="1" x14ac:dyDescent="0.4">
      <c r="A95" s="46">
        <f>IF($B$15=DATOS!$B$3,CALDERAS!C79,IF($B$15=DATOS!$B$4,CENTRÍFUGAS!C79,IF($B$15=DATOS!$B$5,CHILLERS!C79, IF($B$15=DATOS!$B$6,COMPRESORES!C79,IF($B$15=DATOS!$B$7,EVAPORADORES!C79,IF($B$15=DATOS!$B$8,FILTROS!C79,IF($B$15=DATOS!$B$9,IC!C79,IF($B$15=DATOS!$B$10,MIXERS!C79,IF($B$15=DATOS!$B$11,MOLINOS!C79,IF($B$15=DATOS!$B$12,'ÓSMOSIS INV'!C79,IF($B$15=DATOS!$B$13,REACTORES!C79,IF($B$15=DATOS!$B$14,RESINAS!C83,IF($B$15=DATOS!$B$15,SECADORES!C79,IF($B$15=DATOS!$B$16,SILOS!C79,IF($B$15=DATOS!$B$17,TANQUES!C79,IF($B$15=DATOS!$B$18,'TK AGITADOS'!C79,IF($B$15=DATOS!$B$19,'TORRES ENF'!C79," ")))))))))))))))))</f>
        <v>0</v>
      </c>
      <c r="B95" s="46">
        <f>IF($B$15=DATOS!$B$3,CALDERAS!D79,IF($B$15=DATOS!$B$4,CENTRÍFUGAS!D79,IF($B$15=DATOS!$B$5,CHILLERS!D79, IF($B$15=DATOS!$B$6,COMPRESORES!D79,IF($B$15=DATOS!$B$7,EVAPORADORES!D79,IF($B$15=DATOS!$B$8,FILTROS!D79,IF($B$15=DATOS!$B$9,IC!D79,IF($B$15=DATOS!$B$10,MIXERS!D79,IF($B$15=DATOS!$B$11,MOLINOS!D79,IF($B$15=DATOS!$B$12,'ÓSMOSIS INV'!D79,IF($B$15=DATOS!$B$13,REACTORES!D79,IF($B$15=DATOS!$B$14,RESINAS!D83,IF($B$15=DATOS!$B$15,SECADORES!D79,IF($B$15=DATOS!$B$16,SILOS!D79,IF($B$15=DATOS!$B$17,TANQUES!D79,IF($B$15=DATOS!$B$18,'TK AGITADOS'!D79,IF($B$15=DATOS!$B$19,'TORRES ENF'!D79," ")))))))))))))))))</f>
        <v>0</v>
      </c>
      <c r="C95" s="46">
        <f>IF($B$15=DATOS!$B$3,CALDERAS!E79,IF($B$15=DATOS!$B$4,CENTRÍFUGAS!E79,IF($B$15=DATOS!$B$5,CHILLERS!E79, IF($B$15=DATOS!$B$6,COMPRESORES!E79,IF($B$15=DATOS!$B$7,EVAPORADORES!E79,IF($B$15=DATOS!$B$8,FILTROS!E79,IF($B$15=DATOS!$B$9,IC!E79,IF($B$15=DATOS!$B$10,MIXERS!E79,IF($B$15=DATOS!$B$11,MOLINOS!E79,IF($B$15=DATOS!$B$12,'ÓSMOSIS INV'!E79,IF($B$15=DATOS!$B$13,REACTORES!E79,IF($B$15=DATOS!$B$14,RESINAS!E83,IF($B$15=DATOS!$B$15,SECADORES!E79,IF($B$15=DATOS!$B$16,SILOS!E79,IF($B$15=DATOS!$B$17,TANQUES!E79,IF($B$15=DATOS!$B$18,'TK AGITADOS'!E79,IF($B$15=DATOS!$B$19,'TORRES ENF'!E79," ")))))))))))))))))</f>
        <v>0</v>
      </c>
      <c r="D95" s="46">
        <f>IF($B$15=DATOS!$B$3,CALDERAS!F79,IF($B$15=DATOS!$B$4,CENTRÍFUGAS!F79,IF($B$15=DATOS!$B$5,CHILLERS!F79, IF($B$15=DATOS!$B$6,COMPRESORES!F79,IF($B$15=DATOS!$B$7,EVAPORADORES!F79,IF($B$15=DATOS!$B$8,FILTROS!F79,IF($B$15=DATOS!$B$9,IC!F79,IF($B$15=DATOS!$B$10,MIXERS!F79,IF($B$15=DATOS!$B$11,MOLINOS!F79,IF($B$15=DATOS!$B$12,'ÓSMOSIS INV'!F79,IF($B$15=DATOS!$B$13,REACTORES!F79,IF($B$15=DATOS!$B$14,RESINAS!F83,IF($B$15=DATOS!$B$15,SECADORES!F79,IF($B$15=DATOS!$B$16,SILOS!F79,IF($B$15=DATOS!$B$17,TANQUES!F79,IF($B$15=DATOS!$B$18,'TK AGITADOS'!F79,IF($B$15=DATOS!$B$19,'TORRES ENF'!F79," ")))))))))))))))))</f>
        <v>0</v>
      </c>
      <c r="E95" s="46">
        <f>IF($B$15=DATOS!$B$3,CALDERAS!G79,IF($B$15=DATOS!$B$4,CENTRÍFUGAS!G79,IF($B$15=DATOS!$B$5,CHILLERS!G79, IF($B$15=DATOS!$B$6,COMPRESORES!G79,IF($B$15=DATOS!$B$7,EVAPORADORES!G79,IF($B$15=DATOS!$B$8,FILTROS!G79,IF($B$15=DATOS!$B$9,IC!G79,IF($B$15=DATOS!$B$10,MIXERS!G79,IF($B$15=DATOS!$B$11,MOLINOS!G79,IF($B$15=DATOS!$B$12,'ÓSMOSIS INV'!G79,IF($B$15=DATOS!$B$13,REACTORES!G79,IF($B$15=DATOS!$B$14,RESINAS!G83,IF($B$15=DATOS!$B$15,SECADORES!G79,IF($B$15=DATOS!$B$16,SILOS!G79,IF($B$15=DATOS!$B$17,TANQUES!G79,IF($B$15=DATOS!$B$18,'TK AGITADOS'!G79,IF($B$15=DATOS!$B$19,'TORRES ENF'!G79," ")))))))))))))))))</f>
        <v>0</v>
      </c>
      <c r="F95" s="46">
        <f>IF($B$15=DATOS!$B$3,CALDERAS!H79,IF($B$15=DATOS!$B$4,CENTRÍFUGAS!H79,IF($B$15=DATOS!$B$5,CHILLERS!H79, IF($B$15=DATOS!$B$6,COMPRESORES!H79,IF($B$15=DATOS!$B$7,EVAPORADORES!H79,IF($B$15=DATOS!$B$8,FILTROS!H79,IF($B$15=DATOS!$B$9,IC!H79,IF($B$15=DATOS!$B$10,MIXERS!H79,IF($B$15=DATOS!$B$11,MOLINOS!H79,IF($B$15=DATOS!$B$12,'ÓSMOSIS INV'!H79,IF($B$15=DATOS!$B$13,REACTORES!H79,IF($B$15=DATOS!$B$14,RESINAS!H83,IF($B$15=DATOS!$B$15,SECADORES!H79,IF($B$15=DATOS!$B$16,SILOS!H79,IF($B$15=DATOS!$B$17,TANQUES!H79,IF($B$15=DATOS!$B$18,'TK AGITADOS'!H79,IF($B$15=DATOS!$B$19,'TORRES ENF'!H79," ")))))))))))))))))</f>
        <v>0</v>
      </c>
      <c r="G95" s="46">
        <f>IF($B$15=DATOS!$B$3,CALDERAS!I79,IF($B$15=DATOS!$B$4,CENTRÍFUGAS!I79,IF($B$15=DATOS!$B$5,CHILLERS!I79, IF($B$15=DATOS!$B$6,COMPRESORES!I79,IF($B$15=DATOS!$B$7,EVAPORADORES!I79,IF($B$15=DATOS!$B$8,FILTROS!I79,IF($B$15=DATOS!$B$9,IC!I79,IF($B$15=DATOS!$B$10,MIXERS!I79,IF($B$15=DATOS!$B$11,MOLINOS!I79,IF($B$15=DATOS!$B$12,'ÓSMOSIS INV'!I79,IF($B$15=DATOS!$B$13,REACTORES!I79,IF($B$15=DATOS!$B$14,RESINAS!I83,IF($B$15=DATOS!$B$15,SECADORES!I79,IF($B$15=DATOS!$B$16,SILOS!I79,IF($B$15=DATOS!$B$17,TANQUES!I79,IF($B$15=DATOS!$B$18,'TK AGITADOS'!I79,IF($B$15=DATOS!$B$19,'TORRES ENF'!I79," ")))))))))))))))))</f>
        <v>0</v>
      </c>
      <c r="H95" s="46">
        <f>IF($B$15=DATOS!$B$3,CALDERAS!J79,IF($B$15=DATOS!$B$4,CENTRÍFUGAS!J79,IF($B$15=DATOS!$B$5,CHILLERS!J79, IF($B$15=DATOS!$B$6,COMPRESORES!J79,IF($B$15=DATOS!$B$7,EVAPORADORES!J79,IF($B$15=DATOS!$B$8,FILTROS!J79,IF($B$15=DATOS!$B$9,IC!J79,IF($B$15=DATOS!$B$10,MIXERS!J79,IF($B$15=DATOS!$B$11,MOLINOS!J79,IF($B$15=DATOS!$B$12,'ÓSMOSIS INV'!J79,IF($B$15=DATOS!$B$13,REACTORES!J79,IF($B$15=DATOS!$B$14,RESINAS!J83,IF($B$15=DATOS!$B$15,SECADORES!J79,IF($B$15=DATOS!$B$16,SILOS!J79,IF($B$15=DATOS!$B$17,TANQUES!J79,IF($B$15=DATOS!$B$18,'TK AGITADOS'!J79,IF($B$15=DATOS!$B$19,'TORRES ENF'!J79," ")))))))))))))))))</f>
        <v>0</v>
      </c>
      <c r="I95" s="46">
        <f>IF($B$15=DATOS!$B$3,CALDERAS!K79,IF($B$15=DATOS!$B$4,CENTRÍFUGAS!K79,IF($B$15=DATOS!$B$5,CHILLERS!K79, IF($B$15=DATOS!$B$6,COMPRESORES!K79,IF($B$15=DATOS!$B$7,EVAPORADORES!K79,IF($B$15=DATOS!$B$8,FILTROS!K79,IF($B$15=DATOS!$B$9,IC!K79,IF($B$15=DATOS!$B$10,MIXERS!K79,IF($B$15=DATOS!$B$11,MOLINOS!K79,IF($B$15=DATOS!$B$12,'ÓSMOSIS INV'!K79,IF($B$15=DATOS!$B$13,REACTORES!K79,IF($B$15=DATOS!$B$14,RESINAS!K83,IF($B$15=DATOS!$B$15,SECADORES!K79,IF($B$15=DATOS!$B$16,SILOS!K79,IF($B$15=DATOS!$B$17,TANQUES!K79,IF($B$15=DATOS!$B$18,'TK AGITADOS'!K79,IF($B$15=DATOS!$B$19,'TORRES ENF'!K79," ")))))))))))))))))</f>
        <v>0</v>
      </c>
      <c r="J95" s="46">
        <f>IF($B$15=DATOS!$B$3,CALDERAS!L79,IF($B$15=DATOS!$B$4,CENTRÍFUGAS!L79,IF($B$15=DATOS!$B$5,CHILLERS!L79, IF($B$15=DATOS!$B$6,COMPRESORES!L79,IF($B$15=DATOS!$B$7,EVAPORADORES!L79,IF($B$15=DATOS!$B$8,FILTROS!L79,IF($B$15=DATOS!$B$9,IC!L79,IF($B$15=DATOS!$B$10,MIXERS!L79,IF($B$15=DATOS!$B$11,MOLINOS!L79,IF($B$15=DATOS!$B$12,'ÓSMOSIS INV'!L79,IF($B$15=DATOS!$B$13,REACTORES!L79,IF($B$15=DATOS!$B$14,RESINAS!L83,IF($B$15=DATOS!$B$15,SECADORES!L79,IF($B$15=DATOS!$B$16,SILOS!L79,IF($B$15=DATOS!$B$17,TANQUES!L79,IF($B$15=DATOS!$B$18,'TK AGITADOS'!L79,IF($B$15=DATOS!$B$19,'TORRES ENF'!L79," ")))))))))))))))))</f>
        <v>0</v>
      </c>
      <c r="K95" s="46">
        <f>IF($B$15=DATOS!$B$3,CALDERAS!M79,IF($B$15=DATOS!$B$4,CENTRÍFUGAS!M79,IF($B$15=DATOS!$B$5,CHILLERS!M79, IF($B$15=DATOS!$B$6,COMPRESORES!M79,IF($B$15=DATOS!$B$7,EVAPORADORES!M79,IF($B$15=DATOS!$B$8,FILTROS!M79,IF($B$15=DATOS!$B$9,IC!M79,IF($B$15=DATOS!$B$10,MIXERS!M79,IF($B$15=DATOS!$B$11,MOLINOS!M79,IF($B$15=DATOS!$B$12,'ÓSMOSIS INV'!M79,IF($B$15=DATOS!$B$13,REACTORES!M79,IF($B$15=DATOS!$B$14,RESINAS!M83,IF($B$15=DATOS!$B$15,SECADORES!M79,IF($B$15=DATOS!$B$16,SILOS!M79,IF($B$15=DATOS!$B$17,TANQUES!M79,IF($B$15=DATOS!$B$18,'TK AGITADOS'!M79,IF($B$15=DATOS!$B$19,'TORRES ENF'!M79," ")))))))))))))))))</f>
        <v>0</v>
      </c>
      <c r="L95" s="46">
        <f>IF($B$15=DATOS!$B$3,CALDERAS!N79,IF($B$15=DATOS!$B$4,CENTRÍFUGAS!N79,IF($B$15=DATOS!$B$5,CHILLERS!N79, IF($B$15=DATOS!$B$6,COMPRESORES!N79,IF($B$15=DATOS!$B$7,EVAPORADORES!N79,IF($B$15=DATOS!$B$8,FILTROS!N79,IF($B$15=DATOS!$B$9,IC!N79,IF($B$15=DATOS!$B$10,MIXERS!N79,IF($B$15=DATOS!$B$11,MOLINOS!N79,IF($B$15=DATOS!$B$12,'ÓSMOSIS INV'!N79,IF($B$15=DATOS!$B$13,REACTORES!N79,IF($B$15=DATOS!$B$14,RESINAS!N83,IF($B$15=DATOS!$B$15,SECADORES!N79,IF($B$15=DATOS!$B$16,SILOS!N79,IF($B$15=DATOS!$B$17,TANQUES!N79,IF($B$15=DATOS!$B$18,'TK AGITADOS'!N79,IF($B$15=DATOS!$B$19,'TORRES ENF'!N79," ")))))))))))))))))</f>
        <v>0</v>
      </c>
      <c r="M95" s="46">
        <f>IF($B$15=DATOS!$B$3,CALDERAS!O79,IF($B$15=DATOS!$B$4,CENTRÍFUGAS!O79,IF($B$15=DATOS!$B$5,CHILLERS!O79, IF($B$15=DATOS!$B$6,COMPRESORES!O79,IF($B$15=DATOS!$B$7,EVAPORADORES!O79,IF($B$15=DATOS!$B$8,FILTROS!O79,IF($B$15=DATOS!$B$9,IC!O79,IF($B$15=DATOS!$B$10,MIXERS!O79,IF($B$15=DATOS!$B$11,MOLINOS!O79,IF($B$15=DATOS!$B$12,'ÓSMOSIS INV'!O79,IF($B$15=DATOS!$B$13,REACTORES!O79,IF($B$15=DATOS!$B$14,RESINAS!O83,IF($B$15=DATOS!$B$15,SECADORES!O79,IF($B$15=DATOS!$B$16,SILOS!O79,IF($B$15=DATOS!$B$17,TANQUES!O79,IF($B$15=DATOS!$B$18,'TK AGITADOS'!O79,IF($B$15=DATOS!$B$19,'TORRES ENF'!O79," ")))))))))))))))))</f>
        <v>0</v>
      </c>
      <c r="N95" s="46">
        <f>IF($B$15=DATOS!$B$3,CALDERAS!P79,IF($B$15=DATOS!$B$4,CENTRÍFUGAS!P79,IF($B$15=DATOS!$B$5,CHILLERS!P79, IF($B$15=DATOS!$B$6,COMPRESORES!P79,IF($B$15=DATOS!$B$7,EVAPORADORES!P79,IF($B$15=DATOS!$B$8,FILTROS!P79,IF($B$15=DATOS!$B$9,IC!P79,IF($B$15=DATOS!$B$10,MIXERS!P79,IF($B$15=DATOS!$B$11,MOLINOS!P79,IF($B$15=DATOS!$B$12,'ÓSMOSIS INV'!P79,IF($B$15=DATOS!$B$13,REACTORES!P79,IF($B$15=DATOS!$B$14,RESINAS!P83,IF($B$15=DATOS!$B$15,SECADORES!P79,IF($B$15=DATOS!$B$16,SILOS!P79,IF($B$15=DATOS!$B$17,TANQUES!P79,IF($B$15=DATOS!$B$18,'TK AGITADOS'!P79,IF($B$15=DATOS!$B$19,'TORRES ENF'!P79," ")))))))))))))))))</f>
        <v>0</v>
      </c>
      <c r="O95" s="46">
        <f>IF($B$15=DATOS!$B$3,CALDERAS!Q79,IF($B$15=DATOS!$B$4,CENTRÍFUGAS!Q79,IF($B$15=DATOS!$B$5,CHILLERS!Q79, IF($B$15=DATOS!$B$6,COMPRESORES!Q79,IF($B$15=DATOS!$B$7,EVAPORADORES!Q79,IF($B$15=DATOS!$B$8,FILTROS!Q79,IF($B$15=DATOS!$B$9,IC!Q79,IF($B$15=DATOS!$B$10,MIXERS!Q79,IF($B$15=DATOS!$B$11,MOLINOS!Q79,IF($B$15=DATOS!$B$12,'ÓSMOSIS INV'!Q79,IF($B$15=DATOS!$B$13,REACTORES!Q79,IF($B$15=DATOS!$B$14,RESINAS!Q83,IF($B$15=DATOS!$B$15,SECADORES!Q79,IF($B$15=DATOS!$B$16,SILOS!Q79,IF($B$15=DATOS!$B$17,TANQUES!Q79,IF($B$15=DATOS!$B$18,'TK AGITADOS'!Q79,IF($B$15=DATOS!$B$19,'TORRES ENF'!Q79," ")))))))))))))))))</f>
        <v>0</v>
      </c>
      <c r="P95" s="46">
        <f>IF($B$15=DATOS!$B$3,CALDERAS!R79,IF($B$15=DATOS!$B$4,CENTRÍFUGAS!R79,IF($B$15=DATOS!$B$5,CHILLERS!R79, IF($B$15=DATOS!$B$6,COMPRESORES!R79,IF($B$15=DATOS!$B$7,EVAPORADORES!R79,IF($B$15=DATOS!$B$8,FILTROS!R79,IF($B$15=DATOS!$B$9,IC!R79,IF($B$15=DATOS!$B$10,MIXERS!R79,IF($B$15=DATOS!$B$11,MOLINOS!R79,IF($B$15=DATOS!$B$12,'ÓSMOSIS INV'!R79,IF($B$15=DATOS!$B$13,REACTORES!R79,IF($B$15=DATOS!$B$14,RESINAS!R83,IF($B$15=DATOS!$B$15,SECADORES!R79,IF($B$15=DATOS!$B$16,SILOS!R79,IF($B$15=DATOS!$B$17,TANQUES!R79,IF($B$15=DATOS!$B$18,'TK AGITADOS'!R79,IF($B$15=DATOS!$B$19,'TORRES ENF'!R79," ")))))))))))))))))</f>
        <v>0</v>
      </c>
      <c r="Q95" s="46">
        <f>IF($B$15=DATOS!$B$3,CALDERAS!S79,IF($B$15=DATOS!$B$4,CENTRÍFUGAS!S79,IF($B$15=DATOS!$B$5,CHILLERS!S79, IF($B$15=DATOS!$B$6,COMPRESORES!S79,IF($B$15=DATOS!$B$7,EVAPORADORES!S79,IF($B$15=DATOS!$B$8,FILTROS!S79,IF($B$15=DATOS!$B$9,IC!S79,IF($B$15=DATOS!$B$10,MIXERS!S79,IF($B$15=DATOS!$B$11,MOLINOS!S79,IF($B$15=DATOS!$B$12,'ÓSMOSIS INV'!S79,IF($B$15=DATOS!$B$13,REACTORES!S79,IF($B$15=DATOS!$B$14,RESINAS!S83,IF($B$15=DATOS!$B$15,SECADORES!S79,IF($B$15=DATOS!$B$16,SILOS!S79,IF($B$15=DATOS!$B$17,TANQUES!S79,IF($B$15=DATOS!$B$18,'TK AGITADOS'!S79,IF($B$15=DATOS!$B$19,'TORRES ENF'!S79," ")))))))))))))))))</f>
        <v>0</v>
      </c>
      <c r="R95" s="46">
        <f>IF($B$15=DATOS!$B$3,CALDERAS!T79,IF($B$15=DATOS!$B$4,CENTRÍFUGAS!T79,IF($B$15=DATOS!$B$5,CHILLERS!T79, IF($B$15=DATOS!$B$6,COMPRESORES!T79,IF($B$15=DATOS!$B$7,EVAPORADORES!T79,IF($B$15=DATOS!$B$8,FILTROS!T79,IF($B$15=DATOS!$B$9,IC!T79,IF($B$15=DATOS!$B$10,MIXERS!T79,IF($B$15=DATOS!$B$11,MOLINOS!T79,IF($B$15=DATOS!$B$12,'ÓSMOSIS INV'!T79,IF($B$15=DATOS!$B$13,REACTORES!T79,IF($B$15=DATOS!$B$14,RESINAS!T83,IF($B$15=DATOS!$B$15,SECADORES!T79,IF($B$15=DATOS!$B$16,SILOS!T79,IF($B$15=DATOS!$B$17,TANQUES!T79,IF($B$15=DATOS!$B$18,'TK AGITADOS'!T79,IF($B$15=DATOS!$B$19,'TORRES ENF'!T79," ")))))))))))))))))</f>
        <v>0</v>
      </c>
      <c r="S95" s="46">
        <f>IF($B$15=DATOS!$B$3,CALDERAS!U79,IF($B$15=DATOS!$B$4,CENTRÍFUGAS!U79,IF($B$15=DATOS!$B$5,CHILLERS!U79, IF($B$15=DATOS!$B$6,COMPRESORES!U79,IF($B$15=DATOS!$B$7,EVAPORADORES!U79,IF($B$15=DATOS!$B$8,FILTROS!U79,IF($B$15=DATOS!$B$9,IC!U79,IF($B$15=DATOS!$B$10,MIXERS!U79,IF($B$15=DATOS!$B$11,MOLINOS!U79,IF($B$15=DATOS!$B$12,'ÓSMOSIS INV'!U79,IF($B$15=DATOS!$B$13,REACTORES!U79,IF($B$15=DATOS!$B$14,RESINAS!U83,IF($B$15=DATOS!$B$15,SECADORES!U79,IF($B$15=DATOS!$B$16,SILOS!U79,IF($B$15=DATOS!$B$17,TANQUES!U79,IF($B$15=DATOS!$B$18,'TK AGITADOS'!U79,IF($B$15=DATOS!$B$19,'TORRES ENF'!U79," ")))))))))))))))))</f>
        <v>0</v>
      </c>
      <c r="T95" s="46">
        <f>IF($B$15=DATOS!$B$3,CALDERAS!V79,IF($B$15=DATOS!$B$4,CENTRÍFUGAS!V79,IF($B$15=DATOS!$B$5,CHILLERS!V79, IF($B$15=DATOS!$B$6,COMPRESORES!V79,IF($B$15=DATOS!$B$7,EVAPORADORES!V79,IF($B$15=DATOS!$B$8,FILTROS!V79,IF($B$15=DATOS!$B$9,IC!V79,IF($B$15=DATOS!$B$10,MIXERS!V79,IF($B$15=DATOS!$B$11,MOLINOS!V79,IF($B$15=DATOS!$B$12,'ÓSMOSIS INV'!V79,IF($B$15=DATOS!$B$13,REACTORES!V79,IF($B$15=DATOS!$B$14,RESINAS!V83,IF($B$15=DATOS!$B$15,SECADORES!V79,IF($B$15=DATOS!$B$16,SILOS!V79,IF($B$15=DATOS!$B$17,TANQUES!V79,IF($B$15=DATOS!$B$18,'TK AGITADOS'!V79,IF($B$15=DATOS!$B$19,'TORRES ENF'!V79," ")))))))))))))))))</f>
        <v>0</v>
      </c>
      <c r="U95" s="46">
        <f>IF($B$15=DATOS!$B$3,CALDERAS!W79,IF($B$15=DATOS!$B$4,CENTRÍFUGAS!W79,IF($B$15=DATOS!$B$5,CHILLERS!W79, IF($B$15=DATOS!$B$6,COMPRESORES!W79,IF($B$15=DATOS!$B$7,EVAPORADORES!W79,IF($B$15=DATOS!$B$8,FILTROS!W79,IF($B$15=DATOS!$B$9,IC!W79,IF($B$15=DATOS!$B$10,MIXERS!W79,IF($B$15=DATOS!$B$11,MOLINOS!W79,IF($B$15=DATOS!$B$12,'ÓSMOSIS INV'!W79,IF($B$15=DATOS!$B$13,REACTORES!W79,IF($B$15=DATOS!$B$14,RESINAS!W83,IF($B$15=DATOS!$B$15,SECADORES!W79,IF($B$15=DATOS!$B$16,SILOS!W79,IF($B$15=DATOS!$B$17,TANQUES!W79,IF($B$15=DATOS!$B$18,'TK AGITADOS'!W79,IF($B$15=DATOS!$B$19,'TORRES ENF'!W79," ")))))))))))))))))</f>
        <v>0</v>
      </c>
      <c r="V95" s="46">
        <f>IF($B$15=DATOS!$B$3,CALDERAS!X79,IF($B$15=DATOS!$B$4,CENTRÍFUGAS!X79,IF($B$15=DATOS!$B$5,CHILLERS!X79, IF($B$15=DATOS!$B$6,COMPRESORES!X79,IF($B$15=DATOS!$B$7,EVAPORADORES!X79,IF($B$15=DATOS!$B$8,FILTROS!X79,IF($B$15=DATOS!$B$9,IC!X79,IF($B$15=DATOS!$B$10,MIXERS!X79,IF($B$15=DATOS!$B$11,MOLINOS!X79,IF($B$15=DATOS!$B$12,'ÓSMOSIS INV'!X79,IF($B$15=DATOS!$B$13,REACTORES!X79,IF($B$15=DATOS!$B$14,RESINAS!X83,IF($B$15=DATOS!$B$15,SECADORES!X79,IF($B$15=DATOS!$B$16,SILOS!X79,IF($B$15=DATOS!$B$17,TANQUES!X79,IF($B$15=DATOS!$B$18,'TK AGITADOS'!X79,IF($B$15=DATOS!$B$19,'TORRES ENF'!X79," ")))))))))))))))))</f>
        <v>0</v>
      </c>
      <c r="W95" s="46">
        <f>IF($B$15=DATOS!$B$3,CALDERAS!Y79,IF($B$15=DATOS!$B$4,CENTRÍFUGAS!Y79,IF($B$15=DATOS!$B$5,CHILLERS!Y79, IF($B$15=DATOS!$B$6,COMPRESORES!Y79,IF($B$15=DATOS!$B$7,EVAPORADORES!Y79,IF($B$15=DATOS!$B$8,FILTROS!Y79,IF($B$15=DATOS!$B$9,IC!Y79,IF($B$15=DATOS!$B$10,MIXERS!Y79,IF($B$15=DATOS!$B$11,MOLINOS!Y79,IF($B$15=DATOS!$B$12,'ÓSMOSIS INV'!Y79,IF($B$15=DATOS!$B$13,REACTORES!Y79,IF($B$15=DATOS!$B$14,RESINAS!Y83,IF($B$15=DATOS!$B$15,SECADORES!Y79,IF($B$15=DATOS!$B$16,SILOS!Y79,IF($B$15=DATOS!$B$17,TANQUES!Y79,IF($B$15=DATOS!$B$18,'TK AGITADOS'!Y79,IF($B$15=DATOS!$B$19,'TORRES ENF'!Y79," ")))))))))))))))))</f>
        <v>0</v>
      </c>
      <c r="X95" s="46">
        <f>IF($B$15=DATOS!$B$3,CALDERAS!Z79,IF($B$15=DATOS!$B$4,CENTRÍFUGAS!Z79,IF($B$15=DATOS!$B$5,CHILLERS!Z79, IF($B$15=DATOS!$B$6,COMPRESORES!Z79,IF($B$15=DATOS!$B$7,EVAPORADORES!Z79,IF($B$15=DATOS!$B$8,FILTROS!Z79,IF($B$15=DATOS!$B$9,IC!Z79,IF($B$15=DATOS!$B$10,MIXERS!Z79,IF($B$15=DATOS!$B$11,MOLINOS!Z79,IF($B$15=DATOS!$B$12,'ÓSMOSIS INV'!Z79,IF($B$15=DATOS!$B$13,REACTORES!Z79,IF($B$15=DATOS!$B$14,RESINAS!Z83,IF($B$15=DATOS!$B$15,SECADORES!Z79,IF($B$15=DATOS!$B$16,SILOS!Z79,IF($B$15=DATOS!$B$17,TANQUES!Z79,IF($B$15=DATOS!$B$18,'TK AGITADOS'!Z79,IF($B$15=DATOS!$B$19,'TORRES ENF'!Z79," ")))))))))))))))))</f>
        <v>0</v>
      </c>
      <c r="Y95" s="46">
        <f>IF($B$15=DATOS!$B$3,CALDERAS!AA79,IF($B$15=DATOS!$B$4,CENTRÍFUGAS!AA79,IF($B$15=DATOS!$B$5,CHILLERS!AA79, IF($B$15=DATOS!$B$6,COMPRESORES!AA79,IF($B$15=DATOS!$B$7,EVAPORADORES!AA79,IF($B$15=DATOS!$B$8,FILTROS!AA79,IF($B$15=DATOS!$B$9,IC!AA79,IF($B$15=DATOS!$B$10,MIXERS!AA79,IF($B$15=DATOS!$B$11,MOLINOS!AA79,IF($B$15=DATOS!$B$12,'ÓSMOSIS INV'!AA79,IF($B$15=DATOS!$B$13,REACTORES!AA79,IF($B$15=DATOS!$B$14,RESINAS!AA83,IF($B$15=DATOS!$B$15,SECADORES!AA79,IF($B$15=DATOS!$B$16,SILOS!AA79,IF($B$15=DATOS!$B$17,TANQUES!AA79,IF($B$15=DATOS!$B$18,'TK AGITADOS'!AA79,IF($B$15=DATOS!$B$19,'TORRES ENF'!AA79," ")))))))))))))))))</f>
        <v>0</v>
      </c>
      <c r="Z95" s="46">
        <f>IF($B$15=DATOS!$B$3,CALDERAS!AB79,IF($B$15=DATOS!$B$4,CENTRÍFUGAS!AB79,IF($B$15=DATOS!$B$5,CHILLERS!AB79, IF($B$15=DATOS!$B$6,COMPRESORES!AB79,IF($B$15=DATOS!$B$7,EVAPORADORES!AB79,IF($B$15=DATOS!$B$8,FILTROS!AB79,IF($B$15=DATOS!$B$9,IC!AB79,IF($B$15=DATOS!$B$10,MIXERS!AB79,IF($B$15=DATOS!$B$11,MOLINOS!AB79,IF($B$15=DATOS!$B$12,'ÓSMOSIS INV'!AB79,IF($B$15=DATOS!$B$13,REACTORES!AB79,IF($B$15=DATOS!$B$14,RESINAS!AB83,IF($B$15=DATOS!$B$15,SECADORES!AB79,IF($B$15=DATOS!$B$16,SILOS!AB79,IF($B$15=DATOS!$B$17,TANQUES!AB79,IF($B$15=DATOS!$B$18,'TK AGITADOS'!AB79,IF($B$15=DATOS!$B$19,'TORRES ENF'!AB79," ")))))))))))))))))</f>
        <v>0</v>
      </c>
      <c r="AA95" s="46">
        <f>IF($B$15=DATOS!$B$3,CALDERAS!AC79,IF($B$15=DATOS!$B$4,CENTRÍFUGAS!AC79,IF($B$15=DATOS!$B$5,CHILLERS!AC79, IF($B$15=DATOS!$B$6,COMPRESORES!AC79,IF($B$15=DATOS!$B$7,EVAPORADORES!AC79,IF($B$15=DATOS!$B$8,FILTROS!AC79,IF($B$15=DATOS!$B$9,IC!AC79,IF($B$15=DATOS!$B$10,MIXERS!AC79,IF($B$15=DATOS!$B$11,MOLINOS!AC79,IF($B$15=DATOS!$B$12,'ÓSMOSIS INV'!AC79,IF($B$15=DATOS!$B$13,REACTORES!AC79,IF($B$15=DATOS!$B$14,RESINAS!AC83,IF($B$15=DATOS!$B$15,SECADORES!AC79,IF($B$15=DATOS!$B$16,SILOS!AC79,IF($B$15=DATOS!$B$17,TANQUES!AC79,IF($B$15=DATOS!$B$18,'TK AGITADOS'!AC79,IF($B$15=DATOS!$B$19,'TORRES ENF'!AC79," ")))))))))))))))))</f>
        <v>0</v>
      </c>
      <c r="AB95" s="46">
        <f>IF($B$15=DATOS!$B$3,CALDERAS!AD79,IF($B$15=DATOS!$B$4,CENTRÍFUGAS!AD79,IF($B$15=DATOS!$B$5,CHILLERS!AD79, IF($B$15=DATOS!$B$6,COMPRESORES!AD79,IF($B$15=DATOS!$B$7,EVAPORADORES!AD79,IF($B$15=DATOS!$B$8,FILTROS!AD79,IF($B$15=DATOS!$B$9,IC!AD79,IF($B$15=DATOS!$B$10,MIXERS!AD79,IF($B$15=DATOS!$B$11,MOLINOS!AD79,IF($B$15=DATOS!$B$12,'ÓSMOSIS INV'!AD79,IF($B$15=DATOS!$B$13,REACTORES!AD79,IF($B$15=DATOS!$B$14,RESINAS!AD83,IF($B$15=DATOS!$B$15,SECADORES!AD79,IF($B$15=DATOS!$B$16,SILOS!AD79,IF($B$15=DATOS!$B$17,TANQUES!AD79,IF($B$15=DATOS!$B$18,'TK AGITADOS'!AD79,IF($B$15=DATOS!$B$19,'TORRES ENF'!AD79," ")))))))))))))))))</f>
        <v>0</v>
      </c>
      <c r="AC95" s="46">
        <f>IF($B$15=DATOS!$B$3,CALDERAS!AE79,IF($B$15=DATOS!$B$4,CENTRÍFUGAS!AE79,IF($B$15=DATOS!$B$5,CHILLERS!AE79, IF($B$15=DATOS!$B$6,COMPRESORES!AE79,IF($B$15=DATOS!$B$7,EVAPORADORES!AE79,IF($B$15=DATOS!$B$8,FILTROS!AE79,IF($B$15=DATOS!$B$9,IC!AE79,IF($B$15=DATOS!$B$10,MIXERS!AE79,IF($B$15=DATOS!$B$11,MOLINOS!AE79,IF($B$15=DATOS!$B$12,'ÓSMOSIS INV'!AE79,IF($B$15=DATOS!$B$13,REACTORES!AE79,IF($B$15=DATOS!$B$14,RESINAS!AE83,IF($B$15=DATOS!$B$15,SECADORES!AE79,IF($B$15=DATOS!$B$16,SILOS!AE79,IF($B$15=DATOS!$B$17,TANQUES!AE79,IF($B$15=DATOS!$B$18,'TK AGITADOS'!AE79,IF($B$15=DATOS!$B$19,'TORRES ENF'!AE79," ")))))))))))))))))</f>
        <v>0</v>
      </c>
      <c r="AD95" s="46">
        <f>IF($B$15=DATOS!$B$3,CALDERAS!AF79,IF($B$15=DATOS!$B$4,CENTRÍFUGAS!AF79,IF($B$15=DATOS!$B$5,CHILLERS!AF79, IF($B$15=DATOS!$B$6,COMPRESORES!AF79,IF($B$15=DATOS!$B$7,EVAPORADORES!AF79,IF($B$15=DATOS!$B$8,FILTROS!AF79,IF($B$15=DATOS!$B$9,IC!AF79,IF($B$15=DATOS!$B$10,MIXERS!AF79,IF($B$15=DATOS!$B$11,MOLINOS!AF79,IF($B$15=DATOS!$B$12,'ÓSMOSIS INV'!AF79,IF($B$15=DATOS!$B$13,REACTORES!AF79,IF($B$15=DATOS!$B$14,RESINAS!AF83,IF($B$15=DATOS!$B$15,SECADORES!AF79,IF($B$15=DATOS!$B$16,SILOS!AF79,IF($B$15=DATOS!$B$17,TANQUES!AF79,IF($B$15=DATOS!$B$18,'TK AGITADOS'!AF79,IF($B$15=DATOS!$B$19,'TORRES ENF'!AF79," ")))))))))))))))))</f>
        <v>0</v>
      </c>
      <c r="AE95" s="46">
        <f>IF($B$15=DATOS!$B$3,CALDERAS!AG79,IF($B$15=DATOS!$B$4,CENTRÍFUGAS!AG79,IF($B$15=DATOS!$B$5,CHILLERS!AG79, IF($B$15=DATOS!$B$6,COMPRESORES!AG79,IF($B$15=DATOS!$B$7,EVAPORADORES!AG79,IF($B$15=DATOS!$B$8,FILTROS!AG79,IF($B$15=DATOS!$B$9,IC!AG79,IF($B$15=DATOS!$B$10,MIXERS!AG79,IF($B$15=DATOS!$B$11,MOLINOS!AG79,IF($B$15=DATOS!$B$12,'ÓSMOSIS INV'!AG79,IF($B$15=DATOS!$B$13,REACTORES!AG79,IF($B$15=DATOS!$B$14,RESINAS!AG83,IF($B$15=DATOS!$B$15,SECADORES!AG79,IF($B$15=DATOS!$B$16,SILOS!AG79,IF($B$15=DATOS!$B$17,TANQUES!AG79,IF($B$15=DATOS!$B$18,'TK AGITADOS'!AG79,IF($B$15=DATOS!$B$19,'TORRES ENF'!AG79," ")))))))))))))))))</f>
        <v>0</v>
      </c>
      <c r="AF95" s="46">
        <f>IF($B$15=DATOS!$B$3,CALDERAS!AH79,IF($B$15=DATOS!$B$4,CENTRÍFUGAS!AH79,IF($B$15=DATOS!$B$5,CHILLERS!AH79, IF($B$15=DATOS!$B$6,COMPRESORES!AH79,IF($B$15=DATOS!$B$7,EVAPORADORES!AH79,IF($B$15=DATOS!$B$8,FILTROS!AH79,IF($B$15=DATOS!$B$9,IC!AH79,IF($B$15=DATOS!$B$10,MIXERS!AH79,IF($B$15=DATOS!$B$11,MOLINOS!AH79,IF($B$15=DATOS!$B$12,'ÓSMOSIS INV'!AH79,IF($B$15=DATOS!$B$13,REACTORES!AH79,IF($B$15=DATOS!$B$14,RESINAS!AH83,IF($B$15=DATOS!$B$15,SECADORES!AH79,IF($B$15=DATOS!$B$16,SILOS!AH79,IF($B$15=DATOS!$B$17,TANQUES!AH79,IF($B$15=DATOS!$B$18,'TK AGITADOS'!AH79,IF($B$15=DATOS!$B$19,'TORRES ENF'!AH79," ")))))))))))))))))</f>
        <v>0</v>
      </c>
    </row>
    <row r="96" spans="1:32" s="48" customFormat="1" ht="45" customHeight="1" x14ac:dyDescent="0.4">
      <c r="A96" s="46">
        <f>IF($B$15=DATOS!$B$3,CALDERAS!C80,IF($B$15=DATOS!$B$4,CENTRÍFUGAS!C80,IF($B$15=DATOS!$B$5,CHILLERS!C80, IF($B$15=DATOS!$B$6,COMPRESORES!C80,IF($B$15=DATOS!$B$7,EVAPORADORES!C80,IF($B$15=DATOS!$B$8,FILTROS!C80,IF($B$15=DATOS!$B$9,IC!C80,IF($B$15=DATOS!$B$10,MIXERS!C80,IF($B$15=DATOS!$B$11,MOLINOS!C80,IF($B$15=DATOS!$B$12,'ÓSMOSIS INV'!C80,IF($B$15=DATOS!$B$13,REACTORES!C80,IF($B$15=DATOS!$B$14,RESINAS!C84,IF($B$15=DATOS!$B$15,SECADORES!C80,IF($B$15=DATOS!$B$16,SILOS!C80,IF($B$15=DATOS!$B$17,TANQUES!C80,IF($B$15=DATOS!$B$18,'TK AGITADOS'!C80,IF($B$15=DATOS!$B$19,'TORRES ENF'!C80," ")))))))))))))))))</f>
        <v>0</v>
      </c>
      <c r="B96" s="46">
        <f>IF($B$15=DATOS!$B$3,CALDERAS!D80,IF($B$15=DATOS!$B$4,CENTRÍFUGAS!D80,IF($B$15=DATOS!$B$5,CHILLERS!D80, IF($B$15=DATOS!$B$6,COMPRESORES!D80,IF($B$15=DATOS!$B$7,EVAPORADORES!D80,IF($B$15=DATOS!$B$8,FILTROS!D80,IF($B$15=DATOS!$B$9,IC!D80,IF($B$15=DATOS!$B$10,MIXERS!D80,IF($B$15=DATOS!$B$11,MOLINOS!D80,IF($B$15=DATOS!$B$12,'ÓSMOSIS INV'!D80,IF($B$15=DATOS!$B$13,REACTORES!D80,IF($B$15=DATOS!$B$14,RESINAS!D84,IF($B$15=DATOS!$B$15,SECADORES!D80,IF($B$15=DATOS!$B$16,SILOS!D80,IF($B$15=DATOS!$B$17,TANQUES!D80,IF($B$15=DATOS!$B$18,'TK AGITADOS'!D80,IF($B$15=DATOS!$B$19,'TORRES ENF'!D80," ")))))))))))))))))</f>
        <v>0</v>
      </c>
      <c r="C96" s="46">
        <f>IF($B$15=DATOS!$B$3,CALDERAS!E80,IF($B$15=DATOS!$B$4,CENTRÍFUGAS!E80,IF($B$15=DATOS!$B$5,CHILLERS!E80, IF($B$15=DATOS!$B$6,COMPRESORES!E80,IF($B$15=DATOS!$B$7,EVAPORADORES!E80,IF($B$15=DATOS!$B$8,FILTROS!E80,IF($B$15=DATOS!$B$9,IC!E80,IF($B$15=DATOS!$B$10,MIXERS!E80,IF($B$15=DATOS!$B$11,MOLINOS!E80,IF($B$15=DATOS!$B$12,'ÓSMOSIS INV'!E80,IF($B$15=DATOS!$B$13,REACTORES!E80,IF($B$15=DATOS!$B$14,RESINAS!E84,IF($B$15=DATOS!$B$15,SECADORES!E80,IF($B$15=DATOS!$B$16,SILOS!E80,IF($B$15=DATOS!$B$17,TANQUES!E80,IF($B$15=DATOS!$B$18,'TK AGITADOS'!E80,IF($B$15=DATOS!$B$19,'TORRES ENF'!E80," ")))))))))))))))))</f>
        <v>0</v>
      </c>
      <c r="D96" s="46">
        <f>IF($B$15=DATOS!$B$3,CALDERAS!F80,IF($B$15=DATOS!$B$4,CENTRÍFUGAS!F80,IF($B$15=DATOS!$B$5,CHILLERS!F80, IF($B$15=DATOS!$B$6,COMPRESORES!F80,IF($B$15=DATOS!$B$7,EVAPORADORES!F80,IF($B$15=DATOS!$B$8,FILTROS!F80,IF($B$15=DATOS!$B$9,IC!F80,IF($B$15=DATOS!$B$10,MIXERS!F80,IF($B$15=DATOS!$B$11,MOLINOS!F80,IF($B$15=DATOS!$B$12,'ÓSMOSIS INV'!F80,IF($B$15=DATOS!$B$13,REACTORES!F80,IF($B$15=DATOS!$B$14,RESINAS!F84,IF($B$15=DATOS!$B$15,SECADORES!F80,IF($B$15=DATOS!$B$16,SILOS!F80,IF($B$15=DATOS!$B$17,TANQUES!F80,IF($B$15=DATOS!$B$18,'TK AGITADOS'!F80,IF($B$15=DATOS!$B$19,'TORRES ENF'!F80," ")))))))))))))))))</f>
        <v>0</v>
      </c>
      <c r="E96" s="46">
        <f>IF($B$15=DATOS!$B$3,CALDERAS!G80,IF($B$15=DATOS!$B$4,CENTRÍFUGAS!G80,IF($B$15=DATOS!$B$5,CHILLERS!G80, IF($B$15=DATOS!$B$6,COMPRESORES!G80,IF($B$15=DATOS!$B$7,EVAPORADORES!G80,IF($B$15=DATOS!$B$8,FILTROS!G80,IF($B$15=DATOS!$B$9,IC!G80,IF($B$15=DATOS!$B$10,MIXERS!G80,IF($B$15=DATOS!$B$11,MOLINOS!G80,IF($B$15=DATOS!$B$12,'ÓSMOSIS INV'!G80,IF($B$15=DATOS!$B$13,REACTORES!G80,IF($B$15=DATOS!$B$14,RESINAS!G84,IF($B$15=DATOS!$B$15,SECADORES!G80,IF($B$15=DATOS!$B$16,SILOS!G80,IF($B$15=DATOS!$B$17,TANQUES!G80,IF($B$15=DATOS!$B$18,'TK AGITADOS'!G80,IF($B$15=DATOS!$B$19,'TORRES ENF'!G80," ")))))))))))))))))</f>
        <v>0</v>
      </c>
      <c r="F96" s="46">
        <f>IF($B$15=DATOS!$B$3,CALDERAS!H80,IF($B$15=DATOS!$B$4,CENTRÍFUGAS!H80,IF($B$15=DATOS!$B$5,CHILLERS!H80, IF($B$15=DATOS!$B$6,COMPRESORES!H80,IF($B$15=DATOS!$B$7,EVAPORADORES!H80,IF($B$15=DATOS!$B$8,FILTROS!H80,IF($B$15=DATOS!$B$9,IC!H80,IF($B$15=DATOS!$B$10,MIXERS!H80,IF($B$15=DATOS!$B$11,MOLINOS!H80,IF($B$15=DATOS!$B$12,'ÓSMOSIS INV'!H80,IF($B$15=DATOS!$B$13,REACTORES!H80,IF($B$15=DATOS!$B$14,RESINAS!H84,IF($B$15=DATOS!$B$15,SECADORES!H80,IF($B$15=DATOS!$B$16,SILOS!H80,IF($B$15=DATOS!$B$17,TANQUES!H80,IF($B$15=DATOS!$B$18,'TK AGITADOS'!H80,IF($B$15=DATOS!$B$19,'TORRES ENF'!H80," ")))))))))))))))))</f>
        <v>0</v>
      </c>
      <c r="G96" s="46">
        <f>IF($B$15=DATOS!$B$3,CALDERAS!I80,IF($B$15=DATOS!$B$4,CENTRÍFUGAS!I80,IF($B$15=DATOS!$B$5,CHILLERS!I80, IF($B$15=DATOS!$B$6,COMPRESORES!I80,IF($B$15=DATOS!$B$7,EVAPORADORES!I80,IF($B$15=DATOS!$B$8,FILTROS!I80,IF($B$15=DATOS!$B$9,IC!I80,IF($B$15=DATOS!$B$10,MIXERS!I80,IF($B$15=DATOS!$B$11,MOLINOS!I80,IF($B$15=DATOS!$B$12,'ÓSMOSIS INV'!I80,IF($B$15=DATOS!$B$13,REACTORES!I80,IF($B$15=DATOS!$B$14,RESINAS!I84,IF($B$15=DATOS!$B$15,SECADORES!I80,IF($B$15=DATOS!$B$16,SILOS!I80,IF($B$15=DATOS!$B$17,TANQUES!I80,IF($B$15=DATOS!$B$18,'TK AGITADOS'!I80,IF($B$15=DATOS!$B$19,'TORRES ENF'!I80," ")))))))))))))))))</f>
        <v>0</v>
      </c>
      <c r="H96" s="46">
        <f>IF($B$15=DATOS!$B$3,CALDERAS!J80,IF($B$15=DATOS!$B$4,CENTRÍFUGAS!J80,IF($B$15=DATOS!$B$5,CHILLERS!J80, IF($B$15=DATOS!$B$6,COMPRESORES!J80,IF($B$15=DATOS!$B$7,EVAPORADORES!J80,IF($B$15=DATOS!$B$8,FILTROS!J80,IF($B$15=DATOS!$B$9,IC!J80,IF($B$15=DATOS!$B$10,MIXERS!J80,IF($B$15=DATOS!$B$11,MOLINOS!J80,IF($B$15=DATOS!$B$12,'ÓSMOSIS INV'!J80,IF($B$15=DATOS!$B$13,REACTORES!J80,IF($B$15=DATOS!$B$14,RESINAS!J84,IF($B$15=DATOS!$B$15,SECADORES!J80,IF($B$15=DATOS!$B$16,SILOS!J80,IF($B$15=DATOS!$B$17,TANQUES!J80,IF($B$15=DATOS!$B$18,'TK AGITADOS'!J80,IF($B$15=DATOS!$B$19,'TORRES ENF'!J80," ")))))))))))))))))</f>
        <v>0</v>
      </c>
      <c r="I96" s="46">
        <f>IF($B$15=DATOS!$B$3,CALDERAS!K80,IF($B$15=DATOS!$B$4,CENTRÍFUGAS!K80,IF($B$15=DATOS!$B$5,CHILLERS!K80, IF($B$15=DATOS!$B$6,COMPRESORES!K80,IF($B$15=DATOS!$B$7,EVAPORADORES!K80,IF($B$15=DATOS!$B$8,FILTROS!K80,IF($B$15=DATOS!$B$9,IC!K80,IF($B$15=DATOS!$B$10,MIXERS!K80,IF($B$15=DATOS!$B$11,MOLINOS!K80,IF($B$15=DATOS!$B$12,'ÓSMOSIS INV'!K80,IF($B$15=DATOS!$B$13,REACTORES!K80,IF($B$15=DATOS!$B$14,RESINAS!K84,IF($B$15=DATOS!$B$15,SECADORES!K80,IF($B$15=DATOS!$B$16,SILOS!K80,IF($B$15=DATOS!$B$17,TANQUES!K80,IF($B$15=DATOS!$B$18,'TK AGITADOS'!K80,IF($B$15=DATOS!$B$19,'TORRES ENF'!K80," ")))))))))))))))))</f>
        <v>0</v>
      </c>
      <c r="J96" s="46">
        <f>IF($B$15=DATOS!$B$3,CALDERAS!L80,IF($B$15=DATOS!$B$4,CENTRÍFUGAS!L80,IF($B$15=DATOS!$B$5,CHILLERS!L80, IF($B$15=DATOS!$B$6,COMPRESORES!L80,IF($B$15=DATOS!$B$7,EVAPORADORES!L80,IF($B$15=DATOS!$B$8,FILTROS!L80,IF($B$15=DATOS!$B$9,IC!L80,IF($B$15=DATOS!$B$10,MIXERS!L80,IF($B$15=DATOS!$B$11,MOLINOS!L80,IF($B$15=DATOS!$B$12,'ÓSMOSIS INV'!L80,IF($B$15=DATOS!$B$13,REACTORES!L80,IF($B$15=DATOS!$B$14,RESINAS!L84,IF($B$15=DATOS!$B$15,SECADORES!L80,IF($B$15=DATOS!$B$16,SILOS!L80,IF($B$15=DATOS!$B$17,TANQUES!L80,IF($B$15=DATOS!$B$18,'TK AGITADOS'!L80,IF($B$15=DATOS!$B$19,'TORRES ENF'!L80," ")))))))))))))))))</f>
        <v>0</v>
      </c>
      <c r="K96" s="46">
        <f>IF($B$15=DATOS!$B$3,CALDERAS!M80,IF($B$15=DATOS!$B$4,CENTRÍFUGAS!M80,IF($B$15=DATOS!$B$5,CHILLERS!M80, IF($B$15=DATOS!$B$6,COMPRESORES!M80,IF($B$15=DATOS!$B$7,EVAPORADORES!M80,IF($B$15=DATOS!$B$8,FILTROS!M80,IF($B$15=DATOS!$B$9,IC!M80,IF($B$15=DATOS!$B$10,MIXERS!M80,IF($B$15=DATOS!$B$11,MOLINOS!M80,IF($B$15=DATOS!$B$12,'ÓSMOSIS INV'!M80,IF($B$15=DATOS!$B$13,REACTORES!M80,IF($B$15=DATOS!$B$14,RESINAS!M84,IF($B$15=DATOS!$B$15,SECADORES!M80,IF($B$15=DATOS!$B$16,SILOS!M80,IF($B$15=DATOS!$B$17,TANQUES!M80,IF($B$15=DATOS!$B$18,'TK AGITADOS'!M80,IF($B$15=DATOS!$B$19,'TORRES ENF'!M80," ")))))))))))))))))</f>
        <v>0</v>
      </c>
      <c r="L96" s="46">
        <f>IF($B$15=DATOS!$B$3,CALDERAS!N80,IF($B$15=DATOS!$B$4,CENTRÍFUGAS!N80,IF($B$15=DATOS!$B$5,CHILLERS!N80, IF($B$15=DATOS!$B$6,COMPRESORES!N80,IF($B$15=DATOS!$B$7,EVAPORADORES!N80,IF($B$15=DATOS!$B$8,FILTROS!N80,IF($B$15=DATOS!$B$9,IC!N80,IF($B$15=DATOS!$B$10,MIXERS!N80,IF($B$15=DATOS!$B$11,MOLINOS!N80,IF($B$15=DATOS!$B$12,'ÓSMOSIS INV'!N80,IF($B$15=DATOS!$B$13,REACTORES!N80,IF($B$15=DATOS!$B$14,RESINAS!N84,IF($B$15=DATOS!$B$15,SECADORES!N80,IF($B$15=DATOS!$B$16,SILOS!N80,IF($B$15=DATOS!$B$17,TANQUES!N80,IF($B$15=DATOS!$B$18,'TK AGITADOS'!N80,IF($B$15=DATOS!$B$19,'TORRES ENF'!N80," ")))))))))))))))))</f>
        <v>0</v>
      </c>
      <c r="M96" s="46">
        <f>IF($B$15=DATOS!$B$3,CALDERAS!O80,IF($B$15=DATOS!$B$4,CENTRÍFUGAS!O80,IF($B$15=DATOS!$B$5,CHILLERS!O80, IF($B$15=DATOS!$B$6,COMPRESORES!O80,IF($B$15=DATOS!$B$7,EVAPORADORES!O80,IF($B$15=DATOS!$B$8,FILTROS!O80,IF($B$15=DATOS!$B$9,IC!O80,IF($B$15=DATOS!$B$10,MIXERS!O80,IF($B$15=DATOS!$B$11,MOLINOS!O80,IF($B$15=DATOS!$B$12,'ÓSMOSIS INV'!O80,IF($B$15=DATOS!$B$13,REACTORES!O80,IF($B$15=DATOS!$B$14,RESINAS!O84,IF($B$15=DATOS!$B$15,SECADORES!O80,IF($B$15=DATOS!$B$16,SILOS!O80,IF($B$15=DATOS!$B$17,TANQUES!O80,IF($B$15=DATOS!$B$18,'TK AGITADOS'!O80,IF($B$15=DATOS!$B$19,'TORRES ENF'!O80," ")))))))))))))))))</f>
        <v>0</v>
      </c>
      <c r="N96" s="46">
        <f>IF($B$15=DATOS!$B$3,CALDERAS!P80,IF($B$15=DATOS!$B$4,CENTRÍFUGAS!P80,IF($B$15=DATOS!$B$5,CHILLERS!P80, IF($B$15=DATOS!$B$6,COMPRESORES!P80,IF($B$15=DATOS!$B$7,EVAPORADORES!P80,IF($B$15=DATOS!$B$8,FILTROS!P80,IF($B$15=DATOS!$B$9,IC!P80,IF($B$15=DATOS!$B$10,MIXERS!P80,IF($B$15=DATOS!$B$11,MOLINOS!P80,IF($B$15=DATOS!$B$12,'ÓSMOSIS INV'!P80,IF($B$15=DATOS!$B$13,REACTORES!P80,IF($B$15=DATOS!$B$14,RESINAS!P84,IF($B$15=DATOS!$B$15,SECADORES!P80,IF($B$15=DATOS!$B$16,SILOS!P80,IF($B$15=DATOS!$B$17,TANQUES!P80,IF($B$15=DATOS!$B$18,'TK AGITADOS'!P80,IF($B$15=DATOS!$B$19,'TORRES ENF'!P80," ")))))))))))))))))</f>
        <v>0</v>
      </c>
      <c r="O96" s="46">
        <f>IF($B$15=DATOS!$B$3,CALDERAS!Q80,IF($B$15=DATOS!$B$4,CENTRÍFUGAS!Q80,IF($B$15=DATOS!$B$5,CHILLERS!Q80, IF($B$15=DATOS!$B$6,COMPRESORES!Q80,IF($B$15=DATOS!$B$7,EVAPORADORES!Q80,IF($B$15=DATOS!$B$8,FILTROS!Q80,IF($B$15=DATOS!$B$9,IC!Q80,IF($B$15=DATOS!$B$10,MIXERS!Q80,IF($B$15=DATOS!$B$11,MOLINOS!Q80,IF($B$15=DATOS!$B$12,'ÓSMOSIS INV'!Q80,IF($B$15=DATOS!$B$13,REACTORES!Q80,IF($B$15=DATOS!$B$14,RESINAS!Q84,IF($B$15=DATOS!$B$15,SECADORES!Q80,IF($B$15=DATOS!$B$16,SILOS!Q80,IF($B$15=DATOS!$B$17,TANQUES!Q80,IF($B$15=DATOS!$B$18,'TK AGITADOS'!Q80,IF($B$15=DATOS!$B$19,'TORRES ENF'!Q80," ")))))))))))))))))</f>
        <v>0</v>
      </c>
      <c r="P96" s="46">
        <f>IF($B$15=DATOS!$B$3,CALDERAS!R80,IF($B$15=DATOS!$B$4,CENTRÍFUGAS!R80,IF($B$15=DATOS!$B$5,CHILLERS!R80, IF($B$15=DATOS!$B$6,COMPRESORES!R80,IF($B$15=DATOS!$B$7,EVAPORADORES!R80,IF($B$15=DATOS!$B$8,FILTROS!R80,IF($B$15=DATOS!$B$9,IC!R80,IF($B$15=DATOS!$B$10,MIXERS!R80,IF($B$15=DATOS!$B$11,MOLINOS!R80,IF($B$15=DATOS!$B$12,'ÓSMOSIS INV'!R80,IF($B$15=DATOS!$B$13,REACTORES!R80,IF($B$15=DATOS!$B$14,RESINAS!R84,IF($B$15=DATOS!$B$15,SECADORES!R80,IF($B$15=DATOS!$B$16,SILOS!R80,IF($B$15=DATOS!$B$17,TANQUES!R80,IF($B$15=DATOS!$B$18,'TK AGITADOS'!R80,IF($B$15=DATOS!$B$19,'TORRES ENF'!R80," ")))))))))))))))))</f>
        <v>0</v>
      </c>
      <c r="Q96" s="46">
        <f>IF($B$15=DATOS!$B$3,CALDERAS!S80,IF($B$15=DATOS!$B$4,CENTRÍFUGAS!S80,IF($B$15=DATOS!$B$5,CHILLERS!S80, IF($B$15=DATOS!$B$6,COMPRESORES!S80,IF($B$15=DATOS!$B$7,EVAPORADORES!S80,IF($B$15=DATOS!$B$8,FILTROS!S80,IF($B$15=DATOS!$B$9,IC!S80,IF($B$15=DATOS!$B$10,MIXERS!S80,IF($B$15=DATOS!$B$11,MOLINOS!S80,IF($B$15=DATOS!$B$12,'ÓSMOSIS INV'!S80,IF($B$15=DATOS!$B$13,REACTORES!S80,IF($B$15=DATOS!$B$14,RESINAS!S84,IF($B$15=DATOS!$B$15,SECADORES!S80,IF($B$15=DATOS!$B$16,SILOS!S80,IF($B$15=DATOS!$B$17,TANQUES!S80,IF($B$15=DATOS!$B$18,'TK AGITADOS'!S80,IF($B$15=DATOS!$B$19,'TORRES ENF'!S80," ")))))))))))))))))</f>
        <v>0</v>
      </c>
      <c r="R96" s="46">
        <f>IF($B$15=DATOS!$B$3,CALDERAS!T80,IF($B$15=DATOS!$B$4,CENTRÍFUGAS!T80,IF($B$15=DATOS!$B$5,CHILLERS!T80, IF($B$15=DATOS!$B$6,COMPRESORES!T80,IF($B$15=DATOS!$B$7,EVAPORADORES!T80,IF($B$15=DATOS!$B$8,FILTROS!T80,IF($B$15=DATOS!$B$9,IC!T80,IF($B$15=DATOS!$B$10,MIXERS!T80,IF($B$15=DATOS!$B$11,MOLINOS!T80,IF($B$15=DATOS!$B$12,'ÓSMOSIS INV'!T80,IF($B$15=DATOS!$B$13,REACTORES!T80,IF($B$15=DATOS!$B$14,RESINAS!T84,IF($B$15=DATOS!$B$15,SECADORES!T80,IF($B$15=DATOS!$B$16,SILOS!T80,IF($B$15=DATOS!$B$17,TANQUES!T80,IF($B$15=DATOS!$B$18,'TK AGITADOS'!T80,IF($B$15=DATOS!$B$19,'TORRES ENF'!T80," ")))))))))))))))))</f>
        <v>0</v>
      </c>
      <c r="S96" s="46">
        <f>IF($B$15=DATOS!$B$3,CALDERAS!U80,IF($B$15=DATOS!$B$4,CENTRÍFUGAS!U80,IF($B$15=DATOS!$B$5,CHILLERS!U80, IF($B$15=DATOS!$B$6,COMPRESORES!U80,IF($B$15=DATOS!$B$7,EVAPORADORES!U80,IF($B$15=DATOS!$B$8,FILTROS!U80,IF($B$15=DATOS!$B$9,IC!U80,IF($B$15=DATOS!$B$10,MIXERS!U80,IF($B$15=DATOS!$B$11,MOLINOS!U80,IF($B$15=DATOS!$B$12,'ÓSMOSIS INV'!U80,IF($B$15=DATOS!$B$13,REACTORES!U80,IF($B$15=DATOS!$B$14,RESINAS!U84,IF($B$15=DATOS!$B$15,SECADORES!U80,IF($B$15=DATOS!$B$16,SILOS!U80,IF($B$15=DATOS!$B$17,TANQUES!U80,IF($B$15=DATOS!$B$18,'TK AGITADOS'!U80,IF($B$15=DATOS!$B$19,'TORRES ENF'!U80," ")))))))))))))))))</f>
        <v>0</v>
      </c>
      <c r="T96" s="46">
        <f>IF($B$15=DATOS!$B$3,CALDERAS!V80,IF($B$15=DATOS!$B$4,CENTRÍFUGAS!V80,IF($B$15=DATOS!$B$5,CHILLERS!V80, IF($B$15=DATOS!$B$6,COMPRESORES!V80,IF($B$15=DATOS!$B$7,EVAPORADORES!V80,IF($B$15=DATOS!$B$8,FILTROS!V80,IF($B$15=DATOS!$B$9,IC!V80,IF($B$15=DATOS!$B$10,MIXERS!V80,IF($B$15=DATOS!$B$11,MOLINOS!V80,IF($B$15=DATOS!$B$12,'ÓSMOSIS INV'!V80,IF($B$15=DATOS!$B$13,REACTORES!V80,IF($B$15=DATOS!$B$14,RESINAS!V84,IF($B$15=DATOS!$B$15,SECADORES!V80,IF($B$15=DATOS!$B$16,SILOS!V80,IF($B$15=DATOS!$B$17,TANQUES!V80,IF($B$15=DATOS!$B$18,'TK AGITADOS'!V80,IF($B$15=DATOS!$B$19,'TORRES ENF'!V80," ")))))))))))))))))</f>
        <v>0</v>
      </c>
      <c r="U96" s="46">
        <f>IF($B$15=DATOS!$B$3,CALDERAS!W80,IF($B$15=DATOS!$B$4,CENTRÍFUGAS!W80,IF($B$15=DATOS!$B$5,CHILLERS!W80, IF($B$15=DATOS!$B$6,COMPRESORES!W80,IF($B$15=DATOS!$B$7,EVAPORADORES!W80,IF($B$15=DATOS!$B$8,FILTROS!W80,IF($B$15=DATOS!$B$9,IC!W80,IF($B$15=DATOS!$B$10,MIXERS!W80,IF($B$15=DATOS!$B$11,MOLINOS!W80,IF($B$15=DATOS!$B$12,'ÓSMOSIS INV'!W80,IF($B$15=DATOS!$B$13,REACTORES!W80,IF($B$15=DATOS!$B$14,RESINAS!W84,IF($B$15=DATOS!$B$15,SECADORES!W80,IF($B$15=DATOS!$B$16,SILOS!W80,IF($B$15=DATOS!$B$17,TANQUES!W80,IF($B$15=DATOS!$B$18,'TK AGITADOS'!W80,IF($B$15=DATOS!$B$19,'TORRES ENF'!W80," ")))))))))))))))))</f>
        <v>0</v>
      </c>
      <c r="V96" s="46">
        <f>IF($B$15=DATOS!$B$3,CALDERAS!X80,IF($B$15=DATOS!$B$4,CENTRÍFUGAS!X80,IF($B$15=DATOS!$B$5,CHILLERS!X80, IF($B$15=DATOS!$B$6,COMPRESORES!X80,IF($B$15=DATOS!$B$7,EVAPORADORES!X80,IF($B$15=DATOS!$B$8,FILTROS!X80,IF($B$15=DATOS!$B$9,IC!X80,IF($B$15=DATOS!$B$10,MIXERS!X80,IF($B$15=DATOS!$B$11,MOLINOS!X80,IF($B$15=DATOS!$B$12,'ÓSMOSIS INV'!X80,IF($B$15=DATOS!$B$13,REACTORES!X80,IF($B$15=DATOS!$B$14,RESINAS!X84,IF($B$15=DATOS!$B$15,SECADORES!X80,IF($B$15=DATOS!$B$16,SILOS!X80,IF($B$15=DATOS!$B$17,TANQUES!X80,IF($B$15=DATOS!$B$18,'TK AGITADOS'!X80,IF($B$15=DATOS!$B$19,'TORRES ENF'!X80," ")))))))))))))))))</f>
        <v>0</v>
      </c>
      <c r="W96" s="46">
        <f>IF($B$15=DATOS!$B$3,CALDERAS!Y80,IF($B$15=DATOS!$B$4,CENTRÍFUGAS!Y80,IF($B$15=DATOS!$B$5,CHILLERS!Y80, IF($B$15=DATOS!$B$6,COMPRESORES!Y80,IF($B$15=DATOS!$B$7,EVAPORADORES!Y80,IF($B$15=DATOS!$B$8,FILTROS!Y80,IF($B$15=DATOS!$B$9,IC!Y80,IF($B$15=DATOS!$B$10,MIXERS!Y80,IF($B$15=DATOS!$B$11,MOLINOS!Y80,IF($B$15=DATOS!$B$12,'ÓSMOSIS INV'!Y80,IF($B$15=DATOS!$B$13,REACTORES!Y80,IF($B$15=DATOS!$B$14,RESINAS!Y84,IF($B$15=DATOS!$B$15,SECADORES!Y80,IF($B$15=DATOS!$B$16,SILOS!Y80,IF($B$15=DATOS!$B$17,TANQUES!Y80,IF($B$15=DATOS!$B$18,'TK AGITADOS'!Y80,IF($B$15=DATOS!$B$19,'TORRES ENF'!Y80," ")))))))))))))))))</f>
        <v>0</v>
      </c>
      <c r="X96" s="46">
        <f>IF($B$15=DATOS!$B$3,CALDERAS!Z80,IF($B$15=DATOS!$B$4,CENTRÍFUGAS!Z80,IF($B$15=DATOS!$B$5,CHILLERS!Z80, IF($B$15=DATOS!$B$6,COMPRESORES!Z80,IF($B$15=DATOS!$B$7,EVAPORADORES!Z80,IF($B$15=DATOS!$B$8,FILTROS!Z80,IF($B$15=DATOS!$B$9,IC!Z80,IF($B$15=DATOS!$B$10,MIXERS!Z80,IF($B$15=DATOS!$B$11,MOLINOS!Z80,IF($B$15=DATOS!$B$12,'ÓSMOSIS INV'!Z80,IF($B$15=DATOS!$B$13,REACTORES!Z80,IF($B$15=DATOS!$B$14,RESINAS!Z84,IF($B$15=DATOS!$B$15,SECADORES!Z80,IF($B$15=DATOS!$B$16,SILOS!Z80,IF($B$15=DATOS!$B$17,TANQUES!Z80,IF($B$15=DATOS!$B$18,'TK AGITADOS'!Z80,IF($B$15=DATOS!$B$19,'TORRES ENF'!Z80," ")))))))))))))))))</f>
        <v>0</v>
      </c>
      <c r="Y96" s="46">
        <f>IF($B$15=DATOS!$B$3,CALDERAS!AA80,IF($B$15=DATOS!$B$4,CENTRÍFUGAS!AA80,IF($B$15=DATOS!$B$5,CHILLERS!AA80, IF($B$15=DATOS!$B$6,COMPRESORES!AA80,IF($B$15=DATOS!$B$7,EVAPORADORES!AA80,IF($B$15=DATOS!$B$8,FILTROS!AA80,IF($B$15=DATOS!$B$9,IC!AA80,IF($B$15=DATOS!$B$10,MIXERS!AA80,IF($B$15=DATOS!$B$11,MOLINOS!AA80,IF($B$15=DATOS!$B$12,'ÓSMOSIS INV'!AA80,IF($B$15=DATOS!$B$13,REACTORES!AA80,IF($B$15=DATOS!$B$14,RESINAS!AA84,IF($B$15=DATOS!$B$15,SECADORES!AA80,IF($B$15=DATOS!$B$16,SILOS!AA80,IF($B$15=DATOS!$B$17,TANQUES!AA80,IF($B$15=DATOS!$B$18,'TK AGITADOS'!AA80,IF($B$15=DATOS!$B$19,'TORRES ENF'!AA80," ")))))))))))))))))</f>
        <v>0</v>
      </c>
      <c r="Z96" s="46">
        <f>IF($B$15=DATOS!$B$3,CALDERAS!AB80,IF($B$15=DATOS!$B$4,CENTRÍFUGAS!AB80,IF($B$15=DATOS!$B$5,CHILLERS!AB80, IF($B$15=DATOS!$B$6,COMPRESORES!AB80,IF($B$15=DATOS!$B$7,EVAPORADORES!AB80,IF($B$15=DATOS!$B$8,FILTROS!AB80,IF($B$15=DATOS!$B$9,IC!AB80,IF($B$15=DATOS!$B$10,MIXERS!AB80,IF($B$15=DATOS!$B$11,MOLINOS!AB80,IF($B$15=DATOS!$B$12,'ÓSMOSIS INV'!AB80,IF($B$15=DATOS!$B$13,REACTORES!AB80,IF($B$15=DATOS!$B$14,RESINAS!AB84,IF($B$15=DATOS!$B$15,SECADORES!AB80,IF($B$15=DATOS!$B$16,SILOS!AB80,IF($B$15=DATOS!$B$17,TANQUES!AB80,IF($B$15=DATOS!$B$18,'TK AGITADOS'!AB80,IF($B$15=DATOS!$B$19,'TORRES ENF'!AB80," ")))))))))))))))))</f>
        <v>0</v>
      </c>
      <c r="AA96" s="46">
        <f>IF($B$15=DATOS!$B$3,CALDERAS!AC80,IF($B$15=DATOS!$B$4,CENTRÍFUGAS!AC80,IF($B$15=DATOS!$B$5,CHILLERS!AC80, IF($B$15=DATOS!$B$6,COMPRESORES!AC80,IF($B$15=DATOS!$B$7,EVAPORADORES!AC80,IF($B$15=DATOS!$B$8,FILTROS!AC80,IF($B$15=DATOS!$B$9,IC!AC80,IF($B$15=DATOS!$B$10,MIXERS!AC80,IF($B$15=DATOS!$B$11,MOLINOS!AC80,IF($B$15=DATOS!$B$12,'ÓSMOSIS INV'!AC80,IF($B$15=DATOS!$B$13,REACTORES!AC80,IF($B$15=DATOS!$B$14,RESINAS!AC84,IF($B$15=DATOS!$B$15,SECADORES!AC80,IF($B$15=DATOS!$B$16,SILOS!AC80,IF($B$15=DATOS!$B$17,TANQUES!AC80,IF($B$15=DATOS!$B$18,'TK AGITADOS'!AC80,IF($B$15=DATOS!$B$19,'TORRES ENF'!AC80," ")))))))))))))))))</f>
        <v>0</v>
      </c>
      <c r="AB96" s="46">
        <f>IF($B$15=DATOS!$B$3,CALDERAS!AD80,IF($B$15=DATOS!$B$4,CENTRÍFUGAS!AD80,IF($B$15=DATOS!$B$5,CHILLERS!AD80, IF($B$15=DATOS!$B$6,COMPRESORES!AD80,IF($B$15=DATOS!$B$7,EVAPORADORES!AD80,IF($B$15=DATOS!$B$8,FILTROS!AD80,IF($B$15=DATOS!$B$9,IC!AD80,IF($B$15=DATOS!$B$10,MIXERS!AD80,IF($B$15=DATOS!$B$11,MOLINOS!AD80,IF($B$15=DATOS!$B$12,'ÓSMOSIS INV'!AD80,IF($B$15=DATOS!$B$13,REACTORES!AD80,IF($B$15=DATOS!$B$14,RESINAS!AD84,IF($B$15=DATOS!$B$15,SECADORES!AD80,IF($B$15=DATOS!$B$16,SILOS!AD80,IF($B$15=DATOS!$B$17,TANQUES!AD80,IF($B$15=DATOS!$B$18,'TK AGITADOS'!AD80,IF($B$15=DATOS!$B$19,'TORRES ENF'!AD80," ")))))))))))))))))</f>
        <v>0</v>
      </c>
      <c r="AC96" s="46">
        <f>IF($B$15=DATOS!$B$3,CALDERAS!AE80,IF($B$15=DATOS!$B$4,CENTRÍFUGAS!AE80,IF($B$15=DATOS!$B$5,CHILLERS!AE80, IF($B$15=DATOS!$B$6,COMPRESORES!AE80,IF($B$15=DATOS!$B$7,EVAPORADORES!AE80,IF($B$15=DATOS!$B$8,FILTROS!AE80,IF($B$15=DATOS!$B$9,IC!AE80,IF($B$15=DATOS!$B$10,MIXERS!AE80,IF($B$15=DATOS!$B$11,MOLINOS!AE80,IF($B$15=DATOS!$B$12,'ÓSMOSIS INV'!AE80,IF($B$15=DATOS!$B$13,REACTORES!AE80,IF($B$15=DATOS!$B$14,RESINAS!AE84,IF($B$15=DATOS!$B$15,SECADORES!AE80,IF($B$15=DATOS!$B$16,SILOS!AE80,IF($B$15=DATOS!$B$17,TANQUES!AE80,IF($B$15=DATOS!$B$18,'TK AGITADOS'!AE80,IF($B$15=DATOS!$B$19,'TORRES ENF'!AE80," ")))))))))))))))))</f>
        <v>0</v>
      </c>
      <c r="AD96" s="46">
        <f>IF($B$15=DATOS!$B$3,CALDERAS!AF80,IF($B$15=DATOS!$B$4,CENTRÍFUGAS!AF80,IF($B$15=DATOS!$B$5,CHILLERS!AF80, IF($B$15=DATOS!$B$6,COMPRESORES!AF80,IF($B$15=DATOS!$B$7,EVAPORADORES!AF80,IF($B$15=DATOS!$B$8,FILTROS!AF80,IF($B$15=DATOS!$B$9,IC!AF80,IF($B$15=DATOS!$B$10,MIXERS!AF80,IF($B$15=DATOS!$B$11,MOLINOS!AF80,IF($B$15=DATOS!$B$12,'ÓSMOSIS INV'!AF80,IF($B$15=DATOS!$B$13,REACTORES!AF80,IF($B$15=DATOS!$B$14,RESINAS!AF84,IF($B$15=DATOS!$B$15,SECADORES!AF80,IF($B$15=DATOS!$B$16,SILOS!AF80,IF($B$15=DATOS!$B$17,TANQUES!AF80,IF($B$15=DATOS!$B$18,'TK AGITADOS'!AF80,IF($B$15=DATOS!$B$19,'TORRES ENF'!AF80," ")))))))))))))))))</f>
        <v>0</v>
      </c>
      <c r="AE96" s="46">
        <f>IF($B$15=DATOS!$B$3,CALDERAS!AG80,IF($B$15=DATOS!$B$4,CENTRÍFUGAS!AG80,IF($B$15=DATOS!$B$5,CHILLERS!AG80, IF($B$15=DATOS!$B$6,COMPRESORES!AG80,IF($B$15=DATOS!$B$7,EVAPORADORES!AG80,IF($B$15=DATOS!$B$8,FILTROS!AG80,IF($B$15=DATOS!$B$9,IC!AG80,IF($B$15=DATOS!$B$10,MIXERS!AG80,IF($B$15=DATOS!$B$11,MOLINOS!AG80,IF($B$15=DATOS!$B$12,'ÓSMOSIS INV'!AG80,IF($B$15=DATOS!$B$13,REACTORES!AG80,IF($B$15=DATOS!$B$14,RESINAS!AG84,IF($B$15=DATOS!$B$15,SECADORES!AG80,IF($B$15=DATOS!$B$16,SILOS!AG80,IF($B$15=DATOS!$B$17,TANQUES!AG80,IF($B$15=DATOS!$B$18,'TK AGITADOS'!AG80,IF($B$15=DATOS!$B$19,'TORRES ENF'!AG80," ")))))))))))))))))</f>
        <v>0</v>
      </c>
      <c r="AF96" s="46">
        <f>IF($B$15=DATOS!$B$3,CALDERAS!AH80,IF($B$15=DATOS!$B$4,CENTRÍFUGAS!AH80,IF($B$15=DATOS!$B$5,CHILLERS!AH80, IF($B$15=DATOS!$B$6,COMPRESORES!AH80,IF($B$15=DATOS!$B$7,EVAPORADORES!AH80,IF($B$15=DATOS!$B$8,FILTROS!AH80,IF($B$15=DATOS!$B$9,IC!AH80,IF($B$15=DATOS!$B$10,MIXERS!AH80,IF($B$15=DATOS!$B$11,MOLINOS!AH80,IF($B$15=DATOS!$B$12,'ÓSMOSIS INV'!AH80,IF($B$15=DATOS!$B$13,REACTORES!AH80,IF($B$15=DATOS!$B$14,RESINAS!AH84,IF($B$15=DATOS!$B$15,SECADORES!AH80,IF($B$15=DATOS!$B$16,SILOS!AH80,IF($B$15=DATOS!$B$17,TANQUES!AH80,IF($B$15=DATOS!$B$18,'TK AGITADOS'!AH80,IF($B$15=DATOS!$B$19,'TORRES ENF'!AH80," ")))))))))))))))))</f>
        <v>0</v>
      </c>
    </row>
    <row r="97" spans="1:32" s="48" customFormat="1" ht="45" customHeight="1" x14ac:dyDescent="0.4">
      <c r="A97" s="46">
        <f>IF($B$15=DATOS!$B$3,CALDERAS!C81,IF($B$15=DATOS!$B$4,CENTRÍFUGAS!C81,IF($B$15=DATOS!$B$5,CHILLERS!C81, IF($B$15=DATOS!$B$6,COMPRESORES!C81,IF($B$15=DATOS!$B$7,EVAPORADORES!C81,IF($B$15=DATOS!$B$8,FILTROS!C81,IF($B$15=DATOS!$B$9,IC!C81,IF($B$15=DATOS!$B$10,MIXERS!C81,IF($B$15=DATOS!$B$11,MOLINOS!C81,IF($B$15=DATOS!$B$12,'ÓSMOSIS INV'!C81,IF($B$15=DATOS!$B$13,REACTORES!C81,IF($B$15=DATOS!$B$14,RESINAS!C85,IF($B$15=DATOS!$B$15,SECADORES!C81,IF($B$15=DATOS!$B$16,SILOS!C81,IF($B$15=DATOS!$B$17,TANQUES!C81,IF($B$15=DATOS!$B$18,'TK AGITADOS'!C81,IF($B$15=DATOS!$B$19,'TORRES ENF'!C81," ")))))))))))))))))</f>
        <v>0</v>
      </c>
      <c r="B97" s="46">
        <f>IF($B$15=DATOS!$B$3,CALDERAS!D81,IF($B$15=DATOS!$B$4,CENTRÍFUGAS!D81,IF($B$15=DATOS!$B$5,CHILLERS!D81, IF($B$15=DATOS!$B$6,COMPRESORES!D81,IF($B$15=DATOS!$B$7,EVAPORADORES!D81,IF($B$15=DATOS!$B$8,FILTROS!D81,IF($B$15=DATOS!$B$9,IC!D81,IF($B$15=DATOS!$B$10,MIXERS!D81,IF($B$15=DATOS!$B$11,MOLINOS!D81,IF($B$15=DATOS!$B$12,'ÓSMOSIS INV'!D81,IF($B$15=DATOS!$B$13,REACTORES!D81,IF($B$15=DATOS!$B$14,RESINAS!D85,IF($B$15=DATOS!$B$15,SECADORES!D81,IF($B$15=DATOS!$B$16,SILOS!D81,IF($B$15=DATOS!$B$17,TANQUES!D81,IF($B$15=DATOS!$B$18,'TK AGITADOS'!D81,IF($B$15=DATOS!$B$19,'TORRES ENF'!D81," ")))))))))))))))))</f>
        <v>0</v>
      </c>
      <c r="C97" s="46">
        <f>IF($B$15=DATOS!$B$3,CALDERAS!E81,IF($B$15=DATOS!$B$4,CENTRÍFUGAS!E81,IF($B$15=DATOS!$B$5,CHILLERS!E81, IF($B$15=DATOS!$B$6,COMPRESORES!E81,IF($B$15=DATOS!$B$7,EVAPORADORES!E81,IF($B$15=DATOS!$B$8,FILTROS!E81,IF($B$15=DATOS!$B$9,IC!E81,IF($B$15=DATOS!$B$10,MIXERS!E81,IF($B$15=DATOS!$B$11,MOLINOS!E81,IF($B$15=DATOS!$B$12,'ÓSMOSIS INV'!E81,IF($B$15=DATOS!$B$13,REACTORES!E81,IF($B$15=DATOS!$B$14,RESINAS!E85,IF($B$15=DATOS!$B$15,SECADORES!E81,IF($B$15=DATOS!$B$16,SILOS!E81,IF($B$15=DATOS!$B$17,TANQUES!E81,IF($B$15=DATOS!$B$18,'TK AGITADOS'!E81,IF($B$15=DATOS!$B$19,'TORRES ENF'!E81," ")))))))))))))))))</f>
        <v>0</v>
      </c>
      <c r="D97" s="46">
        <f>IF($B$15=DATOS!$B$3,CALDERAS!F81,IF($B$15=DATOS!$B$4,CENTRÍFUGAS!F81,IF($B$15=DATOS!$B$5,CHILLERS!F81, IF($B$15=DATOS!$B$6,COMPRESORES!F81,IF($B$15=DATOS!$B$7,EVAPORADORES!F81,IF($B$15=DATOS!$B$8,FILTROS!F81,IF($B$15=DATOS!$B$9,IC!F81,IF($B$15=DATOS!$B$10,MIXERS!F81,IF($B$15=DATOS!$B$11,MOLINOS!F81,IF($B$15=DATOS!$B$12,'ÓSMOSIS INV'!F81,IF($B$15=DATOS!$B$13,REACTORES!F81,IF($B$15=DATOS!$B$14,RESINAS!F85,IF($B$15=DATOS!$B$15,SECADORES!F81,IF($B$15=DATOS!$B$16,SILOS!F81,IF($B$15=DATOS!$B$17,TANQUES!F81,IF($B$15=DATOS!$B$18,'TK AGITADOS'!F81,IF($B$15=DATOS!$B$19,'TORRES ENF'!F81," ")))))))))))))))))</f>
        <v>0</v>
      </c>
      <c r="E97" s="46">
        <f>IF($B$15=DATOS!$B$3,CALDERAS!G81,IF($B$15=DATOS!$B$4,CENTRÍFUGAS!G81,IF($B$15=DATOS!$B$5,CHILLERS!G81, IF($B$15=DATOS!$B$6,COMPRESORES!G81,IF($B$15=DATOS!$B$7,EVAPORADORES!G81,IF($B$15=DATOS!$B$8,FILTROS!G81,IF($B$15=DATOS!$B$9,IC!G81,IF($B$15=DATOS!$B$10,MIXERS!G81,IF($B$15=DATOS!$B$11,MOLINOS!G81,IF($B$15=DATOS!$B$12,'ÓSMOSIS INV'!G81,IF($B$15=DATOS!$B$13,REACTORES!G81,IF($B$15=DATOS!$B$14,RESINAS!G85,IF($B$15=DATOS!$B$15,SECADORES!G81,IF($B$15=DATOS!$B$16,SILOS!G81,IF($B$15=DATOS!$B$17,TANQUES!G81,IF($B$15=DATOS!$B$18,'TK AGITADOS'!G81,IF($B$15=DATOS!$B$19,'TORRES ENF'!G81," ")))))))))))))))))</f>
        <v>0</v>
      </c>
      <c r="F97" s="46">
        <f>IF($B$15=DATOS!$B$3,CALDERAS!H81,IF($B$15=DATOS!$B$4,CENTRÍFUGAS!H81,IF($B$15=DATOS!$B$5,CHILLERS!H81, IF($B$15=DATOS!$B$6,COMPRESORES!H81,IF($B$15=DATOS!$B$7,EVAPORADORES!H81,IF($B$15=DATOS!$B$8,FILTROS!H81,IF($B$15=DATOS!$B$9,IC!H81,IF($B$15=DATOS!$B$10,MIXERS!H81,IF($B$15=DATOS!$B$11,MOLINOS!H81,IF($B$15=DATOS!$B$12,'ÓSMOSIS INV'!H81,IF($B$15=DATOS!$B$13,REACTORES!H81,IF($B$15=DATOS!$B$14,RESINAS!H85,IF($B$15=DATOS!$B$15,SECADORES!H81,IF($B$15=DATOS!$B$16,SILOS!H81,IF($B$15=DATOS!$B$17,TANQUES!H81,IF($B$15=DATOS!$B$18,'TK AGITADOS'!H81,IF($B$15=DATOS!$B$19,'TORRES ENF'!H81," ")))))))))))))))))</f>
        <v>0</v>
      </c>
      <c r="G97" s="46">
        <f>IF($B$15=DATOS!$B$3,CALDERAS!I81,IF($B$15=DATOS!$B$4,CENTRÍFUGAS!I81,IF($B$15=DATOS!$B$5,CHILLERS!I81, IF($B$15=DATOS!$B$6,COMPRESORES!I81,IF($B$15=DATOS!$B$7,EVAPORADORES!I81,IF($B$15=DATOS!$B$8,FILTROS!I81,IF($B$15=DATOS!$B$9,IC!I81,IF($B$15=DATOS!$B$10,MIXERS!I81,IF($B$15=DATOS!$B$11,MOLINOS!I81,IF($B$15=DATOS!$B$12,'ÓSMOSIS INV'!I81,IF($B$15=DATOS!$B$13,REACTORES!I81,IF($B$15=DATOS!$B$14,RESINAS!I85,IF($B$15=DATOS!$B$15,SECADORES!I81,IF($B$15=DATOS!$B$16,SILOS!I81,IF($B$15=DATOS!$B$17,TANQUES!I81,IF($B$15=DATOS!$B$18,'TK AGITADOS'!I81,IF($B$15=DATOS!$B$19,'TORRES ENF'!I81," ")))))))))))))))))</f>
        <v>0</v>
      </c>
      <c r="H97" s="46">
        <f>IF($B$15=DATOS!$B$3,CALDERAS!J81,IF($B$15=DATOS!$B$4,CENTRÍFUGAS!J81,IF($B$15=DATOS!$B$5,CHILLERS!J81, IF($B$15=DATOS!$B$6,COMPRESORES!J81,IF($B$15=DATOS!$B$7,EVAPORADORES!J81,IF($B$15=DATOS!$B$8,FILTROS!J81,IF($B$15=DATOS!$B$9,IC!J81,IF($B$15=DATOS!$B$10,MIXERS!J81,IF($B$15=DATOS!$B$11,MOLINOS!J81,IF($B$15=DATOS!$B$12,'ÓSMOSIS INV'!J81,IF($B$15=DATOS!$B$13,REACTORES!J81,IF($B$15=DATOS!$B$14,RESINAS!J85,IF($B$15=DATOS!$B$15,SECADORES!J81,IF($B$15=DATOS!$B$16,SILOS!J81,IF($B$15=DATOS!$B$17,TANQUES!J81,IF($B$15=DATOS!$B$18,'TK AGITADOS'!J81,IF($B$15=DATOS!$B$19,'TORRES ENF'!J81," ")))))))))))))))))</f>
        <v>0</v>
      </c>
      <c r="I97" s="46">
        <f>IF($B$15=DATOS!$B$3,CALDERAS!K81,IF($B$15=DATOS!$B$4,CENTRÍFUGAS!K81,IF($B$15=DATOS!$B$5,CHILLERS!K81, IF($B$15=DATOS!$B$6,COMPRESORES!K81,IF($B$15=DATOS!$B$7,EVAPORADORES!K81,IF($B$15=DATOS!$B$8,FILTROS!K81,IF($B$15=DATOS!$B$9,IC!K81,IF($B$15=DATOS!$B$10,MIXERS!K81,IF($B$15=DATOS!$B$11,MOLINOS!K81,IF($B$15=DATOS!$B$12,'ÓSMOSIS INV'!K81,IF($B$15=DATOS!$B$13,REACTORES!K81,IF($B$15=DATOS!$B$14,RESINAS!K85,IF($B$15=DATOS!$B$15,SECADORES!K81,IF($B$15=DATOS!$B$16,SILOS!K81,IF($B$15=DATOS!$B$17,TANQUES!K81,IF($B$15=DATOS!$B$18,'TK AGITADOS'!K81,IF($B$15=DATOS!$B$19,'TORRES ENF'!K81," ")))))))))))))))))</f>
        <v>0</v>
      </c>
      <c r="J97" s="46">
        <f>IF($B$15=DATOS!$B$3,CALDERAS!L81,IF($B$15=DATOS!$B$4,CENTRÍFUGAS!L81,IF($B$15=DATOS!$B$5,CHILLERS!L81, IF($B$15=DATOS!$B$6,COMPRESORES!L81,IF($B$15=DATOS!$B$7,EVAPORADORES!L81,IF($B$15=DATOS!$B$8,FILTROS!L81,IF($B$15=DATOS!$B$9,IC!L81,IF($B$15=DATOS!$B$10,MIXERS!L81,IF($B$15=DATOS!$B$11,MOLINOS!L81,IF($B$15=DATOS!$B$12,'ÓSMOSIS INV'!L81,IF($B$15=DATOS!$B$13,REACTORES!L81,IF($B$15=DATOS!$B$14,RESINAS!L85,IF($B$15=DATOS!$B$15,SECADORES!L81,IF($B$15=DATOS!$B$16,SILOS!L81,IF($B$15=DATOS!$B$17,TANQUES!L81,IF($B$15=DATOS!$B$18,'TK AGITADOS'!L81,IF($B$15=DATOS!$B$19,'TORRES ENF'!L81," ")))))))))))))))))</f>
        <v>0</v>
      </c>
      <c r="K97" s="46">
        <f>IF($B$15=DATOS!$B$3,CALDERAS!M81,IF($B$15=DATOS!$B$4,CENTRÍFUGAS!M81,IF($B$15=DATOS!$B$5,CHILLERS!M81, IF($B$15=DATOS!$B$6,COMPRESORES!M81,IF($B$15=DATOS!$B$7,EVAPORADORES!M81,IF($B$15=DATOS!$B$8,FILTROS!M81,IF($B$15=DATOS!$B$9,IC!M81,IF($B$15=DATOS!$B$10,MIXERS!M81,IF($B$15=DATOS!$B$11,MOLINOS!M81,IF($B$15=DATOS!$B$12,'ÓSMOSIS INV'!M81,IF($B$15=DATOS!$B$13,REACTORES!M81,IF($B$15=DATOS!$B$14,RESINAS!M85,IF($B$15=DATOS!$B$15,SECADORES!M81,IF($B$15=DATOS!$B$16,SILOS!M81,IF($B$15=DATOS!$B$17,TANQUES!M81,IF($B$15=DATOS!$B$18,'TK AGITADOS'!M81,IF($B$15=DATOS!$B$19,'TORRES ENF'!M81," ")))))))))))))))))</f>
        <v>0</v>
      </c>
      <c r="L97" s="46">
        <f>IF($B$15=DATOS!$B$3,CALDERAS!N81,IF($B$15=DATOS!$B$4,CENTRÍFUGAS!N81,IF($B$15=DATOS!$B$5,CHILLERS!N81, IF($B$15=DATOS!$B$6,COMPRESORES!N81,IF($B$15=DATOS!$B$7,EVAPORADORES!N81,IF($B$15=DATOS!$B$8,FILTROS!N81,IF($B$15=DATOS!$B$9,IC!N81,IF($B$15=DATOS!$B$10,MIXERS!N81,IF($B$15=DATOS!$B$11,MOLINOS!N81,IF($B$15=DATOS!$B$12,'ÓSMOSIS INV'!N81,IF($B$15=DATOS!$B$13,REACTORES!N81,IF($B$15=DATOS!$B$14,RESINAS!N85,IF($B$15=DATOS!$B$15,SECADORES!N81,IF($B$15=DATOS!$B$16,SILOS!N81,IF($B$15=DATOS!$B$17,TANQUES!N81,IF($B$15=DATOS!$B$18,'TK AGITADOS'!N81,IF($B$15=DATOS!$B$19,'TORRES ENF'!N81," ")))))))))))))))))</f>
        <v>0</v>
      </c>
      <c r="M97" s="46">
        <f>IF($B$15=DATOS!$B$3,CALDERAS!O81,IF($B$15=DATOS!$B$4,CENTRÍFUGAS!O81,IF($B$15=DATOS!$B$5,CHILLERS!O81, IF($B$15=DATOS!$B$6,COMPRESORES!O81,IF($B$15=DATOS!$B$7,EVAPORADORES!O81,IF($B$15=DATOS!$B$8,FILTROS!O81,IF($B$15=DATOS!$B$9,IC!O81,IF($B$15=DATOS!$B$10,MIXERS!O81,IF($B$15=DATOS!$B$11,MOLINOS!O81,IF($B$15=DATOS!$B$12,'ÓSMOSIS INV'!O81,IF($B$15=DATOS!$B$13,REACTORES!O81,IF($B$15=DATOS!$B$14,RESINAS!O85,IF($B$15=DATOS!$B$15,SECADORES!O81,IF($B$15=DATOS!$B$16,SILOS!O81,IF($B$15=DATOS!$B$17,TANQUES!O81,IF($B$15=DATOS!$B$18,'TK AGITADOS'!O81,IF($B$15=DATOS!$B$19,'TORRES ENF'!O81," ")))))))))))))))))</f>
        <v>0</v>
      </c>
      <c r="N97" s="46">
        <f>IF($B$15=DATOS!$B$3,CALDERAS!P81,IF($B$15=DATOS!$B$4,CENTRÍFUGAS!P81,IF($B$15=DATOS!$B$5,CHILLERS!P81, IF($B$15=DATOS!$B$6,COMPRESORES!P81,IF($B$15=DATOS!$B$7,EVAPORADORES!P81,IF($B$15=DATOS!$B$8,FILTROS!P81,IF($B$15=DATOS!$B$9,IC!P81,IF($B$15=DATOS!$B$10,MIXERS!P81,IF($B$15=DATOS!$B$11,MOLINOS!P81,IF($B$15=DATOS!$B$12,'ÓSMOSIS INV'!P81,IF($B$15=DATOS!$B$13,REACTORES!P81,IF($B$15=DATOS!$B$14,RESINAS!P85,IF($B$15=DATOS!$B$15,SECADORES!P81,IF($B$15=DATOS!$B$16,SILOS!P81,IF($B$15=DATOS!$B$17,TANQUES!P81,IF($B$15=DATOS!$B$18,'TK AGITADOS'!P81,IF($B$15=DATOS!$B$19,'TORRES ENF'!P81," ")))))))))))))))))</f>
        <v>0</v>
      </c>
      <c r="O97" s="46">
        <f>IF($B$15=DATOS!$B$3,CALDERAS!Q81,IF($B$15=DATOS!$B$4,CENTRÍFUGAS!Q81,IF($B$15=DATOS!$B$5,CHILLERS!Q81, IF($B$15=DATOS!$B$6,COMPRESORES!Q81,IF($B$15=DATOS!$B$7,EVAPORADORES!Q81,IF($B$15=DATOS!$B$8,FILTROS!Q81,IF($B$15=DATOS!$B$9,IC!Q81,IF($B$15=DATOS!$B$10,MIXERS!Q81,IF($B$15=DATOS!$B$11,MOLINOS!Q81,IF($B$15=DATOS!$B$12,'ÓSMOSIS INV'!Q81,IF($B$15=DATOS!$B$13,REACTORES!Q81,IF($B$15=DATOS!$B$14,RESINAS!Q85,IF($B$15=DATOS!$B$15,SECADORES!Q81,IF($B$15=DATOS!$B$16,SILOS!Q81,IF($B$15=DATOS!$B$17,TANQUES!Q81,IF($B$15=DATOS!$B$18,'TK AGITADOS'!Q81,IF($B$15=DATOS!$B$19,'TORRES ENF'!Q81," ")))))))))))))))))</f>
        <v>0</v>
      </c>
      <c r="P97" s="46">
        <f>IF($B$15=DATOS!$B$3,CALDERAS!R81,IF($B$15=DATOS!$B$4,CENTRÍFUGAS!R81,IF($B$15=DATOS!$B$5,CHILLERS!R81, IF($B$15=DATOS!$B$6,COMPRESORES!R81,IF($B$15=DATOS!$B$7,EVAPORADORES!R81,IF($B$15=DATOS!$B$8,FILTROS!R81,IF($B$15=DATOS!$B$9,IC!R81,IF($B$15=DATOS!$B$10,MIXERS!R81,IF($B$15=DATOS!$B$11,MOLINOS!R81,IF($B$15=DATOS!$B$12,'ÓSMOSIS INV'!R81,IF($B$15=DATOS!$B$13,REACTORES!R81,IF($B$15=DATOS!$B$14,RESINAS!R85,IF($B$15=DATOS!$B$15,SECADORES!R81,IF($B$15=DATOS!$B$16,SILOS!R81,IF($B$15=DATOS!$B$17,TANQUES!R81,IF($B$15=DATOS!$B$18,'TK AGITADOS'!R81,IF($B$15=DATOS!$B$19,'TORRES ENF'!R81," ")))))))))))))))))</f>
        <v>0</v>
      </c>
      <c r="Q97" s="46">
        <f>IF($B$15=DATOS!$B$3,CALDERAS!S81,IF($B$15=DATOS!$B$4,CENTRÍFUGAS!S81,IF($B$15=DATOS!$B$5,CHILLERS!S81, IF($B$15=DATOS!$B$6,COMPRESORES!S81,IF($B$15=DATOS!$B$7,EVAPORADORES!S81,IF($B$15=DATOS!$B$8,FILTROS!S81,IF($B$15=DATOS!$B$9,IC!S81,IF($B$15=DATOS!$B$10,MIXERS!S81,IF($B$15=DATOS!$B$11,MOLINOS!S81,IF($B$15=DATOS!$B$12,'ÓSMOSIS INV'!S81,IF($B$15=DATOS!$B$13,REACTORES!S81,IF($B$15=DATOS!$B$14,RESINAS!S85,IF($B$15=DATOS!$B$15,SECADORES!S81,IF($B$15=DATOS!$B$16,SILOS!S81,IF($B$15=DATOS!$B$17,TANQUES!S81,IF($B$15=DATOS!$B$18,'TK AGITADOS'!S81,IF($B$15=DATOS!$B$19,'TORRES ENF'!S81," ")))))))))))))))))</f>
        <v>0</v>
      </c>
      <c r="R97" s="46">
        <f>IF($B$15=DATOS!$B$3,CALDERAS!T81,IF($B$15=DATOS!$B$4,CENTRÍFUGAS!T81,IF($B$15=DATOS!$B$5,CHILLERS!T81, IF($B$15=DATOS!$B$6,COMPRESORES!T81,IF($B$15=DATOS!$B$7,EVAPORADORES!T81,IF($B$15=DATOS!$B$8,FILTROS!T81,IF($B$15=DATOS!$B$9,IC!T81,IF($B$15=DATOS!$B$10,MIXERS!T81,IF($B$15=DATOS!$B$11,MOLINOS!T81,IF($B$15=DATOS!$B$12,'ÓSMOSIS INV'!T81,IF($B$15=DATOS!$B$13,REACTORES!T81,IF($B$15=DATOS!$B$14,RESINAS!T85,IF($B$15=DATOS!$B$15,SECADORES!T81,IF($B$15=DATOS!$B$16,SILOS!T81,IF($B$15=DATOS!$B$17,TANQUES!T81,IF($B$15=DATOS!$B$18,'TK AGITADOS'!T81,IF($B$15=DATOS!$B$19,'TORRES ENF'!T81," ")))))))))))))))))</f>
        <v>0</v>
      </c>
      <c r="S97" s="46">
        <f>IF($B$15=DATOS!$B$3,CALDERAS!U81,IF($B$15=DATOS!$B$4,CENTRÍFUGAS!U81,IF($B$15=DATOS!$B$5,CHILLERS!U81, IF($B$15=DATOS!$B$6,COMPRESORES!U81,IF($B$15=DATOS!$B$7,EVAPORADORES!U81,IF($B$15=DATOS!$B$8,FILTROS!U81,IF($B$15=DATOS!$B$9,IC!U81,IF($B$15=DATOS!$B$10,MIXERS!U81,IF($B$15=DATOS!$B$11,MOLINOS!U81,IF($B$15=DATOS!$B$12,'ÓSMOSIS INV'!U81,IF($B$15=DATOS!$B$13,REACTORES!U81,IF($B$15=DATOS!$B$14,RESINAS!U85,IF($B$15=DATOS!$B$15,SECADORES!U81,IF($B$15=DATOS!$B$16,SILOS!U81,IF($B$15=DATOS!$B$17,TANQUES!U81,IF($B$15=DATOS!$B$18,'TK AGITADOS'!U81,IF($B$15=DATOS!$B$19,'TORRES ENF'!U81," ")))))))))))))))))</f>
        <v>0</v>
      </c>
      <c r="T97" s="46">
        <f>IF($B$15=DATOS!$B$3,CALDERAS!V81,IF($B$15=DATOS!$B$4,CENTRÍFUGAS!V81,IF($B$15=DATOS!$B$5,CHILLERS!V81, IF($B$15=DATOS!$B$6,COMPRESORES!V81,IF($B$15=DATOS!$B$7,EVAPORADORES!V81,IF($B$15=DATOS!$B$8,FILTROS!V81,IF($B$15=DATOS!$B$9,IC!V81,IF($B$15=DATOS!$B$10,MIXERS!V81,IF($B$15=DATOS!$B$11,MOLINOS!V81,IF($B$15=DATOS!$B$12,'ÓSMOSIS INV'!V81,IF($B$15=DATOS!$B$13,REACTORES!V81,IF($B$15=DATOS!$B$14,RESINAS!V85,IF($B$15=DATOS!$B$15,SECADORES!V81,IF($B$15=DATOS!$B$16,SILOS!V81,IF($B$15=DATOS!$B$17,TANQUES!V81,IF($B$15=DATOS!$B$18,'TK AGITADOS'!V81,IF($B$15=DATOS!$B$19,'TORRES ENF'!V81," ")))))))))))))))))</f>
        <v>0</v>
      </c>
      <c r="U97" s="46">
        <f>IF($B$15=DATOS!$B$3,CALDERAS!W81,IF($B$15=DATOS!$B$4,CENTRÍFUGAS!W81,IF($B$15=DATOS!$B$5,CHILLERS!W81, IF($B$15=DATOS!$B$6,COMPRESORES!W81,IF($B$15=DATOS!$B$7,EVAPORADORES!W81,IF($B$15=DATOS!$B$8,FILTROS!W81,IF($B$15=DATOS!$B$9,IC!W81,IF($B$15=DATOS!$B$10,MIXERS!W81,IF($B$15=DATOS!$B$11,MOLINOS!W81,IF($B$15=DATOS!$B$12,'ÓSMOSIS INV'!W81,IF($B$15=DATOS!$B$13,REACTORES!W81,IF($B$15=DATOS!$B$14,RESINAS!W85,IF($B$15=DATOS!$B$15,SECADORES!W81,IF($B$15=DATOS!$B$16,SILOS!W81,IF($B$15=DATOS!$B$17,TANQUES!W81,IF($B$15=DATOS!$B$18,'TK AGITADOS'!W81,IF($B$15=DATOS!$B$19,'TORRES ENF'!W81," ")))))))))))))))))</f>
        <v>0</v>
      </c>
      <c r="V97" s="46">
        <f>IF($B$15=DATOS!$B$3,CALDERAS!X81,IF($B$15=DATOS!$B$4,CENTRÍFUGAS!X81,IF($B$15=DATOS!$B$5,CHILLERS!X81, IF($B$15=DATOS!$B$6,COMPRESORES!X81,IF($B$15=DATOS!$B$7,EVAPORADORES!X81,IF($B$15=DATOS!$B$8,FILTROS!X81,IF($B$15=DATOS!$B$9,IC!X81,IF($B$15=DATOS!$B$10,MIXERS!X81,IF($B$15=DATOS!$B$11,MOLINOS!X81,IF($B$15=DATOS!$B$12,'ÓSMOSIS INV'!X81,IF($B$15=DATOS!$B$13,REACTORES!X81,IF($B$15=DATOS!$B$14,RESINAS!X85,IF($B$15=DATOS!$B$15,SECADORES!X81,IF($B$15=DATOS!$B$16,SILOS!X81,IF($B$15=DATOS!$B$17,TANQUES!X81,IF($B$15=DATOS!$B$18,'TK AGITADOS'!X81,IF($B$15=DATOS!$B$19,'TORRES ENF'!X81," ")))))))))))))))))</f>
        <v>0</v>
      </c>
      <c r="W97" s="46">
        <f>IF($B$15=DATOS!$B$3,CALDERAS!Y81,IF($B$15=DATOS!$B$4,CENTRÍFUGAS!Y81,IF($B$15=DATOS!$B$5,CHILLERS!Y81, IF($B$15=DATOS!$B$6,COMPRESORES!Y81,IF($B$15=DATOS!$B$7,EVAPORADORES!Y81,IF($B$15=DATOS!$B$8,FILTROS!Y81,IF($B$15=DATOS!$B$9,IC!Y81,IF($B$15=DATOS!$B$10,MIXERS!Y81,IF($B$15=DATOS!$B$11,MOLINOS!Y81,IF($B$15=DATOS!$B$12,'ÓSMOSIS INV'!Y81,IF($B$15=DATOS!$B$13,REACTORES!Y81,IF($B$15=DATOS!$B$14,RESINAS!Y85,IF($B$15=DATOS!$B$15,SECADORES!Y81,IF($B$15=DATOS!$B$16,SILOS!Y81,IF($B$15=DATOS!$B$17,TANQUES!Y81,IF($B$15=DATOS!$B$18,'TK AGITADOS'!Y81,IF($B$15=DATOS!$B$19,'TORRES ENF'!Y81," ")))))))))))))))))</f>
        <v>0</v>
      </c>
      <c r="X97" s="46">
        <f>IF($B$15=DATOS!$B$3,CALDERAS!Z81,IF($B$15=DATOS!$B$4,CENTRÍFUGAS!Z81,IF($B$15=DATOS!$B$5,CHILLERS!Z81, IF($B$15=DATOS!$B$6,COMPRESORES!Z81,IF($B$15=DATOS!$B$7,EVAPORADORES!Z81,IF($B$15=DATOS!$B$8,FILTROS!Z81,IF($B$15=DATOS!$B$9,IC!Z81,IF($B$15=DATOS!$B$10,MIXERS!Z81,IF($B$15=DATOS!$B$11,MOLINOS!Z81,IF($B$15=DATOS!$B$12,'ÓSMOSIS INV'!Z81,IF($B$15=DATOS!$B$13,REACTORES!Z81,IF($B$15=DATOS!$B$14,RESINAS!Z85,IF($B$15=DATOS!$B$15,SECADORES!Z81,IF($B$15=DATOS!$B$16,SILOS!Z81,IF($B$15=DATOS!$B$17,TANQUES!Z81,IF($B$15=DATOS!$B$18,'TK AGITADOS'!Z81,IF($B$15=DATOS!$B$19,'TORRES ENF'!Z81," ")))))))))))))))))</f>
        <v>0</v>
      </c>
      <c r="Y97" s="46">
        <f>IF($B$15=DATOS!$B$3,CALDERAS!AA81,IF($B$15=DATOS!$B$4,CENTRÍFUGAS!AA81,IF($B$15=DATOS!$B$5,CHILLERS!AA81, IF($B$15=DATOS!$B$6,COMPRESORES!AA81,IF($B$15=DATOS!$B$7,EVAPORADORES!AA81,IF($B$15=DATOS!$B$8,FILTROS!AA81,IF($B$15=DATOS!$B$9,IC!AA81,IF($B$15=DATOS!$B$10,MIXERS!AA81,IF($B$15=DATOS!$B$11,MOLINOS!AA81,IF($B$15=DATOS!$B$12,'ÓSMOSIS INV'!AA81,IF($B$15=DATOS!$B$13,REACTORES!AA81,IF($B$15=DATOS!$B$14,RESINAS!AA85,IF($B$15=DATOS!$B$15,SECADORES!AA81,IF($B$15=DATOS!$B$16,SILOS!AA81,IF($B$15=DATOS!$B$17,TANQUES!AA81,IF($B$15=DATOS!$B$18,'TK AGITADOS'!AA81,IF($B$15=DATOS!$B$19,'TORRES ENF'!AA81," ")))))))))))))))))</f>
        <v>0</v>
      </c>
      <c r="Z97" s="46">
        <f>IF($B$15=DATOS!$B$3,CALDERAS!AB81,IF($B$15=DATOS!$B$4,CENTRÍFUGAS!AB81,IF($B$15=DATOS!$B$5,CHILLERS!AB81, IF($B$15=DATOS!$B$6,COMPRESORES!AB81,IF($B$15=DATOS!$B$7,EVAPORADORES!AB81,IF($B$15=DATOS!$B$8,FILTROS!AB81,IF($B$15=DATOS!$B$9,IC!AB81,IF($B$15=DATOS!$B$10,MIXERS!AB81,IF($B$15=DATOS!$B$11,MOLINOS!AB81,IF($B$15=DATOS!$B$12,'ÓSMOSIS INV'!AB81,IF($B$15=DATOS!$B$13,REACTORES!AB81,IF($B$15=DATOS!$B$14,RESINAS!AB85,IF($B$15=DATOS!$B$15,SECADORES!AB81,IF($B$15=DATOS!$B$16,SILOS!AB81,IF($B$15=DATOS!$B$17,TANQUES!AB81,IF($B$15=DATOS!$B$18,'TK AGITADOS'!AB81,IF($B$15=DATOS!$B$19,'TORRES ENF'!AB81," ")))))))))))))))))</f>
        <v>0</v>
      </c>
      <c r="AA97" s="46">
        <f>IF($B$15=DATOS!$B$3,CALDERAS!AC81,IF($B$15=DATOS!$B$4,CENTRÍFUGAS!AC81,IF($B$15=DATOS!$B$5,CHILLERS!AC81, IF($B$15=DATOS!$B$6,COMPRESORES!AC81,IF($B$15=DATOS!$B$7,EVAPORADORES!AC81,IF($B$15=DATOS!$B$8,FILTROS!AC81,IF($B$15=DATOS!$B$9,IC!AC81,IF($B$15=DATOS!$B$10,MIXERS!AC81,IF($B$15=DATOS!$B$11,MOLINOS!AC81,IF($B$15=DATOS!$B$12,'ÓSMOSIS INV'!AC81,IF($B$15=DATOS!$B$13,REACTORES!AC81,IF($B$15=DATOS!$B$14,RESINAS!AC85,IF($B$15=DATOS!$B$15,SECADORES!AC81,IF($B$15=DATOS!$B$16,SILOS!AC81,IF($B$15=DATOS!$B$17,TANQUES!AC81,IF($B$15=DATOS!$B$18,'TK AGITADOS'!AC81,IF($B$15=DATOS!$B$19,'TORRES ENF'!AC81," ")))))))))))))))))</f>
        <v>0</v>
      </c>
      <c r="AB97" s="46">
        <f>IF($B$15=DATOS!$B$3,CALDERAS!AD81,IF($B$15=DATOS!$B$4,CENTRÍFUGAS!AD81,IF($B$15=DATOS!$B$5,CHILLERS!AD81, IF($B$15=DATOS!$B$6,COMPRESORES!AD81,IF($B$15=DATOS!$B$7,EVAPORADORES!AD81,IF($B$15=DATOS!$B$8,FILTROS!AD81,IF($B$15=DATOS!$B$9,IC!AD81,IF($B$15=DATOS!$B$10,MIXERS!AD81,IF($B$15=DATOS!$B$11,MOLINOS!AD81,IF($B$15=DATOS!$B$12,'ÓSMOSIS INV'!AD81,IF($B$15=DATOS!$B$13,REACTORES!AD81,IF($B$15=DATOS!$B$14,RESINAS!AD85,IF($B$15=DATOS!$B$15,SECADORES!AD81,IF($B$15=DATOS!$B$16,SILOS!AD81,IF($B$15=DATOS!$B$17,TANQUES!AD81,IF($B$15=DATOS!$B$18,'TK AGITADOS'!AD81,IF($B$15=DATOS!$B$19,'TORRES ENF'!AD81," ")))))))))))))))))</f>
        <v>0</v>
      </c>
      <c r="AC97" s="46">
        <f>IF($B$15=DATOS!$B$3,CALDERAS!AE81,IF($B$15=DATOS!$B$4,CENTRÍFUGAS!AE81,IF($B$15=DATOS!$B$5,CHILLERS!AE81, IF($B$15=DATOS!$B$6,COMPRESORES!AE81,IF($B$15=DATOS!$B$7,EVAPORADORES!AE81,IF($B$15=DATOS!$B$8,FILTROS!AE81,IF($B$15=DATOS!$B$9,IC!AE81,IF($B$15=DATOS!$B$10,MIXERS!AE81,IF($B$15=DATOS!$B$11,MOLINOS!AE81,IF($B$15=DATOS!$B$12,'ÓSMOSIS INV'!AE81,IF($B$15=DATOS!$B$13,REACTORES!AE81,IF($B$15=DATOS!$B$14,RESINAS!AE85,IF($B$15=DATOS!$B$15,SECADORES!AE81,IF($B$15=DATOS!$B$16,SILOS!AE81,IF($B$15=DATOS!$B$17,TANQUES!AE81,IF($B$15=DATOS!$B$18,'TK AGITADOS'!AE81,IF($B$15=DATOS!$B$19,'TORRES ENF'!AE81," ")))))))))))))))))</f>
        <v>0</v>
      </c>
      <c r="AD97" s="46">
        <f>IF($B$15=DATOS!$B$3,CALDERAS!AF81,IF($B$15=DATOS!$B$4,CENTRÍFUGAS!AF81,IF($B$15=DATOS!$B$5,CHILLERS!AF81, IF($B$15=DATOS!$B$6,COMPRESORES!AF81,IF($B$15=DATOS!$B$7,EVAPORADORES!AF81,IF($B$15=DATOS!$B$8,FILTROS!AF81,IF($B$15=DATOS!$B$9,IC!AF81,IF($B$15=DATOS!$B$10,MIXERS!AF81,IF($B$15=DATOS!$B$11,MOLINOS!AF81,IF($B$15=DATOS!$B$12,'ÓSMOSIS INV'!AF81,IF($B$15=DATOS!$B$13,REACTORES!AF81,IF($B$15=DATOS!$B$14,RESINAS!AF85,IF($B$15=DATOS!$B$15,SECADORES!AF81,IF($B$15=DATOS!$B$16,SILOS!AF81,IF($B$15=DATOS!$B$17,TANQUES!AF81,IF($B$15=DATOS!$B$18,'TK AGITADOS'!AF81,IF($B$15=DATOS!$B$19,'TORRES ENF'!AF81," ")))))))))))))))))</f>
        <v>0</v>
      </c>
      <c r="AE97" s="46">
        <f>IF($B$15=DATOS!$B$3,CALDERAS!AG81,IF($B$15=DATOS!$B$4,CENTRÍFUGAS!AG81,IF($B$15=DATOS!$B$5,CHILLERS!AG81, IF($B$15=DATOS!$B$6,COMPRESORES!AG81,IF($B$15=DATOS!$B$7,EVAPORADORES!AG81,IF($B$15=DATOS!$B$8,FILTROS!AG81,IF($B$15=DATOS!$B$9,IC!AG81,IF($B$15=DATOS!$B$10,MIXERS!AG81,IF($B$15=DATOS!$B$11,MOLINOS!AG81,IF($B$15=DATOS!$B$12,'ÓSMOSIS INV'!AG81,IF($B$15=DATOS!$B$13,REACTORES!AG81,IF($B$15=DATOS!$B$14,RESINAS!AG85,IF($B$15=DATOS!$B$15,SECADORES!AG81,IF($B$15=DATOS!$B$16,SILOS!AG81,IF($B$15=DATOS!$B$17,TANQUES!AG81,IF($B$15=DATOS!$B$18,'TK AGITADOS'!AG81,IF($B$15=DATOS!$B$19,'TORRES ENF'!AG81," ")))))))))))))))))</f>
        <v>0</v>
      </c>
      <c r="AF97" s="46">
        <f>IF($B$15=DATOS!$B$3,CALDERAS!AH81,IF($B$15=DATOS!$B$4,CENTRÍFUGAS!AH81,IF($B$15=DATOS!$B$5,CHILLERS!AH81, IF($B$15=DATOS!$B$6,COMPRESORES!AH81,IF($B$15=DATOS!$B$7,EVAPORADORES!AH81,IF($B$15=DATOS!$B$8,FILTROS!AH81,IF($B$15=DATOS!$B$9,IC!AH81,IF($B$15=DATOS!$B$10,MIXERS!AH81,IF($B$15=DATOS!$B$11,MOLINOS!AH81,IF($B$15=DATOS!$B$12,'ÓSMOSIS INV'!AH81,IF($B$15=DATOS!$B$13,REACTORES!AH81,IF($B$15=DATOS!$B$14,RESINAS!AH85,IF($B$15=DATOS!$B$15,SECADORES!AH81,IF($B$15=DATOS!$B$16,SILOS!AH81,IF($B$15=DATOS!$B$17,TANQUES!AH81,IF($B$15=DATOS!$B$18,'TK AGITADOS'!AH81,IF($B$15=DATOS!$B$19,'TORRES ENF'!AH81," ")))))))))))))))))</f>
        <v>0</v>
      </c>
    </row>
    <row r="98" spans="1:32" s="48" customFormat="1" ht="45" customHeight="1" x14ac:dyDescent="0.4">
      <c r="A98" s="46">
        <f>IF($B$15=DATOS!$B$3,CALDERAS!C82,IF($B$15=DATOS!$B$4,CENTRÍFUGAS!C82,IF($B$15=DATOS!$B$5,CHILLERS!C82, IF($B$15=DATOS!$B$6,COMPRESORES!C82,IF($B$15=DATOS!$B$7,EVAPORADORES!C82,IF($B$15=DATOS!$B$8,FILTROS!C82,IF($B$15=DATOS!$B$9,IC!C82,IF($B$15=DATOS!$B$10,MIXERS!C82,IF($B$15=DATOS!$B$11,MOLINOS!C82,IF($B$15=DATOS!$B$12,'ÓSMOSIS INV'!C82,IF($B$15=DATOS!$B$13,REACTORES!C82,IF($B$15=DATOS!$B$14,RESINAS!C86,IF($B$15=DATOS!$B$15,SECADORES!C82,IF($B$15=DATOS!$B$16,SILOS!C82,IF($B$15=DATOS!$B$17,TANQUES!C82,IF($B$15=DATOS!$B$18,'TK AGITADOS'!C82,IF($B$15=DATOS!$B$19,'TORRES ENF'!C82," ")))))))))))))))))</f>
        <v>0</v>
      </c>
      <c r="B98" s="46">
        <f>IF($B$15=DATOS!$B$3,CALDERAS!D82,IF($B$15=DATOS!$B$4,CENTRÍFUGAS!D82,IF($B$15=DATOS!$B$5,CHILLERS!D82, IF($B$15=DATOS!$B$6,COMPRESORES!D82,IF($B$15=DATOS!$B$7,EVAPORADORES!D82,IF($B$15=DATOS!$B$8,FILTROS!D82,IF($B$15=DATOS!$B$9,IC!D82,IF($B$15=DATOS!$B$10,MIXERS!D82,IF($B$15=DATOS!$B$11,MOLINOS!D82,IF($B$15=DATOS!$B$12,'ÓSMOSIS INV'!D82,IF($B$15=DATOS!$B$13,REACTORES!D82,IF($B$15=DATOS!$B$14,RESINAS!D86,IF($B$15=DATOS!$B$15,SECADORES!D82,IF($B$15=DATOS!$B$16,SILOS!D82,IF($B$15=DATOS!$B$17,TANQUES!D82,IF($B$15=DATOS!$B$18,'TK AGITADOS'!D82,IF($B$15=DATOS!$B$19,'TORRES ENF'!D82," ")))))))))))))))))</f>
        <v>0</v>
      </c>
      <c r="C98" s="46">
        <f>IF($B$15=DATOS!$B$3,CALDERAS!E82,IF($B$15=DATOS!$B$4,CENTRÍFUGAS!E82,IF($B$15=DATOS!$B$5,CHILLERS!E82, IF($B$15=DATOS!$B$6,COMPRESORES!E82,IF($B$15=DATOS!$B$7,EVAPORADORES!E82,IF($B$15=DATOS!$B$8,FILTROS!E82,IF($B$15=DATOS!$B$9,IC!E82,IF($B$15=DATOS!$B$10,MIXERS!E82,IF($B$15=DATOS!$B$11,MOLINOS!E82,IF($B$15=DATOS!$B$12,'ÓSMOSIS INV'!E82,IF($B$15=DATOS!$B$13,REACTORES!E82,IF($B$15=DATOS!$B$14,RESINAS!E86,IF($B$15=DATOS!$B$15,SECADORES!E82,IF($B$15=DATOS!$B$16,SILOS!E82,IF($B$15=DATOS!$B$17,TANQUES!E82,IF($B$15=DATOS!$B$18,'TK AGITADOS'!E82,IF($B$15=DATOS!$B$19,'TORRES ENF'!E82," ")))))))))))))))))</f>
        <v>0</v>
      </c>
      <c r="D98" s="46">
        <f>IF($B$15=DATOS!$B$3,CALDERAS!F82,IF($B$15=DATOS!$B$4,CENTRÍFUGAS!F82,IF($B$15=DATOS!$B$5,CHILLERS!F82, IF($B$15=DATOS!$B$6,COMPRESORES!F82,IF($B$15=DATOS!$B$7,EVAPORADORES!F82,IF($B$15=DATOS!$B$8,FILTROS!F82,IF($B$15=DATOS!$B$9,IC!F82,IF($B$15=DATOS!$B$10,MIXERS!F82,IF($B$15=DATOS!$B$11,MOLINOS!F82,IF($B$15=DATOS!$B$12,'ÓSMOSIS INV'!F82,IF($B$15=DATOS!$B$13,REACTORES!F82,IF($B$15=DATOS!$B$14,RESINAS!F86,IF($B$15=DATOS!$B$15,SECADORES!F82,IF($B$15=DATOS!$B$16,SILOS!F82,IF($B$15=DATOS!$B$17,TANQUES!F82,IF($B$15=DATOS!$B$18,'TK AGITADOS'!F82,IF($B$15=DATOS!$B$19,'TORRES ENF'!F82," ")))))))))))))))))</f>
        <v>0</v>
      </c>
      <c r="E98" s="46">
        <f>IF($B$15=DATOS!$B$3,CALDERAS!G82,IF($B$15=DATOS!$B$4,CENTRÍFUGAS!G82,IF($B$15=DATOS!$B$5,CHILLERS!G82, IF($B$15=DATOS!$B$6,COMPRESORES!G82,IF($B$15=DATOS!$B$7,EVAPORADORES!G82,IF($B$15=DATOS!$B$8,FILTROS!G82,IF($B$15=DATOS!$B$9,IC!G82,IF($B$15=DATOS!$B$10,MIXERS!G82,IF($B$15=DATOS!$B$11,MOLINOS!G82,IF($B$15=DATOS!$B$12,'ÓSMOSIS INV'!G82,IF($B$15=DATOS!$B$13,REACTORES!G82,IF($B$15=DATOS!$B$14,RESINAS!G86,IF($B$15=DATOS!$B$15,SECADORES!G82,IF($B$15=DATOS!$B$16,SILOS!G82,IF($B$15=DATOS!$B$17,TANQUES!G82,IF($B$15=DATOS!$B$18,'TK AGITADOS'!G82,IF($B$15=DATOS!$B$19,'TORRES ENF'!G82," ")))))))))))))))))</f>
        <v>0</v>
      </c>
      <c r="F98" s="46">
        <f>IF($B$15=DATOS!$B$3,CALDERAS!H82,IF($B$15=DATOS!$B$4,CENTRÍFUGAS!H82,IF($B$15=DATOS!$B$5,CHILLERS!H82, IF($B$15=DATOS!$B$6,COMPRESORES!H82,IF($B$15=DATOS!$B$7,EVAPORADORES!H82,IF($B$15=DATOS!$B$8,FILTROS!H82,IF($B$15=DATOS!$B$9,IC!H82,IF($B$15=DATOS!$B$10,MIXERS!H82,IF($B$15=DATOS!$B$11,MOLINOS!H82,IF($B$15=DATOS!$B$12,'ÓSMOSIS INV'!H82,IF($B$15=DATOS!$B$13,REACTORES!H82,IF($B$15=DATOS!$B$14,RESINAS!H86,IF($B$15=DATOS!$B$15,SECADORES!H82,IF($B$15=DATOS!$B$16,SILOS!H82,IF($B$15=DATOS!$B$17,TANQUES!H82,IF($B$15=DATOS!$B$18,'TK AGITADOS'!H82,IF($B$15=DATOS!$B$19,'TORRES ENF'!H82," ")))))))))))))))))</f>
        <v>0</v>
      </c>
      <c r="G98" s="46">
        <f>IF($B$15=DATOS!$B$3,CALDERAS!I82,IF($B$15=DATOS!$B$4,CENTRÍFUGAS!I82,IF($B$15=DATOS!$B$5,CHILLERS!I82, IF($B$15=DATOS!$B$6,COMPRESORES!I82,IF($B$15=DATOS!$B$7,EVAPORADORES!I82,IF($B$15=DATOS!$B$8,FILTROS!I82,IF($B$15=DATOS!$B$9,IC!I82,IF($B$15=DATOS!$B$10,MIXERS!I82,IF($B$15=DATOS!$B$11,MOLINOS!I82,IF($B$15=DATOS!$B$12,'ÓSMOSIS INV'!I82,IF($B$15=DATOS!$B$13,REACTORES!I82,IF($B$15=DATOS!$B$14,RESINAS!I86,IF($B$15=DATOS!$B$15,SECADORES!I82,IF($B$15=DATOS!$B$16,SILOS!I82,IF($B$15=DATOS!$B$17,TANQUES!I82,IF($B$15=DATOS!$B$18,'TK AGITADOS'!I82,IF($B$15=DATOS!$B$19,'TORRES ENF'!I82," ")))))))))))))))))</f>
        <v>0</v>
      </c>
      <c r="H98" s="46">
        <f>IF($B$15=DATOS!$B$3,CALDERAS!J82,IF($B$15=DATOS!$B$4,CENTRÍFUGAS!J82,IF($B$15=DATOS!$B$5,CHILLERS!J82, IF($B$15=DATOS!$B$6,COMPRESORES!J82,IF($B$15=DATOS!$B$7,EVAPORADORES!J82,IF($B$15=DATOS!$B$8,FILTROS!J82,IF($B$15=DATOS!$B$9,IC!J82,IF($B$15=DATOS!$B$10,MIXERS!J82,IF($B$15=DATOS!$B$11,MOLINOS!J82,IF($B$15=DATOS!$B$12,'ÓSMOSIS INV'!J82,IF($B$15=DATOS!$B$13,REACTORES!J82,IF($B$15=DATOS!$B$14,RESINAS!J86,IF($B$15=DATOS!$B$15,SECADORES!J82,IF($B$15=DATOS!$B$16,SILOS!J82,IF($B$15=DATOS!$B$17,TANQUES!J82,IF($B$15=DATOS!$B$18,'TK AGITADOS'!J82,IF($B$15=DATOS!$B$19,'TORRES ENF'!J82," ")))))))))))))))))</f>
        <v>0</v>
      </c>
      <c r="I98" s="46">
        <f>IF($B$15=DATOS!$B$3,CALDERAS!K82,IF($B$15=DATOS!$B$4,CENTRÍFUGAS!K82,IF($B$15=DATOS!$B$5,CHILLERS!K82, IF($B$15=DATOS!$B$6,COMPRESORES!K82,IF($B$15=DATOS!$B$7,EVAPORADORES!K82,IF($B$15=DATOS!$B$8,FILTROS!K82,IF($B$15=DATOS!$B$9,IC!K82,IF($B$15=DATOS!$B$10,MIXERS!K82,IF($B$15=DATOS!$B$11,MOLINOS!K82,IF($B$15=DATOS!$B$12,'ÓSMOSIS INV'!K82,IF($B$15=DATOS!$B$13,REACTORES!K82,IF($B$15=DATOS!$B$14,RESINAS!K86,IF($B$15=DATOS!$B$15,SECADORES!K82,IF($B$15=DATOS!$B$16,SILOS!K82,IF($B$15=DATOS!$B$17,TANQUES!K82,IF($B$15=DATOS!$B$18,'TK AGITADOS'!K82,IF($B$15=DATOS!$B$19,'TORRES ENF'!K82," ")))))))))))))))))</f>
        <v>0</v>
      </c>
      <c r="J98" s="46">
        <f>IF($B$15=DATOS!$B$3,CALDERAS!L82,IF($B$15=DATOS!$B$4,CENTRÍFUGAS!L82,IF($B$15=DATOS!$B$5,CHILLERS!L82, IF($B$15=DATOS!$B$6,COMPRESORES!L82,IF($B$15=DATOS!$B$7,EVAPORADORES!L82,IF($B$15=DATOS!$B$8,FILTROS!L82,IF($B$15=DATOS!$B$9,IC!L82,IF($B$15=DATOS!$B$10,MIXERS!L82,IF($B$15=DATOS!$B$11,MOLINOS!L82,IF($B$15=DATOS!$B$12,'ÓSMOSIS INV'!L82,IF($B$15=DATOS!$B$13,REACTORES!L82,IF($B$15=DATOS!$B$14,RESINAS!L86,IF($B$15=DATOS!$B$15,SECADORES!L82,IF($B$15=DATOS!$B$16,SILOS!L82,IF($B$15=DATOS!$B$17,TANQUES!L82,IF($B$15=DATOS!$B$18,'TK AGITADOS'!L82,IF($B$15=DATOS!$B$19,'TORRES ENF'!L82," ")))))))))))))))))</f>
        <v>0</v>
      </c>
      <c r="K98" s="46">
        <f>IF($B$15=DATOS!$B$3,CALDERAS!M82,IF($B$15=DATOS!$B$4,CENTRÍFUGAS!M82,IF($B$15=DATOS!$B$5,CHILLERS!M82, IF($B$15=DATOS!$B$6,COMPRESORES!M82,IF($B$15=DATOS!$B$7,EVAPORADORES!M82,IF($B$15=DATOS!$B$8,FILTROS!M82,IF($B$15=DATOS!$B$9,IC!M82,IF($B$15=DATOS!$B$10,MIXERS!M82,IF($B$15=DATOS!$B$11,MOLINOS!M82,IF($B$15=DATOS!$B$12,'ÓSMOSIS INV'!M82,IF($B$15=DATOS!$B$13,REACTORES!M82,IF($B$15=DATOS!$B$14,RESINAS!M86,IF($B$15=DATOS!$B$15,SECADORES!M82,IF($B$15=DATOS!$B$16,SILOS!M82,IF($B$15=DATOS!$B$17,TANQUES!M82,IF($B$15=DATOS!$B$18,'TK AGITADOS'!M82,IF($B$15=DATOS!$B$19,'TORRES ENF'!M82," ")))))))))))))))))</f>
        <v>0</v>
      </c>
      <c r="L98" s="46">
        <f>IF($B$15=DATOS!$B$3,CALDERAS!N82,IF($B$15=DATOS!$B$4,CENTRÍFUGAS!N82,IF($B$15=DATOS!$B$5,CHILLERS!N82, IF($B$15=DATOS!$B$6,COMPRESORES!N82,IF($B$15=DATOS!$B$7,EVAPORADORES!N82,IF($B$15=DATOS!$B$8,FILTROS!N82,IF($B$15=DATOS!$B$9,IC!N82,IF($B$15=DATOS!$B$10,MIXERS!N82,IF($B$15=DATOS!$B$11,MOLINOS!N82,IF($B$15=DATOS!$B$12,'ÓSMOSIS INV'!N82,IF($B$15=DATOS!$B$13,REACTORES!N82,IF($B$15=DATOS!$B$14,RESINAS!N86,IF($B$15=DATOS!$B$15,SECADORES!N82,IF($B$15=DATOS!$B$16,SILOS!N82,IF($B$15=DATOS!$B$17,TANQUES!N82,IF($B$15=DATOS!$B$18,'TK AGITADOS'!N82,IF($B$15=DATOS!$B$19,'TORRES ENF'!N82," ")))))))))))))))))</f>
        <v>0</v>
      </c>
      <c r="M98" s="46">
        <f>IF($B$15=DATOS!$B$3,CALDERAS!O82,IF($B$15=DATOS!$B$4,CENTRÍFUGAS!O82,IF($B$15=DATOS!$B$5,CHILLERS!O82, IF($B$15=DATOS!$B$6,COMPRESORES!O82,IF($B$15=DATOS!$B$7,EVAPORADORES!O82,IF($B$15=DATOS!$B$8,FILTROS!O82,IF($B$15=DATOS!$B$9,IC!O82,IF($B$15=DATOS!$B$10,MIXERS!O82,IF($B$15=DATOS!$B$11,MOLINOS!O82,IF($B$15=DATOS!$B$12,'ÓSMOSIS INV'!O82,IF($B$15=DATOS!$B$13,REACTORES!O82,IF($B$15=DATOS!$B$14,RESINAS!O86,IF($B$15=DATOS!$B$15,SECADORES!O82,IF($B$15=DATOS!$B$16,SILOS!O82,IF($B$15=DATOS!$B$17,TANQUES!O82,IF($B$15=DATOS!$B$18,'TK AGITADOS'!O82,IF($B$15=DATOS!$B$19,'TORRES ENF'!O82," ")))))))))))))))))</f>
        <v>0</v>
      </c>
      <c r="N98" s="46">
        <f>IF($B$15=DATOS!$B$3,CALDERAS!P82,IF($B$15=DATOS!$B$4,CENTRÍFUGAS!P82,IF($B$15=DATOS!$B$5,CHILLERS!P82, IF($B$15=DATOS!$B$6,COMPRESORES!P82,IF($B$15=DATOS!$B$7,EVAPORADORES!P82,IF($B$15=DATOS!$B$8,FILTROS!P82,IF($B$15=DATOS!$B$9,IC!P82,IF($B$15=DATOS!$B$10,MIXERS!P82,IF($B$15=DATOS!$B$11,MOLINOS!P82,IF($B$15=DATOS!$B$12,'ÓSMOSIS INV'!P82,IF($B$15=DATOS!$B$13,REACTORES!P82,IF($B$15=DATOS!$B$14,RESINAS!P86,IF($B$15=DATOS!$B$15,SECADORES!P82,IF($B$15=DATOS!$B$16,SILOS!P82,IF($B$15=DATOS!$B$17,TANQUES!P82,IF($B$15=DATOS!$B$18,'TK AGITADOS'!P82,IF($B$15=DATOS!$B$19,'TORRES ENF'!P82," ")))))))))))))))))</f>
        <v>0</v>
      </c>
      <c r="O98" s="46">
        <f>IF($B$15=DATOS!$B$3,CALDERAS!Q82,IF($B$15=DATOS!$B$4,CENTRÍFUGAS!Q82,IF($B$15=DATOS!$B$5,CHILLERS!Q82, IF($B$15=DATOS!$B$6,COMPRESORES!Q82,IF($B$15=DATOS!$B$7,EVAPORADORES!Q82,IF($B$15=DATOS!$B$8,FILTROS!Q82,IF($B$15=DATOS!$B$9,IC!Q82,IF($B$15=DATOS!$B$10,MIXERS!Q82,IF($B$15=DATOS!$B$11,MOLINOS!Q82,IF($B$15=DATOS!$B$12,'ÓSMOSIS INV'!Q82,IF($B$15=DATOS!$B$13,REACTORES!Q82,IF($B$15=DATOS!$B$14,RESINAS!Q86,IF($B$15=DATOS!$B$15,SECADORES!Q82,IF($B$15=DATOS!$B$16,SILOS!Q82,IF($B$15=DATOS!$B$17,TANQUES!Q82,IF($B$15=DATOS!$B$18,'TK AGITADOS'!Q82,IF($B$15=DATOS!$B$19,'TORRES ENF'!Q82," ")))))))))))))))))</f>
        <v>0</v>
      </c>
      <c r="P98" s="46">
        <f>IF($B$15=DATOS!$B$3,CALDERAS!R82,IF($B$15=DATOS!$B$4,CENTRÍFUGAS!R82,IF($B$15=DATOS!$B$5,CHILLERS!R82, IF($B$15=DATOS!$B$6,COMPRESORES!R82,IF($B$15=DATOS!$B$7,EVAPORADORES!R82,IF($B$15=DATOS!$B$8,FILTROS!R82,IF($B$15=DATOS!$B$9,IC!R82,IF($B$15=DATOS!$B$10,MIXERS!R82,IF($B$15=DATOS!$B$11,MOLINOS!R82,IF($B$15=DATOS!$B$12,'ÓSMOSIS INV'!R82,IF($B$15=DATOS!$B$13,REACTORES!R82,IF($B$15=DATOS!$B$14,RESINAS!R86,IF($B$15=DATOS!$B$15,SECADORES!R82,IF($B$15=DATOS!$B$16,SILOS!R82,IF($B$15=DATOS!$B$17,TANQUES!R82,IF($B$15=DATOS!$B$18,'TK AGITADOS'!R82,IF($B$15=DATOS!$B$19,'TORRES ENF'!R82," ")))))))))))))))))</f>
        <v>0</v>
      </c>
      <c r="Q98" s="46">
        <f>IF($B$15=DATOS!$B$3,CALDERAS!S82,IF($B$15=DATOS!$B$4,CENTRÍFUGAS!S82,IF($B$15=DATOS!$B$5,CHILLERS!S82, IF($B$15=DATOS!$B$6,COMPRESORES!S82,IF($B$15=DATOS!$B$7,EVAPORADORES!S82,IF($B$15=DATOS!$B$8,FILTROS!S82,IF($B$15=DATOS!$B$9,IC!S82,IF($B$15=DATOS!$B$10,MIXERS!S82,IF($B$15=DATOS!$B$11,MOLINOS!S82,IF($B$15=DATOS!$B$12,'ÓSMOSIS INV'!S82,IF($B$15=DATOS!$B$13,REACTORES!S82,IF($B$15=DATOS!$B$14,RESINAS!S86,IF($B$15=DATOS!$B$15,SECADORES!S82,IF($B$15=DATOS!$B$16,SILOS!S82,IF($B$15=DATOS!$B$17,TANQUES!S82,IF($B$15=DATOS!$B$18,'TK AGITADOS'!S82,IF($B$15=DATOS!$B$19,'TORRES ENF'!S82," ")))))))))))))))))</f>
        <v>0</v>
      </c>
      <c r="R98" s="46">
        <f>IF($B$15=DATOS!$B$3,CALDERAS!T82,IF($B$15=DATOS!$B$4,CENTRÍFUGAS!T82,IF($B$15=DATOS!$B$5,CHILLERS!T82, IF($B$15=DATOS!$B$6,COMPRESORES!T82,IF($B$15=DATOS!$B$7,EVAPORADORES!T82,IF($B$15=DATOS!$B$8,FILTROS!T82,IF($B$15=DATOS!$B$9,IC!T82,IF($B$15=DATOS!$B$10,MIXERS!T82,IF($B$15=DATOS!$B$11,MOLINOS!T82,IF($B$15=DATOS!$B$12,'ÓSMOSIS INV'!T82,IF($B$15=DATOS!$B$13,REACTORES!T82,IF($B$15=DATOS!$B$14,RESINAS!T86,IF($B$15=DATOS!$B$15,SECADORES!T82,IF($B$15=DATOS!$B$16,SILOS!T82,IF($B$15=DATOS!$B$17,TANQUES!T82,IF($B$15=DATOS!$B$18,'TK AGITADOS'!T82,IF($B$15=DATOS!$B$19,'TORRES ENF'!T82," ")))))))))))))))))</f>
        <v>0</v>
      </c>
      <c r="S98" s="46">
        <f>IF($B$15=DATOS!$B$3,CALDERAS!U82,IF($B$15=DATOS!$B$4,CENTRÍFUGAS!U82,IF($B$15=DATOS!$B$5,CHILLERS!U82, IF($B$15=DATOS!$B$6,COMPRESORES!U82,IF($B$15=DATOS!$B$7,EVAPORADORES!U82,IF($B$15=DATOS!$B$8,FILTROS!U82,IF($B$15=DATOS!$B$9,IC!U82,IF($B$15=DATOS!$B$10,MIXERS!U82,IF($B$15=DATOS!$B$11,MOLINOS!U82,IF($B$15=DATOS!$B$12,'ÓSMOSIS INV'!U82,IF($B$15=DATOS!$B$13,REACTORES!U82,IF($B$15=DATOS!$B$14,RESINAS!U86,IF($B$15=DATOS!$B$15,SECADORES!U82,IF($B$15=DATOS!$B$16,SILOS!U82,IF($B$15=DATOS!$B$17,TANQUES!U82,IF($B$15=DATOS!$B$18,'TK AGITADOS'!U82,IF($B$15=DATOS!$B$19,'TORRES ENF'!U82," ")))))))))))))))))</f>
        <v>0</v>
      </c>
      <c r="T98" s="46">
        <f>IF($B$15=DATOS!$B$3,CALDERAS!V82,IF($B$15=DATOS!$B$4,CENTRÍFUGAS!V82,IF($B$15=DATOS!$B$5,CHILLERS!V82, IF($B$15=DATOS!$B$6,COMPRESORES!V82,IF($B$15=DATOS!$B$7,EVAPORADORES!V82,IF($B$15=DATOS!$B$8,FILTROS!V82,IF($B$15=DATOS!$B$9,IC!V82,IF($B$15=DATOS!$B$10,MIXERS!V82,IF($B$15=DATOS!$B$11,MOLINOS!V82,IF($B$15=DATOS!$B$12,'ÓSMOSIS INV'!V82,IF($B$15=DATOS!$B$13,REACTORES!V82,IF($B$15=DATOS!$B$14,RESINAS!V86,IF($B$15=DATOS!$B$15,SECADORES!V82,IF($B$15=DATOS!$B$16,SILOS!V82,IF($B$15=DATOS!$B$17,TANQUES!V82,IF($B$15=DATOS!$B$18,'TK AGITADOS'!V82,IF($B$15=DATOS!$B$19,'TORRES ENF'!V82," ")))))))))))))))))</f>
        <v>0</v>
      </c>
      <c r="U98" s="46">
        <f>IF($B$15=DATOS!$B$3,CALDERAS!W82,IF($B$15=DATOS!$B$4,CENTRÍFUGAS!W82,IF($B$15=DATOS!$B$5,CHILLERS!W82, IF($B$15=DATOS!$B$6,COMPRESORES!W82,IF($B$15=DATOS!$B$7,EVAPORADORES!W82,IF($B$15=DATOS!$B$8,FILTROS!W82,IF($B$15=DATOS!$B$9,IC!W82,IF($B$15=DATOS!$B$10,MIXERS!W82,IF($B$15=DATOS!$B$11,MOLINOS!W82,IF($B$15=DATOS!$B$12,'ÓSMOSIS INV'!W82,IF($B$15=DATOS!$B$13,REACTORES!W82,IF($B$15=DATOS!$B$14,RESINAS!W86,IF($B$15=DATOS!$B$15,SECADORES!W82,IF($B$15=DATOS!$B$16,SILOS!W82,IF($B$15=DATOS!$B$17,TANQUES!W82,IF($B$15=DATOS!$B$18,'TK AGITADOS'!W82,IF($B$15=DATOS!$B$19,'TORRES ENF'!W82," ")))))))))))))))))</f>
        <v>0</v>
      </c>
      <c r="V98" s="46">
        <f>IF($B$15=DATOS!$B$3,CALDERAS!X82,IF($B$15=DATOS!$B$4,CENTRÍFUGAS!X82,IF($B$15=DATOS!$B$5,CHILLERS!X82, IF($B$15=DATOS!$B$6,COMPRESORES!X82,IF($B$15=DATOS!$B$7,EVAPORADORES!X82,IF($B$15=DATOS!$B$8,FILTROS!X82,IF($B$15=DATOS!$B$9,IC!X82,IF($B$15=DATOS!$B$10,MIXERS!X82,IF($B$15=DATOS!$B$11,MOLINOS!X82,IF($B$15=DATOS!$B$12,'ÓSMOSIS INV'!X82,IF($B$15=DATOS!$B$13,REACTORES!X82,IF($B$15=DATOS!$B$14,RESINAS!X86,IF($B$15=DATOS!$B$15,SECADORES!X82,IF($B$15=DATOS!$B$16,SILOS!X82,IF($B$15=DATOS!$B$17,TANQUES!X82,IF($B$15=DATOS!$B$18,'TK AGITADOS'!X82,IF($B$15=DATOS!$B$19,'TORRES ENF'!X82," ")))))))))))))))))</f>
        <v>0</v>
      </c>
      <c r="W98" s="46">
        <f>IF($B$15=DATOS!$B$3,CALDERAS!Y82,IF($B$15=DATOS!$B$4,CENTRÍFUGAS!Y82,IF($B$15=DATOS!$B$5,CHILLERS!Y82, IF($B$15=DATOS!$B$6,COMPRESORES!Y82,IF($B$15=DATOS!$B$7,EVAPORADORES!Y82,IF($B$15=DATOS!$B$8,FILTROS!Y82,IF($B$15=DATOS!$B$9,IC!Y82,IF($B$15=DATOS!$B$10,MIXERS!Y82,IF($B$15=DATOS!$B$11,MOLINOS!Y82,IF($B$15=DATOS!$B$12,'ÓSMOSIS INV'!Y82,IF($B$15=DATOS!$B$13,REACTORES!Y82,IF($B$15=DATOS!$B$14,RESINAS!Y86,IF($B$15=DATOS!$B$15,SECADORES!Y82,IF($B$15=DATOS!$B$16,SILOS!Y82,IF($B$15=DATOS!$B$17,TANQUES!Y82,IF($B$15=DATOS!$B$18,'TK AGITADOS'!Y82,IF($B$15=DATOS!$B$19,'TORRES ENF'!Y82," ")))))))))))))))))</f>
        <v>0</v>
      </c>
      <c r="X98" s="46">
        <f>IF($B$15=DATOS!$B$3,CALDERAS!Z82,IF($B$15=DATOS!$B$4,CENTRÍFUGAS!Z82,IF($B$15=DATOS!$B$5,CHILLERS!Z82, IF($B$15=DATOS!$B$6,COMPRESORES!Z82,IF($B$15=DATOS!$B$7,EVAPORADORES!Z82,IF($B$15=DATOS!$B$8,FILTROS!Z82,IF($B$15=DATOS!$B$9,IC!Z82,IF($B$15=DATOS!$B$10,MIXERS!Z82,IF($B$15=DATOS!$B$11,MOLINOS!Z82,IF($B$15=DATOS!$B$12,'ÓSMOSIS INV'!Z82,IF($B$15=DATOS!$B$13,REACTORES!Z82,IF($B$15=DATOS!$B$14,RESINAS!Z86,IF($B$15=DATOS!$B$15,SECADORES!Z82,IF($B$15=DATOS!$B$16,SILOS!Z82,IF($B$15=DATOS!$B$17,TANQUES!Z82,IF($B$15=DATOS!$B$18,'TK AGITADOS'!Z82,IF($B$15=DATOS!$B$19,'TORRES ENF'!Z82," ")))))))))))))))))</f>
        <v>0</v>
      </c>
      <c r="Y98" s="46">
        <f>IF($B$15=DATOS!$B$3,CALDERAS!AA82,IF($B$15=DATOS!$B$4,CENTRÍFUGAS!AA82,IF($B$15=DATOS!$B$5,CHILLERS!AA82, IF($B$15=DATOS!$B$6,COMPRESORES!AA82,IF($B$15=DATOS!$B$7,EVAPORADORES!AA82,IF($B$15=DATOS!$B$8,FILTROS!AA82,IF($B$15=DATOS!$B$9,IC!AA82,IF($B$15=DATOS!$B$10,MIXERS!AA82,IF($B$15=DATOS!$B$11,MOLINOS!AA82,IF($B$15=DATOS!$B$12,'ÓSMOSIS INV'!AA82,IF($B$15=DATOS!$B$13,REACTORES!AA82,IF($B$15=DATOS!$B$14,RESINAS!AA86,IF($B$15=DATOS!$B$15,SECADORES!AA82,IF($B$15=DATOS!$B$16,SILOS!AA82,IF($B$15=DATOS!$B$17,TANQUES!AA82,IF($B$15=DATOS!$B$18,'TK AGITADOS'!AA82,IF($B$15=DATOS!$B$19,'TORRES ENF'!AA82," ")))))))))))))))))</f>
        <v>0</v>
      </c>
      <c r="Z98" s="46">
        <f>IF($B$15=DATOS!$B$3,CALDERAS!AB82,IF($B$15=DATOS!$B$4,CENTRÍFUGAS!AB82,IF($B$15=DATOS!$B$5,CHILLERS!AB82, IF($B$15=DATOS!$B$6,COMPRESORES!AB82,IF($B$15=DATOS!$B$7,EVAPORADORES!AB82,IF($B$15=DATOS!$B$8,FILTROS!AB82,IF($B$15=DATOS!$B$9,IC!AB82,IF($B$15=DATOS!$B$10,MIXERS!AB82,IF($B$15=DATOS!$B$11,MOLINOS!AB82,IF($B$15=DATOS!$B$12,'ÓSMOSIS INV'!AB82,IF($B$15=DATOS!$B$13,REACTORES!AB82,IF($B$15=DATOS!$B$14,RESINAS!AB86,IF($B$15=DATOS!$B$15,SECADORES!AB82,IF($B$15=DATOS!$B$16,SILOS!AB82,IF($B$15=DATOS!$B$17,TANQUES!AB82,IF($B$15=DATOS!$B$18,'TK AGITADOS'!AB82,IF($B$15=DATOS!$B$19,'TORRES ENF'!AB82," ")))))))))))))))))</f>
        <v>0</v>
      </c>
      <c r="AA98" s="46">
        <f>IF($B$15=DATOS!$B$3,CALDERAS!AC82,IF($B$15=DATOS!$B$4,CENTRÍFUGAS!AC82,IF($B$15=DATOS!$B$5,CHILLERS!AC82, IF($B$15=DATOS!$B$6,COMPRESORES!AC82,IF($B$15=DATOS!$B$7,EVAPORADORES!AC82,IF($B$15=DATOS!$B$8,FILTROS!AC82,IF($B$15=DATOS!$B$9,IC!AC82,IF($B$15=DATOS!$B$10,MIXERS!AC82,IF($B$15=DATOS!$B$11,MOLINOS!AC82,IF($B$15=DATOS!$B$12,'ÓSMOSIS INV'!AC82,IF($B$15=DATOS!$B$13,REACTORES!AC82,IF($B$15=DATOS!$B$14,RESINAS!AC86,IF($B$15=DATOS!$B$15,SECADORES!AC82,IF($B$15=DATOS!$B$16,SILOS!AC82,IF($B$15=DATOS!$B$17,TANQUES!AC82,IF($B$15=DATOS!$B$18,'TK AGITADOS'!AC82,IF($B$15=DATOS!$B$19,'TORRES ENF'!AC82," ")))))))))))))))))</f>
        <v>0</v>
      </c>
      <c r="AB98" s="46">
        <f>IF($B$15=DATOS!$B$3,CALDERAS!AD82,IF($B$15=DATOS!$B$4,CENTRÍFUGAS!AD82,IF($B$15=DATOS!$B$5,CHILLERS!AD82, IF($B$15=DATOS!$B$6,COMPRESORES!AD82,IF($B$15=DATOS!$B$7,EVAPORADORES!AD82,IF($B$15=DATOS!$B$8,FILTROS!AD82,IF($B$15=DATOS!$B$9,IC!AD82,IF($B$15=DATOS!$B$10,MIXERS!AD82,IF($B$15=DATOS!$B$11,MOLINOS!AD82,IF($B$15=DATOS!$B$12,'ÓSMOSIS INV'!AD82,IF($B$15=DATOS!$B$13,REACTORES!AD82,IF($B$15=DATOS!$B$14,RESINAS!AD86,IF($B$15=DATOS!$B$15,SECADORES!AD82,IF($B$15=DATOS!$B$16,SILOS!AD82,IF($B$15=DATOS!$B$17,TANQUES!AD82,IF($B$15=DATOS!$B$18,'TK AGITADOS'!AD82,IF($B$15=DATOS!$B$19,'TORRES ENF'!AD82," ")))))))))))))))))</f>
        <v>0</v>
      </c>
      <c r="AC98" s="46">
        <f>IF($B$15=DATOS!$B$3,CALDERAS!AE82,IF($B$15=DATOS!$B$4,CENTRÍFUGAS!AE82,IF($B$15=DATOS!$B$5,CHILLERS!AE82, IF($B$15=DATOS!$B$6,COMPRESORES!AE82,IF($B$15=DATOS!$B$7,EVAPORADORES!AE82,IF($B$15=DATOS!$B$8,FILTROS!AE82,IF($B$15=DATOS!$B$9,IC!AE82,IF($B$15=DATOS!$B$10,MIXERS!AE82,IF($B$15=DATOS!$B$11,MOLINOS!AE82,IF($B$15=DATOS!$B$12,'ÓSMOSIS INV'!AE82,IF($B$15=DATOS!$B$13,REACTORES!AE82,IF($B$15=DATOS!$B$14,RESINAS!AE86,IF($B$15=DATOS!$B$15,SECADORES!AE82,IF($B$15=DATOS!$B$16,SILOS!AE82,IF($B$15=DATOS!$B$17,TANQUES!AE82,IF($B$15=DATOS!$B$18,'TK AGITADOS'!AE82,IF($B$15=DATOS!$B$19,'TORRES ENF'!AE82," ")))))))))))))))))</f>
        <v>0</v>
      </c>
      <c r="AD98" s="46">
        <f>IF($B$15=DATOS!$B$3,CALDERAS!AF82,IF($B$15=DATOS!$B$4,CENTRÍFUGAS!AF82,IF($B$15=DATOS!$B$5,CHILLERS!AF82, IF($B$15=DATOS!$B$6,COMPRESORES!AF82,IF($B$15=DATOS!$B$7,EVAPORADORES!AF82,IF($B$15=DATOS!$B$8,FILTROS!AF82,IF($B$15=DATOS!$B$9,IC!AF82,IF($B$15=DATOS!$B$10,MIXERS!AF82,IF($B$15=DATOS!$B$11,MOLINOS!AF82,IF($B$15=DATOS!$B$12,'ÓSMOSIS INV'!AF82,IF($B$15=DATOS!$B$13,REACTORES!AF82,IF($B$15=DATOS!$B$14,RESINAS!AF86,IF($B$15=DATOS!$B$15,SECADORES!AF82,IF($B$15=DATOS!$B$16,SILOS!AF82,IF($B$15=DATOS!$B$17,TANQUES!AF82,IF($B$15=DATOS!$B$18,'TK AGITADOS'!AF82,IF($B$15=DATOS!$B$19,'TORRES ENF'!AF82," ")))))))))))))))))</f>
        <v>0</v>
      </c>
      <c r="AE98" s="46">
        <f>IF($B$15=DATOS!$B$3,CALDERAS!AG82,IF($B$15=DATOS!$B$4,CENTRÍFUGAS!AG82,IF($B$15=DATOS!$B$5,CHILLERS!AG82, IF($B$15=DATOS!$B$6,COMPRESORES!AG82,IF($B$15=DATOS!$B$7,EVAPORADORES!AG82,IF($B$15=DATOS!$B$8,FILTROS!AG82,IF($B$15=DATOS!$B$9,IC!AG82,IF($B$15=DATOS!$B$10,MIXERS!AG82,IF($B$15=DATOS!$B$11,MOLINOS!AG82,IF($B$15=DATOS!$B$12,'ÓSMOSIS INV'!AG82,IF($B$15=DATOS!$B$13,REACTORES!AG82,IF($B$15=DATOS!$B$14,RESINAS!AG86,IF($B$15=DATOS!$B$15,SECADORES!AG82,IF($B$15=DATOS!$B$16,SILOS!AG82,IF($B$15=DATOS!$B$17,TANQUES!AG82,IF($B$15=DATOS!$B$18,'TK AGITADOS'!AG82,IF($B$15=DATOS!$B$19,'TORRES ENF'!AG82," ")))))))))))))))))</f>
        <v>0</v>
      </c>
      <c r="AF98" s="46">
        <f>IF($B$15=DATOS!$B$3,CALDERAS!AH82,IF($B$15=DATOS!$B$4,CENTRÍFUGAS!AH82,IF($B$15=DATOS!$B$5,CHILLERS!AH82, IF($B$15=DATOS!$B$6,COMPRESORES!AH82,IF($B$15=DATOS!$B$7,EVAPORADORES!AH82,IF($B$15=DATOS!$B$8,FILTROS!AH82,IF($B$15=DATOS!$B$9,IC!AH82,IF($B$15=DATOS!$B$10,MIXERS!AH82,IF($B$15=DATOS!$B$11,MOLINOS!AH82,IF($B$15=DATOS!$B$12,'ÓSMOSIS INV'!AH82,IF($B$15=DATOS!$B$13,REACTORES!AH82,IF($B$15=DATOS!$B$14,RESINAS!AH86,IF($B$15=DATOS!$B$15,SECADORES!AH82,IF($B$15=DATOS!$B$16,SILOS!AH82,IF($B$15=DATOS!$B$17,TANQUES!AH82,IF($B$15=DATOS!$B$18,'TK AGITADOS'!AH82,IF($B$15=DATOS!$B$19,'TORRES ENF'!AH82," ")))))))))))))))))</f>
        <v>0</v>
      </c>
    </row>
    <row r="99" spans="1:32" s="48" customFormat="1" ht="45" customHeight="1" x14ac:dyDescent="0.4">
      <c r="A99" s="46">
        <f>IF($B$15=DATOS!$B$3,CALDERAS!C83,IF($B$15=DATOS!$B$4,CENTRÍFUGAS!C83,IF($B$15=DATOS!$B$5,CHILLERS!C83, IF($B$15=DATOS!$B$6,COMPRESORES!C83,IF($B$15=DATOS!$B$7,EVAPORADORES!C83,IF($B$15=DATOS!$B$8,FILTROS!C83,IF($B$15=DATOS!$B$9,IC!C83,IF($B$15=DATOS!$B$10,MIXERS!C83,IF($B$15=DATOS!$B$11,MOLINOS!C83,IF($B$15=DATOS!$B$12,'ÓSMOSIS INV'!C83,IF($B$15=DATOS!$B$13,REACTORES!C83,IF($B$15=DATOS!$B$14,RESINAS!C87,IF($B$15=DATOS!$B$15,SECADORES!C83,IF($B$15=DATOS!$B$16,SILOS!C83,IF($B$15=DATOS!$B$17,TANQUES!C83,IF($B$15=DATOS!$B$18,'TK AGITADOS'!C83,IF($B$15=DATOS!$B$19,'TORRES ENF'!C83," ")))))))))))))))))</f>
        <v>0</v>
      </c>
      <c r="B99" s="46">
        <f>IF($B$15=DATOS!$B$3,CALDERAS!D83,IF($B$15=DATOS!$B$4,CENTRÍFUGAS!D83,IF($B$15=DATOS!$B$5,CHILLERS!D83, IF($B$15=DATOS!$B$6,COMPRESORES!D83,IF($B$15=DATOS!$B$7,EVAPORADORES!D83,IF($B$15=DATOS!$B$8,FILTROS!D83,IF($B$15=DATOS!$B$9,IC!D83,IF($B$15=DATOS!$B$10,MIXERS!D83,IF($B$15=DATOS!$B$11,MOLINOS!D83,IF($B$15=DATOS!$B$12,'ÓSMOSIS INV'!D83,IF($B$15=DATOS!$B$13,REACTORES!D83,IF($B$15=DATOS!$B$14,RESINAS!D87,IF($B$15=DATOS!$B$15,SECADORES!D83,IF($B$15=DATOS!$B$16,SILOS!D83,IF($B$15=DATOS!$B$17,TANQUES!D83,IF($B$15=DATOS!$B$18,'TK AGITADOS'!D83,IF($B$15=DATOS!$B$19,'TORRES ENF'!D83," ")))))))))))))))))</f>
        <v>0</v>
      </c>
      <c r="C99" s="46">
        <f>IF($B$15=DATOS!$B$3,CALDERAS!E83,IF($B$15=DATOS!$B$4,CENTRÍFUGAS!E83,IF($B$15=DATOS!$B$5,CHILLERS!E83, IF($B$15=DATOS!$B$6,COMPRESORES!E83,IF($B$15=DATOS!$B$7,EVAPORADORES!E83,IF($B$15=DATOS!$B$8,FILTROS!E83,IF($B$15=DATOS!$B$9,IC!E83,IF($B$15=DATOS!$B$10,MIXERS!E83,IF($B$15=DATOS!$B$11,MOLINOS!E83,IF($B$15=DATOS!$B$12,'ÓSMOSIS INV'!E83,IF($B$15=DATOS!$B$13,REACTORES!E83,IF($B$15=DATOS!$B$14,RESINAS!E87,IF($B$15=DATOS!$B$15,SECADORES!E83,IF($B$15=DATOS!$B$16,SILOS!E83,IF($B$15=DATOS!$B$17,TANQUES!E83,IF($B$15=DATOS!$B$18,'TK AGITADOS'!E83,IF($B$15=DATOS!$B$19,'TORRES ENF'!E83," ")))))))))))))))))</f>
        <v>0</v>
      </c>
      <c r="D99" s="46">
        <f>IF($B$15=DATOS!$B$3,CALDERAS!F83,IF($B$15=DATOS!$B$4,CENTRÍFUGAS!F83,IF($B$15=DATOS!$B$5,CHILLERS!F83, IF($B$15=DATOS!$B$6,COMPRESORES!F83,IF($B$15=DATOS!$B$7,EVAPORADORES!F83,IF($B$15=DATOS!$B$8,FILTROS!F83,IF($B$15=DATOS!$B$9,IC!F83,IF($B$15=DATOS!$B$10,MIXERS!F83,IF($B$15=DATOS!$B$11,MOLINOS!F83,IF($B$15=DATOS!$B$12,'ÓSMOSIS INV'!F83,IF($B$15=DATOS!$B$13,REACTORES!F83,IF($B$15=DATOS!$B$14,RESINAS!F87,IF($B$15=DATOS!$B$15,SECADORES!F83,IF($B$15=DATOS!$B$16,SILOS!F83,IF($B$15=DATOS!$B$17,TANQUES!F83,IF($B$15=DATOS!$B$18,'TK AGITADOS'!F83,IF($B$15=DATOS!$B$19,'TORRES ENF'!F83," ")))))))))))))))))</f>
        <v>0</v>
      </c>
      <c r="E99" s="46">
        <f>IF($B$15=DATOS!$B$3,CALDERAS!G83,IF($B$15=DATOS!$B$4,CENTRÍFUGAS!G83,IF($B$15=DATOS!$B$5,CHILLERS!G83, IF($B$15=DATOS!$B$6,COMPRESORES!G83,IF($B$15=DATOS!$B$7,EVAPORADORES!G83,IF($B$15=DATOS!$B$8,FILTROS!G83,IF($B$15=DATOS!$B$9,IC!G83,IF($B$15=DATOS!$B$10,MIXERS!G83,IF($B$15=DATOS!$B$11,MOLINOS!G83,IF($B$15=DATOS!$B$12,'ÓSMOSIS INV'!G83,IF($B$15=DATOS!$B$13,REACTORES!G83,IF($B$15=DATOS!$B$14,RESINAS!G87,IF($B$15=DATOS!$B$15,SECADORES!G83,IF($B$15=DATOS!$B$16,SILOS!G83,IF($B$15=DATOS!$B$17,TANQUES!G83,IF($B$15=DATOS!$B$18,'TK AGITADOS'!G83,IF($B$15=DATOS!$B$19,'TORRES ENF'!G83," ")))))))))))))))))</f>
        <v>0</v>
      </c>
      <c r="F99" s="46">
        <f>IF($B$15=DATOS!$B$3,CALDERAS!H83,IF($B$15=DATOS!$B$4,CENTRÍFUGAS!H83,IF($B$15=DATOS!$B$5,CHILLERS!H83, IF($B$15=DATOS!$B$6,COMPRESORES!H83,IF($B$15=DATOS!$B$7,EVAPORADORES!H83,IF($B$15=DATOS!$B$8,FILTROS!H83,IF($B$15=DATOS!$B$9,IC!H83,IF($B$15=DATOS!$B$10,MIXERS!H83,IF($B$15=DATOS!$B$11,MOLINOS!H83,IF($B$15=DATOS!$B$12,'ÓSMOSIS INV'!H83,IF($B$15=DATOS!$B$13,REACTORES!H83,IF($B$15=DATOS!$B$14,RESINAS!H87,IF($B$15=DATOS!$B$15,SECADORES!H83,IF($B$15=DATOS!$B$16,SILOS!H83,IF($B$15=DATOS!$B$17,TANQUES!H83,IF($B$15=DATOS!$B$18,'TK AGITADOS'!H83,IF($B$15=DATOS!$B$19,'TORRES ENF'!H83," ")))))))))))))))))</f>
        <v>0</v>
      </c>
      <c r="G99" s="46">
        <f>IF($B$15=DATOS!$B$3,CALDERAS!I83,IF($B$15=DATOS!$B$4,CENTRÍFUGAS!I83,IF($B$15=DATOS!$B$5,CHILLERS!I83, IF($B$15=DATOS!$B$6,COMPRESORES!I83,IF($B$15=DATOS!$B$7,EVAPORADORES!I83,IF($B$15=DATOS!$B$8,FILTROS!I83,IF($B$15=DATOS!$B$9,IC!I83,IF($B$15=DATOS!$B$10,MIXERS!I83,IF($B$15=DATOS!$B$11,MOLINOS!I83,IF($B$15=DATOS!$B$12,'ÓSMOSIS INV'!I83,IF($B$15=DATOS!$B$13,REACTORES!I83,IF($B$15=DATOS!$B$14,RESINAS!I87,IF($B$15=DATOS!$B$15,SECADORES!I83,IF($B$15=DATOS!$B$16,SILOS!I83,IF($B$15=DATOS!$B$17,TANQUES!I83,IF($B$15=DATOS!$B$18,'TK AGITADOS'!I83,IF($B$15=DATOS!$B$19,'TORRES ENF'!I83," ")))))))))))))))))</f>
        <v>0</v>
      </c>
      <c r="H99" s="46">
        <f>IF($B$15=DATOS!$B$3,CALDERAS!J83,IF($B$15=DATOS!$B$4,CENTRÍFUGAS!J83,IF($B$15=DATOS!$B$5,CHILLERS!J83, IF($B$15=DATOS!$B$6,COMPRESORES!J83,IF($B$15=DATOS!$B$7,EVAPORADORES!J83,IF($B$15=DATOS!$B$8,FILTROS!J83,IF($B$15=DATOS!$B$9,IC!J83,IF($B$15=DATOS!$B$10,MIXERS!J83,IF($B$15=DATOS!$B$11,MOLINOS!J83,IF($B$15=DATOS!$B$12,'ÓSMOSIS INV'!J83,IF($B$15=DATOS!$B$13,REACTORES!J83,IF($B$15=DATOS!$B$14,RESINAS!J87,IF($B$15=DATOS!$B$15,SECADORES!J83,IF($B$15=DATOS!$B$16,SILOS!J83,IF($B$15=DATOS!$B$17,TANQUES!J83,IF($B$15=DATOS!$B$18,'TK AGITADOS'!J83,IF($B$15=DATOS!$B$19,'TORRES ENF'!J83," ")))))))))))))))))</f>
        <v>0</v>
      </c>
      <c r="I99" s="46">
        <f>IF($B$15=DATOS!$B$3,CALDERAS!K83,IF($B$15=DATOS!$B$4,CENTRÍFUGAS!K83,IF($B$15=DATOS!$B$5,CHILLERS!K83, IF($B$15=DATOS!$B$6,COMPRESORES!K83,IF($B$15=DATOS!$B$7,EVAPORADORES!K83,IF($B$15=DATOS!$B$8,FILTROS!K83,IF($B$15=DATOS!$B$9,IC!K83,IF($B$15=DATOS!$B$10,MIXERS!K83,IF($B$15=DATOS!$B$11,MOLINOS!K83,IF($B$15=DATOS!$B$12,'ÓSMOSIS INV'!K83,IF($B$15=DATOS!$B$13,REACTORES!K83,IF($B$15=DATOS!$B$14,RESINAS!K87,IF($B$15=DATOS!$B$15,SECADORES!K83,IF($B$15=DATOS!$B$16,SILOS!K83,IF($B$15=DATOS!$B$17,TANQUES!K83,IF($B$15=DATOS!$B$18,'TK AGITADOS'!K83,IF($B$15=DATOS!$B$19,'TORRES ENF'!K83," ")))))))))))))))))</f>
        <v>0</v>
      </c>
      <c r="J99" s="46">
        <f>IF($B$15=DATOS!$B$3,CALDERAS!L83,IF($B$15=DATOS!$B$4,CENTRÍFUGAS!L83,IF($B$15=DATOS!$B$5,CHILLERS!L83, IF($B$15=DATOS!$B$6,COMPRESORES!L83,IF($B$15=DATOS!$B$7,EVAPORADORES!L83,IF($B$15=DATOS!$B$8,FILTROS!L83,IF($B$15=DATOS!$B$9,IC!L83,IF($B$15=DATOS!$B$10,MIXERS!L83,IF($B$15=DATOS!$B$11,MOLINOS!L83,IF($B$15=DATOS!$B$12,'ÓSMOSIS INV'!L83,IF($B$15=DATOS!$B$13,REACTORES!L83,IF($B$15=DATOS!$B$14,RESINAS!L87,IF($B$15=DATOS!$B$15,SECADORES!L83,IF($B$15=DATOS!$B$16,SILOS!L83,IF($B$15=DATOS!$B$17,TANQUES!L83,IF($B$15=DATOS!$B$18,'TK AGITADOS'!L83,IF($B$15=DATOS!$B$19,'TORRES ENF'!L83," ")))))))))))))))))</f>
        <v>0</v>
      </c>
      <c r="K99" s="46">
        <f>IF($B$15=DATOS!$B$3,CALDERAS!M83,IF($B$15=DATOS!$B$4,CENTRÍFUGAS!M83,IF($B$15=DATOS!$B$5,CHILLERS!M83, IF($B$15=DATOS!$B$6,COMPRESORES!M83,IF($B$15=DATOS!$B$7,EVAPORADORES!M83,IF($B$15=DATOS!$B$8,FILTROS!M83,IF($B$15=DATOS!$B$9,IC!M83,IF($B$15=DATOS!$B$10,MIXERS!M83,IF($B$15=DATOS!$B$11,MOLINOS!M83,IF($B$15=DATOS!$B$12,'ÓSMOSIS INV'!M83,IF($B$15=DATOS!$B$13,REACTORES!M83,IF($B$15=DATOS!$B$14,RESINAS!M87,IF($B$15=DATOS!$B$15,SECADORES!M83,IF($B$15=DATOS!$B$16,SILOS!M83,IF($B$15=DATOS!$B$17,TANQUES!M83,IF($B$15=DATOS!$B$18,'TK AGITADOS'!M83,IF($B$15=DATOS!$B$19,'TORRES ENF'!M83," ")))))))))))))))))</f>
        <v>0</v>
      </c>
      <c r="L99" s="46">
        <f>IF($B$15=DATOS!$B$3,CALDERAS!N83,IF($B$15=DATOS!$B$4,CENTRÍFUGAS!N83,IF($B$15=DATOS!$B$5,CHILLERS!N83, IF($B$15=DATOS!$B$6,COMPRESORES!N83,IF($B$15=DATOS!$B$7,EVAPORADORES!N83,IF($B$15=DATOS!$B$8,FILTROS!N83,IF($B$15=DATOS!$B$9,IC!N83,IF($B$15=DATOS!$B$10,MIXERS!N83,IF($B$15=DATOS!$B$11,MOLINOS!N83,IF($B$15=DATOS!$B$12,'ÓSMOSIS INV'!N83,IF($B$15=DATOS!$B$13,REACTORES!N83,IF($B$15=DATOS!$B$14,RESINAS!N87,IF($B$15=DATOS!$B$15,SECADORES!N83,IF($B$15=DATOS!$B$16,SILOS!N83,IF($B$15=DATOS!$B$17,TANQUES!N83,IF($B$15=DATOS!$B$18,'TK AGITADOS'!N83,IF($B$15=DATOS!$B$19,'TORRES ENF'!N83," ")))))))))))))))))</f>
        <v>0</v>
      </c>
      <c r="M99" s="46">
        <f>IF($B$15=DATOS!$B$3,CALDERAS!O83,IF($B$15=DATOS!$B$4,CENTRÍFUGAS!O83,IF($B$15=DATOS!$B$5,CHILLERS!O83, IF($B$15=DATOS!$B$6,COMPRESORES!O83,IF($B$15=DATOS!$B$7,EVAPORADORES!O83,IF($B$15=DATOS!$B$8,FILTROS!O83,IF($B$15=DATOS!$B$9,IC!O83,IF($B$15=DATOS!$B$10,MIXERS!O83,IF($B$15=DATOS!$B$11,MOLINOS!O83,IF($B$15=DATOS!$B$12,'ÓSMOSIS INV'!O83,IF($B$15=DATOS!$B$13,REACTORES!O83,IF($B$15=DATOS!$B$14,RESINAS!O87,IF($B$15=DATOS!$B$15,SECADORES!O83,IF($B$15=DATOS!$B$16,SILOS!O83,IF($B$15=DATOS!$B$17,TANQUES!O83,IF($B$15=DATOS!$B$18,'TK AGITADOS'!O83,IF($B$15=DATOS!$B$19,'TORRES ENF'!O83," ")))))))))))))))))</f>
        <v>0</v>
      </c>
      <c r="N99" s="46">
        <f>IF($B$15=DATOS!$B$3,CALDERAS!P83,IF($B$15=DATOS!$B$4,CENTRÍFUGAS!P83,IF($B$15=DATOS!$B$5,CHILLERS!P83, IF($B$15=DATOS!$B$6,COMPRESORES!P83,IF($B$15=DATOS!$B$7,EVAPORADORES!P83,IF($B$15=DATOS!$B$8,FILTROS!P83,IF($B$15=DATOS!$B$9,IC!P83,IF($B$15=DATOS!$B$10,MIXERS!P83,IF($B$15=DATOS!$B$11,MOLINOS!P83,IF($B$15=DATOS!$B$12,'ÓSMOSIS INV'!P83,IF($B$15=DATOS!$B$13,REACTORES!P83,IF($B$15=DATOS!$B$14,RESINAS!P87,IF($B$15=DATOS!$B$15,SECADORES!P83,IF($B$15=DATOS!$B$16,SILOS!P83,IF($B$15=DATOS!$B$17,TANQUES!P83,IF($B$15=DATOS!$B$18,'TK AGITADOS'!P83,IF($B$15=DATOS!$B$19,'TORRES ENF'!P83," ")))))))))))))))))</f>
        <v>0</v>
      </c>
      <c r="O99" s="46">
        <f>IF($B$15=DATOS!$B$3,CALDERAS!Q83,IF($B$15=DATOS!$B$4,CENTRÍFUGAS!Q83,IF($B$15=DATOS!$B$5,CHILLERS!Q83, IF($B$15=DATOS!$B$6,COMPRESORES!Q83,IF($B$15=DATOS!$B$7,EVAPORADORES!Q83,IF($B$15=DATOS!$B$8,FILTROS!Q83,IF($B$15=DATOS!$B$9,IC!Q83,IF($B$15=DATOS!$B$10,MIXERS!Q83,IF($B$15=DATOS!$B$11,MOLINOS!Q83,IF($B$15=DATOS!$B$12,'ÓSMOSIS INV'!Q83,IF($B$15=DATOS!$B$13,REACTORES!Q83,IF($B$15=DATOS!$B$14,RESINAS!Q87,IF($B$15=DATOS!$B$15,SECADORES!Q83,IF($B$15=DATOS!$B$16,SILOS!Q83,IF($B$15=DATOS!$B$17,TANQUES!Q83,IF($B$15=DATOS!$B$18,'TK AGITADOS'!Q83,IF($B$15=DATOS!$B$19,'TORRES ENF'!Q83," ")))))))))))))))))</f>
        <v>0</v>
      </c>
      <c r="P99" s="46">
        <f>IF($B$15=DATOS!$B$3,CALDERAS!R83,IF($B$15=DATOS!$B$4,CENTRÍFUGAS!R83,IF($B$15=DATOS!$B$5,CHILLERS!R83, IF($B$15=DATOS!$B$6,COMPRESORES!R83,IF($B$15=DATOS!$B$7,EVAPORADORES!R83,IF($B$15=DATOS!$B$8,FILTROS!R83,IF($B$15=DATOS!$B$9,IC!R83,IF($B$15=DATOS!$B$10,MIXERS!R83,IF($B$15=DATOS!$B$11,MOLINOS!R83,IF($B$15=DATOS!$B$12,'ÓSMOSIS INV'!R83,IF($B$15=DATOS!$B$13,REACTORES!R83,IF($B$15=DATOS!$B$14,RESINAS!R87,IF($B$15=DATOS!$B$15,SECADORES!R83,IF($B$15=DATOS!$B$16,SILOS!R83,IF($B$15=DATOS!$B$17,TANQUES!R83,IF($B$15=DATOS!$B$18,'TK AGITADOS'!R83,IF($B$15=DATOS!$B$19,'TORRES ENF'!R83," ")))))))))))))))))</f>
        <v>0</v>
      </c>
      <c r="Q99" s="46">
        <f>IF($B$15=DATOS!$B$3,CALDERAS!S83,IF($B$15=DATOS!$B$4,CENTRÍFUGAS!S83,IF($B$15=DATOS!$B$5,CHILLERS!S83, IF($B$15=DATOS!$B$6,COMPRESORES!S83,IF($B$15=DATOS!$B$7,EVAPORADORES!S83,IF($B$15=DATOS!$B$8,FILTROS!S83,IF($B$15=DATOS!$B$9,IC!S83,IF($B$15=DATOS!$B$10,MIXERS!S83,IF($B$15=DATOS!$B$11,MOLINOS!S83,IF($B$15=DATOS!$B$12,'ÓSMOSIS INV'!S83,IF($B$15=DATOS!$B$13,REACTORES!S83,IF($B$15=DATOS!$B$14,RESINAS!S87,IF($B$15=DATOS!$B$15,SECADORES!S83,IF($B$15=DATOS!$B$16,SILOS!S83,IF($B$15=DATOS!$B$17,TANQUES!S83,IF($B$15=DATOS!$B$18,'TK AGITADOS'!S83,IF($B$15=DATOS!$B$19,'TORRES ENF'!S83," ")))))))))))))))))</f>
        <v>0</v>
      </c>
      <c r="R99" s="46">
        <f>IF($B$15=DATOS!$B$3,CALDERAS!T83,IF($B$15=DATOS!$B$4,CENTRÍFUGAS!T83,IF($B$15=DATOS!$B$5,CHILLERS!T83, IF($B$15=DATOS!$B$6,COMPRESORES!T83,IF($B$15=DATOS!$B$7,EVAPORADORES!T83,IF($B$15=DATOS!$B$8,FILTROS!T83,IF($B$15=DATOS!$B$9,IC!T83,IF($B$15=DATOS!$B$10,MIXERS!T83,IF($B$15=DATOS!$B$11,MOLINOS!T83,IF($B$15=DATOS!$B$12,'ÓSMOSIS INV'!T83,IF($B$15=DATOS!$B$13,REACTORES!T83,IF($B$15=DATOS!$B$14,RESINAS!T87,IF($B$15=DATOS!$B$15,SECADORES!T83,IF($B$15=DATOS!$B$16,SILOS!T83,IF($B$15=DATOS!$B$17,TANQUES!T83,IF($B$15=DATOS!$B$18,'TK AGITADOS'!T83,IF($B$15=DATOS!$B$19,'TORRES ENF'!T83," ")))))))))))))))))</f>
        <v>0</v>
      </c>
      <c r="S99" s="46">
        <f>IF($B$15=DATOS!$B$3,CALDERAS!U83,IF($B$15=DATOS!$B$4,CENTRÍFUGAS!U83,IF($B$15=DATOS!$B$5,CHILLERS!U83, IF($B$15=DATOS!$B$6,COMPRESORES!U83,IF($B$15=DATOS!$B$7,EVAPORADORES!U83,IF($B$15=DATOS!$B$8,FILTROS!U83,IF($B$15=DATOS!$B$9,IC!U83,IF($B$15=DATOS!$B$10,MIXERS!U83,IF($B$15=DATOS!$B$11,MOLINOS!U83,IF($B$15=DATOS!$B$12,'ÓSMOSIS INV'!U83,IF($B$15=DATOS!$B$13,REACTORES!U83,IF($B$15=DATOS!$B$14,RESINAS!U87,IF($B$15=DATOS!$B$15,SECADORES!U83,IF($B$15=DATOS!$B$16,SILOS!U83,IF($B$15=DATOS!$B$17,TANQUES!U83,IF($B$15=DATOS!$B$18,'TK AGITADOS'!U83,IF($B$15=DATOS!$B$19,'TORRES ENF'!U83," ")))))))))))))))))</f>
        <v>0</v>
      </c>
      <c r="T99" s="46">
        <f>IF($B$15=DATOS!$B$3,CALDERAS!V83,IF($B$15=DATOS!$B$4,CENTRÍFUGAS!V83,IF($B$15=DATOS!$B$5,CHILLERS!V83, IF($B$15=DATOS!$B$6,COMPRESORES!V83,IF($B$15=DATOS!$B$7,EVAPORADORES!V83,IF($B$15=DATOS!$B$8,FILTROS!V83,IF($B$15=DATOS!$B$9,IC!V83,IF($B$15=DATOS!$B$10,MIXERS!V83,IF($B$15=DATOS!$B$11,MOLINOS!V83,IF($B$15=DATOS!$B$12,'ÓSMOSIS INV'!V83,IF($B$15=DATOS!$B$13,REACTORES!V83,IF($B$15=DATOS!$B$14,RESINAS!V87,IF($B$15=DATOS!$B$15,SECADORES!V83,IF($B$15=DATOS!$B$16,SILOS!V83,IF($B$15=DATOS!$B$17,TANQUES!V83,IF($B$15=DATOS!$B$18,'TK AGITADOS'!V83,IF($B$15=DATOS!$B$19,'TORRES ENF'!V83," ")))))))))))))))))</f>
        <v>0</v>
      </c>
      <c r="U99" s="46">
        <f>IF($B$15=DATOS!$B$3,CALDERAS!W83,IF($B$15=DATOS!$B$4,CENTRÍFUGAS!W83,IF($B$15=DATOS!$B$5,CHILLERS!W83, IF($B$15=DATOS!$B$6,COMPRESORES!W83,IF($B$15=DATOS!$B$7,EVAPORADORES!W83,IF($B$15=DATOS!$B$8,FILTROS!W83,IF($B$15=DATOS!$B$9,IC!W83,IF($B$15=DATOS!$B$10,MIXERS!W83,IF($B$15=DATOS!$B$11,MOLINOS!W83,IF($B$15=DATOS!$B$12,'ÓSMOSIS INV'!W83,IF($B$15=DATOS!$B$13,REACTORES!W83,IF($B$15=DATOS!$B$14,RESINAS!W87,IF($B$15=DATOS!$B$15,SECADORES!W83,IF($B$15=DATOS!$B$16,SILOS!W83,IF($B$15=DATOS!$B$17,TANQUES!W83,IF($B$15=DATOS!$B$18,'TK AGITADOS'!W83,IF($B$15=DATOS!$B$19,'TORRES ENF'!W83," ")))))))))))))))))</f>
        <v>0</v>
      </c>
      <c r="V99" s="46">
        <f>IF($B$15=DATOS!$B$3,CALDERAS!X83,IF($B$15=DATOS!$B$4,CENTRÍFUGAS!X83,IF($B$15=DATOS!$B$5,CHILLERS!X83, IF($B$15=DATOS!$B$6,COMPRESORES!X83,IF($B$15=DATOS!$B$7,EVAPORADORES!X83,IF($B$15=DATOS!$B$8,FILTROS!X83,IF($B$15=DATOS!$B$9,IC!X83,IF($B$15=DATOS!$B$10,MIXERS!X83,IF($B$15=DATOS!$B$11,MOLINOS!X83,IF($B$15=DATOS!$B$12,'ÓSMOSIS INV'!X83,IF($B$15=DATOS!$B$13,REACTORES!X83,IF($B$15=DATOS!$B$14,RESINAS!X87,IF($B$15=DATOS!$B$15,SECADORES!X83,IF($B$15=DATOS!$B$16,SILOS!X83,IF($B$15=DATOS!$B$17,TANQUES!X83,IF($B$15=DATOS!$B$18,'TK AGITADOS'!X83,IF($B$15=DATOS!$B$19,'TORRES ENF'!X83," ")))))))))))))))))</f>
        <v>0</v>
      </c>
      <c r="W99" s="46">
        <f>IF($B$15=DATOS!$B$3,CALDERAS!Y83,IF($B$15=DATOS!$B$4,CENTRÍFUGAS!Y83,IF($B$15=DATOS!$B$5,CHILLERS!Y83, IF($B$15=DATOS!$B$6,COMPRESORES!Y83,IF($B$15=DATOS!$B$7,EVAPORADORES!Y83,IF($B$15=DATOS!$B$8,FILTROS!Y83,IF($B$15=DATOS!$B$9,IC!Y83,IF($B$15=DATOS!$B$10,MIXERS!Y83,IF($B$15=DATOS!$B$11,MOLINOS!Y83,IF($B$15=DATOS!$B$12,'ÓSMOSIS INV'!Y83,IF($B$15=DATOS!$B$13,REACTORES!Y83,IF($B$15=DATOS!$B$14,RESINAS!Y87,IF($B$15=DATOS!$B$15,SECADORES!Y83,IF($B$15=DATOS!$B$16,SILOS!Y83,IF($B$15=DATOS!$B$17,TANQUES!Y83,IF($B$15=DATOS!$B$18,'TK AGITADOS'!Y83,IF($B$15=DATOS!$B$19,'TORRES ENF'!Y83," ")))))))))))))))))</f>
        <v>0</v>
      </c>
      <c r="X99" s="46">
        <f>IF($B$15=DATOS!$B$3,CALDERAS!Z83,IF($B$15=DATOS!$B$4,CENTRÍFUGAS!Z83,IF($B$15=DATOS!$B$5,CHILLERS!Z83, IF($B$15=DATOS!$B$6,COMPRESORES!Z83,IF($B$15=DATOS!$B$7,EVAPORADORES!Z83,IF($B$15=DATOS!$B$8,FILTROS!Z83,IF($B$15=DATOS!$B$9,IC!Z83,IF($B$15=DATOS!$B$10,MIXERS!Z83,IF($B$15=DATOS!$B$11,MOLINOS!Z83,IF($B$15=DATOS!$B$12,'ÓSMOSIS INV'!Z83,IF($B$15=DATOS!$B$13,REACTORES!Z83,IF($B$15=DATOS!$B$14,RESINAS!Z87,IF($B$15=DATOS!$B$15,SECADORES!Z83,IF($B$15=DATOS!$B$16,SILOS!Z83,IF($B$15=DATOS!$B$17,TANQUES!Z83,IF($B$15=DATOS!$B$18,'TK AGITADOS'!Z83,IF($B$15=DATOS!$B$19,'TORRES ENF'!Z83," ")))))))))))))))))</f>
        <v>0</v>
      </c>
      <c r="Y99" s="46">
        <f>IF($B$15=DATOS!$B$3,CALDERAS!AA83,IF($B$15=DATOS!$B$4,CENTRÍFUGAS!AA83,IF($B$15=DATOS!$B$5,CHILLERS!AA83, IF($B$15=DATOS!$B$6,COMPRESORES!AA83,IF($B$15=DATOS!$B$7,EVAPORADORES!AA83,IF($B$15=DATOS!$B$8,FILTROS!AA83,IF($B$15=DATOS!$B$9,IC!AA83,IF($B$15=DATOS!$B$10,MIXERS!AA83,IF($B$15=DATOS!$B$11,MOLINOS!AA83,IF($B$15=DATOS!$B$12,'ÓSMOSIS INV'!AA83,IF($B$15=DATOS!$B$13,REACTORES!AA83,IF($B$15=DATOS!$B$14,RESINAS!AA87,IF($B$15=DATOS!$B$15,SECADORES!AA83,IF($B$15=DATOS!$B$16,SILOS!AA83,IF($B$15=DATOS!$B$17,TANQUES!AA83,IF($B$15=DATOS!$B$18,'TK AGITADOS'!AA83,IF($B$15=DATOS!$B$19,'TORRES ENF'!AA83," ")))))))))))))))))</f>
        <v>0</v>
      </c>
      <c r="Z99" s="46">
        <f>IF($B$15=DATOS!$B$3,CALDERAS!AB83,IF($B$15=DATOS!$B$4,CENTRÍFUGAS!AB83,IF($B$15=DATOS!$B$5,CHILLERS!AB83, IF($B$15=DATOS!$B$6,COMPRESORES!AB83,IF($B$15=DATOS!$B$7,EVAPORADORES!AB83,IF($B$15=DATOS!$B$8,FILTROS!AB83,IF($B$15=DATOS!$B$9,IC!AB83,IF($B$15=DATOS!$B$10,MIXERS!AB83,IF($B$15=DATOS!$B$11,MOLINOS!AB83,IF($B$15=DATOS!$B$12,'ÓSMOSIS INV'!AB83,IF($B$15=DATOS!$B$13,REACTORES!AB83,IF($B$15=DATOS!$B$14,RESINAS!AB87,IF($B$15=DATOS!$B$15,SECADORES!AB83,IF($B$15=DATOS!$B$16,SILOS!AB83,IF($B$15=DATOS!$B$17,TANQUES!AB83,IF($B$15=DATOS!$B$18,'TK AGITADOS'!AB83,IF($B$15=DATOS!$B$19,'TORRES ENF'!AB83," ")))))))))))))))))</f>
        <v>0</v>
      </c>
      <c r="AA99" s="46">
        <f>IF($B$15=DATOS!$B$3,CALDERAS!AC83,IF($B$15=DATOS!$B$4,CENTRÍFUGAS!AC83,IF($B$15=DATOS!$B$5,CHILLERS!AC83, IF($B$15=DATOS!$B$6,COMPRESORES!AC83,IF($B$15=DATOS!$B$7,EVAPORADORES!AC83,IF($B$15=DATOS!$B$8,FILTROS!AC83,IF($B$15=DATOS!$B$9,IC!AC83,IF($B$15=DATOS!$B$10,MIXERS!AC83,IF($B$15=DATOS!$B$11,MOLINOS!AC83,IF($B$15=DATOS!$B$12,'ÓSMOSIS INV'!AC83,IF($B$15=DATOS!$B$13,REACTORES!AC83,IF($B$15=DATOS!$B$14,RESINAS!AC87,IF($B$15=DATOS!$B$15,SECADORES!AC83,IF($B$15=DATOS!$B$16,SILOS!AC83,IF($B$15=DATOS!$B$17,TANQUES!AC83,IF($B$15=DATOS!$B$18,'TK AGITADOS'!AC83,IF($B$15=DATOS!$B$19,'TORRES ENF'!AC83," ")))))))))))))))))</f>
        <v>0</v>
      </c>
      <c r="AB99" s="46">
        <f>IF($B$15=DATOS!$B$3,CALDERAS!AD83,IF($B$15=DATOS!$B$4,CENTRÍFUGAS!AD83,IF($B$15=DATOS!$B$5,CHILLERS!AD83, IF($B$15=DATOS!$B$6,COMPRESORES!AD83,IF($B$15=DATOS!$B$7,EVAPORADORES!AD83,IF($B$15=DATOS!$B$8,FILTROS!AD83,IF($B$15=DATOS!$B$9,IC!AD83,IF($B$15=DATOS!$B$10,MIXERS!AD83,IF($B$15=DATOS!$B$11,MOLINOS!AD83,IF($B$15=DATOS!$B$12,'ÓSMOSIS INV'!AD83,IF($B$15=DATOS!$B$13,REACTORES!AD83,IF($B$15=DATOS!$B$14,RESINAS!AD87,IF($B$15=DATOS!$B$15,SECADORES!AD83,IF($B$15=DATOS!$B$16,SILOS!AD83,IF($B$15=DATOS!$B$17,TANQUES!AD83,IF($B$15=DATOS!$B$18,'TK AGITADOS'!AD83,IF($B$15=DATOS!$B$19,'TORRES ENF'!AD83," ")))))))))))))))))</f>
        <v>0</v>
      </c>
      <c r="AC99" s="46">
        <f>IF($B$15=DATOS!$B$3,CALDERAS!AE83,IF($B$15=DATOS!$B$4,CENTRÍFUGAS!AE83,IF($B$15=DATOS!$B$5,CHILLERS!AE83, IF($B$15=DATOS!$B$6,COMPRESORES!AE83,IF($B$15=DATOS!$B$7,EVAPORADORES!AE83,IF($B$15=DATOS!$B$8,FILTROS!AE83,IF($B$15=DATOS!$B$9,IC!AE83,IF($B$15=DATOS!$B$10,MIXERS!AE83,IF($B$15=DATOS!$B$11,MOLINOS!AE83,IF($B$15=DATOS!$B$12,'ÓSMOSIS INV'!AE83,IF($B$15=DATOS!$B$13,REACTORES!AE83,IF($B$15=DATOS!$B$14,RESINAS!AE87,IF($B$15=DATOS!$B$15,SECADORES!AE83,IF($B$15=DATOS!$B$16,SILOS!AE83,IF($B$15=DATOS!$B$17,TANQUES!AE83,IF($B$15=DATOS!$B$18,'TK AGITADOS'!AE83,IF($B$15=DATOS!$B$19,'TORRES ENF'!AE83," ")))))))))))))))))</f>
        <v>0</v>
      </c>
      <c r="AD99" s="46">
        <f>IF($B$15=DATOS!$B$3,CALDERAS!AF83,IF($B$15=DATOS!$B$4,CENTRÍFUGAS!AF83,IF($B$15=DATOS!$B$5,CHILLERS!AF83, IF($B$15=DATOS!$B$6,COMPRESORES!AF83,IF($B$15=DATOS!$B$7,EVAPORADORES!AF83,IF($B$15=DATOS!$B$8,FILTROS!AF83,IF($B$15=DATOS!$B$9,IC!AF83,IF($B$15=DATOS!$B$10,MIXERS!AF83,IF($B$15=DATOS!$B$11,MOLINOS!AF83,IF($B$15=DATOS!$B$12,'ÓSMOSIS INV'!AF83,IF($B$15=DATOS!$B$13,REACTORES!AF83,IF($B$15=DATOS!$B$14,RESINAS!AF87,IF($B$15=DATOS!$B$15,SECADORES!AF83,IF($B$15=DATOS!$B$16,SILOS!AF83,IF($B$15=DATOS!$B$17,TANQUES!AF83,IF($B$15=DATOS!$B$18,'TK AGITADOS'!AF83,IF($B$15=DATOS!$B$19,'TORRES ENF'!AF83," ")))))))))))))))))</f>
        <v>0</v>
      </c>
      <c r="AE99" s="46">
        <f>IF($B$15=DATOS!$B$3,CALDERAS!AG83,IF($B$15=DATOS!$B$4,CENTRÍFUGAS!AG83,IF($B$15=DATOS!$B$5,CHILLERS!AG83, IF($B$15=DATOS!$B$6,COMPRESORES!AG83,IF($B$15=DATOS!$B$7,EVAPORADORES!AG83,IF($B$15=DATOS!$B$8,FILTROS!AG83,IF($B$15=DATOS!$B$9,IC!AG83,IF($B$15=DATOS!$B$10,MIXERS!AG83,IF($B$15=DATOS!$B$11,MOLINOS!AG83,IF($B$15=DATOS!$B$12,'ÓSMOSIS INV'!AG83,IF($B$15=DATOS!$B$13,REACTORES!AG83,IF($B$15=DATOS!$B$14,RESINAS!AG87,IF($B$15=DATOS!$B$15,SECADORES!AG83,IF($B$15=DATOS!$B$16,SILOS!AG83,IF($B$15=DATOS!$B$17,TANQUES!AG83,IF($B$15=DATOS!$B$18,'TK AGITADOS'!AG83,IF($B$15=DATOS!$B$19,'TORRES ENF'!AG83," ")))))))))))))))))</f>
        <v>0</v>
      </c>
      <c r="AF99" s="46">
        <f>IF($B$15=DATOS!$B$3,CALDERAS!AH83,IF($B$15=DATOS!$B$4,CENTRÍFUGAS!AH83,IF($B$15=DATOS!$B$5,CHILLERS!AH83, IF($B$15=DATOS!$B$6,COMPRESORES!AH83,IF($B$15=DATOS!$B$7,EVAPORADORES!AH83,IF($B$15=DATOS!$B$8,FILTROS!AH83,IF($B$15=DATOS!$B$9,IC!AH83,IF($B$15=DATOS!$B$10,MIXERS!AH83,IF($B$15=DATOS!$B$11,MOLINOS!AH83,IF($B$15=DATOS!$B$12,'ÓSMOSIS INV'!AH83,IF($B$15=DATOS!$B$13,REACTORES!AH83,IF($B$15=DATOS!$B$14,RESINAS!AH87,IF($B$15=DATOS!$B$15,SECADORES!AH83,IF($B$15=DATOS!$B$16,SILOS!AH83,IF($B$15=DATOS!$B$17,TANQUES!AH83,IF($B$15=DATOS!$B$18,'TK AGITADOS'!AH83,IF($B$15=DATOS!$B$19,'TORRES ENF'!AH83," ")))))))))))))))))</f>
        <v>0</v>
      </c>
    </row>
    <row r="100" spans="1:32" s="48" customFormat="1" ht="45" customHeight="1" x14ac:dyDescent="0.4">
      <c r="A100" s="46">
        <f>IF($B$15=DATOS!$B$3,CALDERAS!C84,IF($B$15=DATOS!$B$4,CENTRÍFUGAS!C84,IF($B$15=DATOS!$B$5,CHILLERS!C84, IF($B$15=DATOS!$B$6,COMPRESORES!C84,IF($B$15=DATOS!$B$7,EVAPORADORES!C84,IF($B$15=DATOS!$B$8,FILTROS!C84,IF($B$15=DATOS!$B$9,IC!C84,IF($B$15=DATOS!$B$10,MIXERS!C84,IF($B$15=DATOS!$B$11,MOLINOS!C84,IF($B$15=DATOS!$B$12,'ÓSMOSIS INV'!C84,IF($B$15=DATOS!$B$13,REACTORES!C84,IF($B$15=DATOS!$B$14,RESINAS!C88,IF($B$15=DATOS!$B$15,SECADORES!C84,IF($B$15=DATOS!$B$16,SILOS!C84,IF($B$15=DATOS!$B$17,TANQUES!C84,IF($B$15=DATOS!$B$18,'TK AGITADOS'!C84,IF($B$15=DATOS!$B$19,'TORRES ENF'!C84," ")))))))))))))))))</f>
        <v>0</v>
      </c>
      <c r="B100" s="46">
        <f>IF($B$15=DATOS!$B$3,CALDERAS!D84,IF($B$15=DATOS!$B$4,CENTRÍFUGAS!D84,IF($B$15=DATOS!$B$5,CHILLERS!D84, IF($B$15=DATOS!$B$6,COMPRESORES!D84,IF($B$15=DATOS!$B$7,EVAPORADORES!D84,IF($B$15=DATOS!$B$8,FILTROS!D84,IF($B$15=DATOS!$B$9,IC!D84,IF($B$15=DATOS!$B$10,MIXERS!D84,IF($B$15=DATOS!$B$11,MOLINOS!D84,IF($B$15=DATOS!$B$12,'ÓSMOSIS INV'!D84,IF($B$15=DATOS!$B$13,REACTORES!D84,IF($B$15=DATOS!$B$14,RESINAS!D88,IF($B$15=DATOS!$B$15,SECADORES!D84,IF($B$15=DATOS!$B$16,SILOS!D84,IF($B$15=DATOS!$B$17,TANQUES!D84,IF($B$15=DATOS!$B$18,'TK AGITADOS'!D84,IF($B$15=DATOS!$B$19,'TORRES ENF'!D84," ")))))))))))))))))</f>
        <v>0</v>
      </c>
      <c r="C100" s="46">
        <f>IF($B$15=DATOS!$B$3,CALDERAS!E84,IF($B$15=DATOS!$B$4,CENTRÍFUGAS!E84,IF($B$15=DATOS!$B$5,CHILLERS!E84, IF($B$15=DATOS!$B$6,COMPRESORES!E84,IF($B$15=DATOS!$B$7,EVAPORADORES!E84,IF($B$15=DATOS!$B$8,FILTROS!E84,IF($B$15=DATOS!$B$9,IC!E84,IF($B$15=DATOS!$B$10,MIXERS!E84,IF($B$15=DATOS!$B$11,MOLINOS!E84,IF($B$15=DATOS!$B$12,'ÓSMOSIS INV'!E84,IF($B$15=DATOS!$B$13,REACTORES!E84,IF($B$15=DATOS!$B$14,RESINAS!E88,IF($B$15=DATOS!$B$15,SECADORES!E84,IF($B$15=DATOS!$B$16,SILOS!E84,IF($B$15=DATOS!$B$17,TANQUES!E84,IF($B$15=DATOS!$B$18,'TK AGITADOS'!E84,IF($B$15=DATOS!$B$19,'TORRES ENF'!E84," ")))))))))))))))))</f>
        <v>0</v>
      </c>
      <c r="D100" s="46">
        <f>IF($B$15=DATOS!$B$3,CALDERAS!F84,IF($B$15=DATOS!$B$4,CENTRÍFUGAS!F84,IF($B$15=DATOS!$B$5,CHILLERS!F84, IF($B$15=DATOS!$B$6,COMPRESORES!F84,IF($B$15=DATOS!$B$7,EVAPORADORES!F84,IF($B$15=DATOS!$B$8,FILTROS!F84,IF($B$15=DATOS!$B$9,IC!F84,IF($B$15=DATOS!$B$10,MIXERS!F84,IF($B$15=DATOS!$B$11,MOLINOS!F84,IF($B$15=DATOS!$B$12,'ÓSMOSIS INV'!F84,IF($B$15=DATOS!$B$13,REACTORES!F84,IF($B$15=DATOS!$B$14,RESINAS!F88,IF($B$15=DATOS!$B$15,SECADORES!F84,IF($B$15=DATOS!$B$16,SILOS!F84,IF($B$15=DATOS!$B$17,TANQUES!F84,IF($B$15=DATOS!$B$18,'TK AGITADOS'!F84,IF($B$15=DATOS!$B$19,'TORRES ENF'!F84," ")))))))))))))))))</f>
        <v>0</v>
      </c>
      <c r="E100" s="46">
        <f>IF($B$15=DATOS!$B$3,CALDERAS!G84,IF($B$15=DATOS!$B$4,CENTRÍFUGAS!G84,IF($B$15=DATOS!$B$5,CHILLERS!G84, IF($B$15=DATOS!$B$6,COMPRESORES!G84,IF($B$15=DATOS!$B$7,EVAPORADORES!G84,IF($B$15=DATOS!$B$8,FILTROS!G84,IF($B$15=DATOS!$B$9,IC!G84,IF($B$15=DATOS!$B$10,MIXERS!G84,IF($B$15=DATOS!$B$11,MOLINOS!G84,IF($B$15=DATOS!$B$12,'ÓSMOSIS INV'!G84,IF($B$15=DATOS!$B$13,REACTORES!G84,IF($B$15=DATOS!$B$14,RESINAS!G88,IF($B$15=DATOS!$B$15,SECADORES!G84,IF($B$15=DATOS!$B$16,SILOS!G84,IF($B$15=DATOS!$B$17,TANQUES!G84,IF($B$15=DATOS!$B$18,'TK AGITADOS'!G84,IF($B$15=DATOS!$B$19,'TORRES ENF'!G84," ")))))))))))))))))</f>
        <v>0</v>
      </c>
      <c r="F100" s="46">
        <f>IF($B$15=DATOS!$B$3,CALDERAS!H84,IF($B$15=DATOS!$B$4,CENTRÍFUGAS!H84,IF($B$15=DATOS!$B$5,CHILLERS!H84, IF($B$15=DATOS!$B$6,COMPRESORES!H84,IF($B$15=DATOS!$B$7,EVAPORADORES!H84,IF($B$15=DATOS!$B$8,FILTROS!H84,IF($B$15=DATOS!$B$9,IC!H84,IF($B$15=DATOS!$B$10,MIXERS!H84,IF($B$15=DATOS!$B$11,MOLINOS!H84,IF($B$15=DATOS!$B$12,'ÓSMOSIS INV'!H84,IF($B$15=DATOS!$B$13,REACTORES!H84,IF($B$15=DATOS!$B$14,RESINAS!H88,IF($B$15=DATOS!$B$15,SECADORES!H84,IF($B$15=DATOS!$B$16,SILOS!H84,IF($B$15=DATOS!$B$17,TANQUES!H84,IF($B$15=DATOS!$B$18,'TK AGITADOS'!H84,IF($B$15=DATOS!$B$19,'TORRES ENF'!H84," ")))))))))))))))))</f>
        <v>0</v>
      </c>
      <c r="G100" s="46">
        <f>IF($B$15=DATOS!$B$3,CALDERAS!I84,IF($B$15=DATOS!$B$4,CENTRÍFUGAS!I84,IF($B$15=DATOS!$B$5,CHILLERS!I84, IF($B$15=DATOS!$B$6,COMPRESORES!I84,IF($B$15=DATOS!$B$7,EVAPORADORES!I84,IF($B$15=DATOS!$B$8,FILTROS!I84,IF($B$15=DATOS!$B$9,IC!I84,IF($B$15=DATOS!$B$10,MIXERS!I84,IF($B$15=DATOS!$B$11,MOLINOS!I84,IF($B$15=DATOS!$B$12,'ÓSMOSIS INV'!I84,IF($B$15=DATOS!$B$13,REACTORES!I84,IF($B$15=DATOS!$B$14,RESINAS!I88,IF($B$15=DATOS!$B$15,SECADORES!I84,IF($B$15=DATOS!$B$16,SILOS!I84,IF($B$15=DATOS!$B$17,TANQUES!I84,IF($B$15=DATOS!$B$18,'TK AGITADOS'!I84,IF($B$15=DATOS!$B$19,'TORRES ENF'!I84," ")))))))))))))))))</f>
        <v>0</v>
      </c>
      <c r="H100" s="46">
        <f>IF($B$15=DATOS!$B$3,CALDERAS!J84,IF($B$15=DATOS!$B$4,CENTRÍFUGAS!J84,IF($B$15=DATOS!$B$5,CHILLERS!J84, IF($B$15=DATOS!$B$6,COMPRESORES!J84,IF($B$15=DATOS!$B$7,EVAPORADORES!J84,IF($B$15=DATOS!$B$8,FILTROS!J84,IF($B$15=DATOS!$B$9,IC!J84,IF($B$15=DATOS!$B$10,MIXERS!J84,IF($B$15=DATOS!$B$11,MOLINOS!J84,IF($B$15=DATOS!$B$12,'ÓSMOSIS INV'!J84,IF($B$15=DATOS!$B$13,REACTORES!J84,IF($B$15=DATOS!$B$14,RESINAS!J88,IF($B$15=DATOS!$B$15,SECADORES!J84,IF($B$15=DATOS!$B$16,SILOS!J84,IF($B$15=DATOS!$B$17,TANQUES!J84,IF($B$15=DATOS!$B$18,'TK AGITADOS'!J84,IF($B$15=DATOS!$B$19,'TORRES ENF'!J84," ")))))))))))))))))</f>
        <v>0</v>
      </c>
      <c r="I100" s="46">
        <f>IF($B$15=DATOS!$B$3,CALDERAS!K84,IF($B$15=DATOS!$B$4,CENTRÍFUGAS!K84,IF($B$15=DATOS!$B$5,CHILLERS!K84, IF($B$15=DATOS!$B$6,COMPRESORES!K84,IF($B$15=DATOS!$B$7,EVAPORADORES!K84,IF($B$15=DATOS!$B$8,FILTROS!K84,IF($B$15=DATOS!$B$9,IC!K84,IF($B$15=DATOS!$B$10,MIXERS!K84,IF($B$15=DATOS!$B$11,MOLINOS!K84,IF($B$15=DATOS!$B$12,'ÓSMOSIS INV'!K84,IF($B$15=DATOS!$B$13,REACTORES!K84,IF($B$15=DATOS!$B$14,RESINAS!K88,IF($B$15=DATOS!$B$15,SECADORES!K84,IF($B$15=DATOS!$B$16,SILOS!K84,IF($B$15=DATOS!$B$17,TANQUES!K84,IF($B$15=DATOS!$B$18,'TK AGITADOS'!K84,IF($B$15=DATOS!$B$19,'TORRES ENF'!K84," ")))))))))))))))))</f>
        <v>0</v>
      </c>
      <c r="J100" s="46">
        <f>IF($B$15=DATOS!$B$3,CALDERAS!L84,IF($B$15=DATOS!$B$4,CENTRÍFUGAS!L84,IF($B$15=DATOS!$B$5,CHILLERS!L84, IF($B$15=DATOS!$B$6,COMPRESORES!L84,IF($B$15=DATOS!$B$7,EVAPORADORES!L84,IF($B$15=DATOS!$B$8,FILTROS!L84,IF($B$15=DATOS!$B$9,IC!L84,IF($B$15=DATOS!$B$10,MIXERS!L84,IF($B$15=DATOS!$B$11,MOLINOS!L84,IF($B$15=DATOS!$B$12,'ÓSMOSIS INV'!L84,IF($B$15=DATOS!$B$13,REACTORES!L84,IF($B$15=DATOS!$B$14,RESINAS!L88,IF($B$15=DATOS!$B$15,SECADORES!L84,IF($B$15=DATOS!$B$16,SILOS!L84,IF($B$15=DATOS!$B$17,TANQUES!L84,IF($B$15=DATOS!$B$18,'TK AGITADOS'!L84,IF($B$15=DATOS!$B$19,'TORRES ENF'!L84," ")))))))))))))))))</f>
        <v>0</v>
      </c>
      <c r="K100" s="46">
        <f>IF($B$15=DATOS!$B$3,CALDERAS!M84,IF($B$15=DATOS!$B$4,CENTRÍFUGAS!M84,IF($B$15=DATOS!$B$5,CHILLERS!M84, IF($B$15=DATOS!$B$6,COMPRESORES!M84,IF($B$15=DATOS!$B$7,EVAPORADORES!M84,IF($B$15=DATOS!$B$8,FILTROS!M84,IF($B$15=DATOS!$B$9,IC!M84,IF($B$15=DATOS!$B$10,MIXERS!M84,IF($B$15=DATOS!$B$11,MOLINOS!M84,IF($B$15=DATOS!$B$12,'ÓSMOSIS INV'!M84,IF($B$15=DATOS!$B$13,REACTORES!M84,IF($B$15=DATOS!$B$14,RESINAS!M88,IF($B$15=DATOS!$B$15,SECADORES!M84,IF($B$15=DATOS!$B$16,SILOS!M84,IF($B$15=DATOS!$B$17,TANQUES!M84,IF($B$15=DATOS!$B$18,'TK AGITADOS'!M84,IF($B$15=DATOS!$B$19,'TORRES ENF'!M84," ")))))))))))))))))</f>
        <v>0</v>
      </c>
      <c r="L100" s="46">
        <f>IF($B$15=DATOS!$B$3,CALDERAS!N84,IF($B$15=DATOS!$B$4,CENTRÍFUGAS!N84,IF($B$15=DATOS!$B$5,CHILLERS!N84, IF($B$15=DATOS!$B$6,COMPRESORES!N84,IF($B$15=DATOS!$B$7,EVAPORADORES!N84,IF($B$15=DATOS!$B$8,FILTROS!N84,IF($B$15=DATOS!$B$9,IC!N84,IF($B$15=DATOS!$B$10,MIXERS!N84,IF($B$15=DATOS!$B$11,MOLINOS!N84,IF($B$15=DATOS!$B$12,'ÓSMOSIS INV'!N84,IF($B$15=DATOS!$B$13,REACTORES!N84,IF($B$15=DATOS!$B$14,RESINAS!N88,IF($B$15=DATOS!$B$15,SECADORES!N84,IF($B$15=DATOS!$B$16,SILOS!N84,IF($B$15=DATOS!$B$17,TANQUES!N84,IF($B$15=DATOS!$B$18,'TK AGITADOS'!N84,IF($B$15=DATOS!$B$19,'TORRES ENF'!N84," ")))))))))))))))))</f>
        <v>0</v>
      </c>
      <c r="M100" s="46">
        <f>IF($B$15=DATOS!$B$3,CALDERAS!O84,IF($B$15=DATOS!$B$4,CENTRÍFUGAS!O84,IF($B$15=DATOS!$B$5,CHILLERS!O84, IF($B$15=DATOS!$B$6,COMPRESORES!O84,IF($B$15=DATOS!$B$7,EVAPORADORES!O84,IF($B$15=DATOS!$B$8,FILTROS!O84,IF($B$15=DATOS!$B$9,IC!O84,IF($B$15=DATOS!$B$10,MIXERS!O84,IF($B$15=DATOS!$B$11,MOLINOS!O84,IF($B$15=DATOS!$B$12,'ÓSMOSIS INV'!O84,IF($B$15=DATOS!$B$13,REACTORES!O84,IF($B$15=DATOS!$B$14,RESINAS!O88,IF($B$15=DATOS!$B$15,SECADORES!O84,IF($B$15=DATOS!$B$16,SILOS!O84,IF($B$15=DATOS!$B$17,TANQUES!O84,IF($B$15=DATOS!$B$18,'TK AGITADOS'!O84,IF($B$15=DATOS!$B$19,'TORRES ENF'!O84," ")))))))))))))))))</f>
        <v>0</v>
      </c>
      <c r="N100" s="46">
        <f>IF($B$15=DATOS!$B$3,CALDERAS!P84,IF($B$15=DATOS!$B$4,CENTRÍFUGAS!P84,IF($B$15=DATOS!$B$5,CHILLERS!P84, IF($B$15=DATOS!$B$6,COMPRESORES!P84,IF($B$15=DATOS!$B$7,EVAPORADORES!P84,IF($B$15=DATOS!$B$8,FILTROS!P84,IF($B$15=DATOS!$B$9,IC!P84,IF($B$15=DATOS!$B$10,MIXERS!P84,IF($B$15=DATOS!$B$11,MOLINOS!P84,IF($B$15=DATOS!$B$12,'ÓSMOSIS INV'!P84,IF($B$15=DATOS!$B$13,REACTORES!P84,IF($B$15=DATOS!$B$14,RESINAS!P88,IF($B$15=DATOS!$B$15,SECADORES!P84,IF($B$15=DATOS!$B$16,SILOS!P84,IF($B$15=DATOS!$B$17,TANQUES!P84,IF($B$15=DATOS!$B$18,'TK AGITADOS'!P84,IF($B$15=DATOS!$B$19,'TORRES ENF'!P84," ")))))))))))))))))</f>
        <v>0</v>
      </c>
      <c r="O100" s="46">
        <f>IF($B$15=DATOS!$B$3,CALDERAS!Q84,IF($B$15=DATOS!$B$4,CENTRÍFUGAS!Q84,IF($B$15=DATOS!$B$5,CHILLERS!Q84, IF($B$15=DATOS!$B$6,COMPRESORES!Q84,IF($B$15=DATOS!$B$7,EVAPORADORES!Q84,IF($B$15=DATOS!$B$8,FILTROS!Q84,IF($B$15=DATOS!$B$9,IC!Q84,IF($B$15=DATOS!$B$10,MIXERS!Q84,IF($B$15=DATOS!$B$11,MOLINOS!Q84,IF($B$15=DATOS!$B$12,'ÓSMOSIS INV'!Q84,IF($B$15=DATOS!$B$13,REACTORES!Q84,IF($B$15=DATOS!$B$14,RESINAS!Q88,IF($B$15=DATOS!$B$15,SECADORES!Q84,IF($B$15=DATOS!$B$16,SILOS!Q84,IF($B$15=DATOS!$B$17,TANQUES!Q84,IF($B$15=DATOS!$B$18,'TK AGITADOS'!Q84,IF($B$15=DATOS!$B$19,'TORRES ENF'!Q84," ")))))))))))))))))</f>
        <v>0</v>
      </c>
      <c r="P100" s="46">
        <f>IF($B$15=DATOS!$B$3,CALDERAS!R84,IF($B$15=DATOS!$B$4,CENTRÍFUGAS!R84,IF($B$15=DATOS!$B$5,CHILLERS!R84, IF($B$15=DATOS!$B$6,COMPRESORES!R84,IF($B$15=DATOS!$B$7,EVAPORADORES!R84,IF($B$15=DATOS!$B$8,FILTROS!R84,IF($B$15=DATOS!$B$9,IC!R84,IF($B$15=DATOS!$B$10,MIXERS!R84,IF($B$15=DATOS!$B$11,MOLINOS!R84,IF($B$15=DATOS!$B$12,'ÓSMOSIS INV'!R84,IF($B$15=DATOS!$B$13,REACTORES!R84,IF($B$15=DATOS!$B$14,RESINAS!R88,IF($B$15=DATOS!$B$15,SECADORES!R84,IF($B$15=DATOS!$B$16,SILOS!R84,IF($B$15=DATOS!$B$17,TANQUES!R84,IF($B$15=DATOS!$B$18,'TK AGITADOS'!R84,IF($B$15=DATOS!$B$19,'TORRES ENF'!R84," ")))))))))))))))))</f>
        <v>0</v>
      </c>
      <c r="Q100" s="46">
        <f>IF($B$15=DATOS!$B$3,CALDERAS!S84,IF($B$15=DATOS!$B$4,CENTRÍFUGAS!S84,IF($B$15=DATOS!$B$5,CHILLERS!S84, IF($B$15=DATOS!$B$6,COMPRESORES!S84,IF($B$15=DATOS!$B$7,EVAPORADORES!S84,IF($B$15=DATOS!$B$8,FILTROS!S84,IF($B$15=DATOS!$B$9,IC!S84,IF($B$15=DATOS!$B$10,MIXERS!S84,IF($B$15=DATOS!$B$11,MOLINOS!S84,IF($B$15=DATOS!$B$12,'ÓSMOSIS INV'!S84,IF($B$15=DATOS!$B$13,REACTORES!S84,IF($B$15=DATOS!$B$14,RESINAS!S88,IF($B$15=DATOS!$B$15,SECADORES!S84,IF($B$15=DATOS!$B$16,SILOS!S84,IF($B$15=DATOS!$B$17,TANQUES!S84,IF($B$15=DATOS!$B$18,'TK AGITADOS'!S84,IF($B$15=DATOS!$B$19,'TORRES ENF'!S84," ")))))))))))))))))</f>
        <v>0</v>
      </c>
      <c r="R100" s="46">
        <f>IF($B$15=DATOS!$B$3,CALDERAS!T84,IF($B$15=DATOS!$B$4,CENTRÍFUGAS!T84,IF($B$15=DATOS!$B$5,CHILLERS!T84, IF($B$15=DATOS!$B$6,COMPRESORES!T84,IF($B$15=DATOS!$B$7,EVAPORADORES!T84,IF($B$15=DATOS!$B$8,FILTROS!T84,IF($B$15=DATOS!$B$9,IC!T84,IF($B$15=DATOS!$B$10,MIXERS!T84,IF($B$15=DATOS!$B$11,MOLINOS!T84,IF($B$15=DATOS!$B$12,'ÓSMOSIS INV'!T84,IF($B$15=DATOS!$B$13,REACTORES!T84,IF($B$15=DATOS!$B$14,RESINAS!T88,IF($B$15=DATOS!$B$15,SECADORES!T84,IF($B$15=DATOS!$B$16,SILOS!T84,IF($B$15=DATOS!$B$17,TANQUES!T84,IF($B$15=DATOS!$B$18,'TK AGITADOS'!T84,IF($B$15=DATOS!$B$19,'TORRES ENF'!T84," ")))))))))))))))))</f>
        <v>0</v>
      </c>
      <c r="S100" s="46">
        <f>IF($B$15=DATOS!$B$3,CALDERAS!U84,IF($B$15=DATOS!$B$4,CENTRÍFUGAS!U84,IF($B$15=DATOS!$B$5,CHILLERS!U84, IF($B$15=DATOS!$B$6,COMPRESORES!U84,IF($B$15=DATOS!$B$7,EVAPORADORES!U84,IF($B$15=DATOS!$B$8,FILTROS!U84,IF($B$15=DATOS!$B$9,IC!U84,IF($B$15=DATOS!$B$10,MIXERS!U84,IF($B$15=DATOS!$B$11,MOLINOS!U84,IF($B$15=DATOS!$B$12,'ÓSMOSIS INV'!U84,IF($B$15=DATOS!$B$13,REACTORES!U84,IF($B$15=DATOS!$B$14,RESINAS!U88,IF($B$15=DATOS!$B$15,SECADORES!U84,IF($B$15=DATOS!$B$16,SILOS!U84,IF($B$15=DATOS!$B$17,TANQUES!U84,IF($B$15=DATOS!$B$18,'TK AGITADOS'!U84,IF($B$15=DATOS!$B$19,'TORRES ENF'!U84," ")))))))))))))))))</f>
        <v>0</v>
      </c>
      <c r="T100" s="46">
        <f>IF($B$15=DATOS!$B$3,CALDERAS!V84,IF($B$15=DATOS!$B$4,CENTRÍFUGAS!V84,IF($B$15=DATOS!$B$5,CHILLERS!V84, IF($B$15=DATOS!$B$6,COMPRESORES!V84,IF($B$15=DATOS!$B$7,EVAPORADORES!V84,IF($B$15=DATOS!$B$8,FILTROS!V84,IF($B$15=DATOS!$B$9,IC!V84,IF($B$15=DATOS!$B$10,MIXERS!V84,IF($B$15=DATOS!$B$11,MOLINOS!V84,IF($B$15=DATOS!$B$12,'ÓSMOSIS INV'!V84,IF($B$15=DATOS!$B$13,REACTORES!V84,IF($B$15=DATOS!$B$14,RESINAS!V88,IF($B$15=DATOS!$B$15,SECADORES!V84,IF($B$15=DATOS!$B$16,SILOS!V84,IF($B$15=DATOS!$B$17,TANQUES!V84,IF($B$15=DATOS!$B$18,'TK AGITADOS'!V84,IF($B$15=DATOS!$B$19,'TORRES ENF'!V84," ")))))))))))))))))</f>
        <v>0</v>
      </c>
      <c r="U100" s="46">
        <f>IF($B$15=DATOS!$B$3,CALDERAS!W84,IF($B$15=DATOS!$B$4,CENTRÍFUGAS!W84,IF($B$15=DATOS!$B$5,CHILLERS!W84, IF($B$15=DATOS!$B$6,COMPRESORES!W84,IF($B$15=DATOS!$B$7,EVAPORADORES!W84,IF($B$15=DATOS!$B$8,FILTROS!W84,IF($B$15=DATOS!$B$9,IC!W84,IF($B$15=DATOS!$B$10,MIXERS!W84,IF($B$15=DATOS!$B$11,MOLINOS!W84,IF($B$15=DATOS!$B$12,'ÓSMOSIS INV'!W84,IF($B$15=DATOS!$B$13,REACTORES!W84,IF($B$15=DATOS!$B$14,RESINAS!W88,IF($B$15=DATOS!$B$15,SECADORES!W84,IF($B$15=DATOS!$B$16,SILOS!W84,IF($B$15=DATOS!$B$17,TANQUES!W84,IF($B$15=DATOS!$B$18,'TK AGITADOS'!W84,IF($B$15=DATOS!$B$19,'TORRES ENF'!W84," ")))))))))))))))))</f>
        <v>0</v>
      </c>
      <c r="V100" s="46">
        <f>IF($B$15=DATOS!$B$3,CALDERAS!X84,IF($B$15=DATOS!$B$4,CENTRÍFUGAS!X84,IF($B$15=DATOS!$B$5,CHILLERS!X84, IF($B$15=DATOS!$B$6,COMPRESORES!X84,IF($B$15=DATOS!$B$7,EVAPORADORES!X84,IF($B$15=DATOS!$B$8,FILTROS!X84,IF($B$15=DATOS!$B$9,IC!X84,IF($B$15=DATOS!$B$10,MIXERS!X84,IF($B$15=DATOS!$B$11,MOLINOS!X84,IF($B$15=DATOS!$B$12,'ÓSMOSIS INV'!X84,IF($B$15=DATOS!$B$13,REACTORES!X84,IF($B$15=DATOS!$B$14,RESINAS!X88,IF($B$15=DATOS!$B$15,SECADORES!X84,IF($B$15=DATOS!$B$16,SILOS!X84,IF($B$15=DATOS!$B$17,TANQUES!X84,IF($B$15=DATOS!$B$18,'TK AGITADOS'!X84,IF($B$15=DATOS!$B$19,'TORRES ENF'!X84," ")))))))))))))))))</f>
        <v>0</v>
      </c>
      <c r="W100" s="46">
        <f>IF($B$15=DATOS!$B$3,CALDERAS!Y84,IF($B$15=DATOS!$B$4,CENTRÍFUGAS!Y84,IF($B$15=DATOS!$B$5,CHILLERS!Y84, IF($B$15=DATOS!$B$6,COMPRESORES!Y84,IF($B$15=DATOS!$B$7,EVAPORADORES!Y84,IF($B$15=DATOS!$B$8,FILTROS!Y84,IF($B$15=DATOS!$B$9,IC!Y84,IF($B$15=DATOS!$B$10,MIXERS!Y84,IF($B$15=DATOS!$B$11,MOLINOS!Y84,IF($B$15=DATOS!$B$12,'ÓSMOSIS INV'!Y84,IF($B$15=DATOS!$B$13,REACTORES!Y84,IF($B$15=DATOS!$B$14,RESINAS!Y88,IF($B$15=DATOS!$B$15,SECADORES!Y84,IF($B$15=DATOS!$B$16,SILOS!Y84,IF($B$15=DATOS!$B$17,TANQUES!Y84,IF($B$15=DATOS!$B$18,'TK AGITADOS'!Y84,IF($B$15=DATOS!$B$19,'TORRES ENF'!Y84," ")))))))))))))))))</f>
        <v>0</v>
      </c>
      <c r="X100" s="46">
        <f>IF($B$15=DATOS!$B$3,CALDERAS!Z84,IF($B$15=DATOS!$B$4,CENTRÍFUGAS!Z84,IF($B$15=DATOS!$B$5,CHILLERS!Z84, IF($B$15=DATOS!$B$6,COMPRESORES!Z84,IF($B$15=DATOS!$B$7,EVAPORADORES!Z84,IF($B$15=DATOS!$B$8,FILTROS!Z84,IF($B$15=DATOS!$B$9,IC!Z84,IF($B$15=DATOS!$B$10,MIXERS!Z84,IF($B$15=DATOS!$B$11,MOLINOS!Z84,IF($B$15=DATOS!$B$12,'ÓSMOSIS INV'!Z84,IF($B$15=DATOS!$B$13,REACTORES!Z84,IF($B$15=DATOS!$B$14,RESINAS!Z88,IF($B$15=DATOS!$B$15,SECADORES!Z84,IF($B$15=DATOS!$B$16,SILOS!Z84,IF($B$15=DATOS!$B$17,TANQUES!Z84,IF($B$15=DATOS!$B$18,'TK AGITADOS'!Z84,IF($B$15=DATOS!$B$19,'TORRES ENF'!Z84," ")))))))))))))))))</f>
        <v>0</v>
      </c>
      <c r="Y100" s="46">
        <f>IF($B$15=DATOS!$B$3,CALDERAS!AA84,IF($B$15=DATOS!$B$4,CENTRÍFUGAS!AA84,IF($B$15=DATOS!$B$5,CHILLERS!AA84, IF($B$15=DATOS!$B$6,COMPRESORES!AA84,IF($B$15=DATOS!$B$7,EVAPORADORES!AA84,IF($B$15=DATOS!$B$8,FILTROS!AA84,IF($B$15=DATOS!$B$9,IC!AA84,IF($B$15=DATOS!$B$10,MIXERS!AA84,IF($B$15=DATOS!$B$11,MOLINOS!AA84,IF($B$15=DATOS!$B$12,'ÓSMOSIS INV'!AA84,IF($B$15=DATOS!$B$13,REACTORES!AA84,IF($B$15=DATOS!$B$14,RESINAS!AA88,IF($B$15=DATOS!$B$15,SECADORES!AA84,IF($B$15=DATOS!$B$16,SILOS!AA84,IF($B$15=DATOS!$B$17,TANQUES!AA84,IF($B$15=DATOS!$B$18,'TK AGITADOS'!AA84,IF($B$15=DATOS!$B$19,'TORRES ENF'!AA84," ")))))))))))))))))</f>
        <v>0</v>
      </c>
      <c r="Z100" s="46">
        <f>IF($B$15=DATOS!$B$3,CALDERAS!AB84,IF($B$15=DATOS!$B$4,CENTRÍFUGAS!AB84,IF($B$15=DATOS!$B$5,CHILLERS!AB84, IF($B$15=DATOS!$B$6,COMPRESORES!AB84,IF($B$15=DATOS!$B$7,EVAPORADORES!AB84,IF($B$15=DATOS!$B$8,FILTROS!AB84,IF($B$15=DATOS!$B$9,IC!AB84,IF($B$15=DATOS!$B$10,MIXERS!AB84,IF($B$15=DATOS!$B$11,MOLINOS!AB84,IF($B$15=DATOS!$B$12,'ÓSMOSIS INV'!AB84,IF($B$15=DATOS!$B$13,REACTORES!AB84,IF($B$15=DATOS!$B$14,RESINAS!AB88,IF($B$15=DATOS!$B$15,SECADORES!AB84,IF($B$15=DATOS!$B$16,SILOS!AB84,IF($B$15=DATOS!$B$17,TANQUES!AB84,IF($B$15=DATOS!$B$18,'TK AGITADOS'!AB84,IF($B$15=DATOS!$B$19,'TORRES ENF'!AB84," ")))))))))))))))))</f>
        <v>0</v>
      </c>
      <c r="AA100" s="46">
        <f>IF($B$15=DATOS!$B$3,CALDERAS!AC84,IF($B$15=DATOS!$B$4,CENTRÍFUGAS!AC84,IF($B$15=DATOS!$B$5,CHILLERS!AC84, IF($B$15=DATOS!$B$6,COMPRESORES!AC84,IF($B$15=DATOS!$B$7,EVAPORADORES!AC84,IF($B$15=DATOS!$B$8,FILTROS!AC84,IF($B$15=DATOS!$B$9,IC!AC84,IF($B$15=DATOS!$B$10,MIXERS!AC84,IF($B$15=DATOS!$B$11,MOLINOS!AC84,IF($B$15=DATOS!$B$12,'ÓSMOSIS INV'!AC84,IF($B$15=DATOS!$B$13,REACTORES!AC84,IF($B$15=DATOS!$B$14,RESINAS!AC88,IF($B$15=DATOS!$B$15,SECADORES!AC84,IF($B$15=DATOS!$B$16,SILOS!AC84,IF($B$15=DATOS!$B$17,TANQUES!AC84,IF($B$15=DATOS!$B$18,'TK AGITADOS'!AC84,IF($B$15=DATOS!$B$19,'TORRES ENF'!AC84," ")))))))))))))))))</f>
        <v>0</v>
      </c>
      <c r="AB100" s="46">
        <f>IF($B$15=DATOS!$B$3,CALDERAS!AD84,IF($B$15=DATOS!$B$4,CENTRÍFUGAS!AD84,IF($B$15=DATOS!$B$5,CHILLERS!AD84, IF($B$15=DATOS!$B$6,COMPRESORES!AD84,IF($B$15=DATOS!$B$7,EVAPORADORES!AD84,IF($B$15=DATOS!$B$8,FILTROS!AD84,IF($B$15=DATOS!$B$9,IC!AD84,IF($B$15=DATOS!$B$10,MIXERS!AD84,IF($B$15=DATOS!$B$11,MOLINOS!AD84,IF($B$15=DATOS!$B$12,'ÓSMOSIS INV'!AD84,IF($B$15=DATOS!$B$13,REACTORES!AD84,IF($B$15=DATOS!$B$14,RESINAS!AD88,IF($B$15=DATOS!$B$15,SECADORES!AD84,IF($B$15=DATOS!$B$16,SILOS!AD84,IF($B$15=DATOS!$B$17,TANQUES!AD84,IF($B$15=DATOS!$B$18,'TK AGITADOS'!AD84,IF($B$15=DATOS!$B$19,'TORRES ENF'!AD84," ")))))))))))))))))</f>
        <v>0</v>
      </c>
      <c r="AC100" s="46">
        <f>IF($B$15=DATOS!$B$3,CALDERAS!AE84,IF($B$15=DATOS!$B$4,CENTRÍFUGAS!AE84,IF($B$15=DATOS!$B$5,CHILLERS!AE84, IF($B$15=DATOS!$B$6,COMPRESORES!AE84,IF($B$15=DATOS!$B$7,EVAPORADORES!AE84,IF($B$15=DATOS!$B$8,FILTROS!AE84,IF($B$15=DATOS!$B$9,IC!AE84,IF($B$15=DATOS!$B$10,MIXERS!AE84,IF($B$15=DATOS!$B$11,MOLINOS!AE84,IF($B$15=DATOS!$B$12,'ÓSMOSIS INV'!AE84,IF($B$15=DATOS!$B$13,REACTORES!AE84,IF($B$15=DATOS!$B$14,RESINAS!AE88,IF($B$15=DATOS!$B$15,SECADORES!AE84,IF($B$15=DATOS!$B$16,SILOS!AE84,IF($B$15=DATOS!$B$17,TANQUES!AE84,IF($B$15=DATOS!$B$18,'TK AGITADOS'!AE84,IF($B$15=DATOS!$B$19,'TORRES ENF'!AE84," ")))))))))))))))))</f>
        <v>0</v>
      </c>
      <c r="AD100" s="46">
        <f>IF($B$15=DATOS!$B$3,CALDERAS!AF84,IF($B$15=DATOS!$B$4,CENTRÍFUGAS!AF84,IF($B$15=DATOS!$B$5,CHILLERS!AF84, IF($B$15=DATOS!$B$6,COMPRESORES!AF84,IF($B$15=DATOS!$B$7,EVAPORADORES!AF84,IF($B$15=DATOS!$B$8,FILTROS!AF84,IF($B$15=DATOS!$B$9,IC!AF84,IF($B$15=DATOS!$B$10,MIXERS!AF84,IF($B$15=DATOS!$B$11,MOLINOS!AF84,IF($B$15=DATOS!$B$12,'ÓSMOSIS INV'!AF84,IF($B$15=DATOS!$B$13,REACTORES!AF84,IF($B$15=DATOS!$B$14,RESINAS!AF88,IF($B$15=DATOS!$B$15,SECADORES!AF84,IF($B$15=DATOS!$B$16,SILOS!AF84,IF($B$15=DATOS!$B$17,TANQUES!AF84,IF($B$15=DATOS!$B$18,'TK AGITADOS'!AF84,IF($B$15=DATOS!$B$19,'TORRES ENF'!AF84," ")))))))))))))))))</f>
        <v>0</v>
      </c>
      <c r="AE100" s="46">
        <f>IF($B$15=DATOS!$B$3,CALDERAS!AG84,IF($B$15=DATOS!$B$4,CENTRÍFUGAS!AG84,IF($B$15=DATOS!$B$5,CHILLERS!AG84, IF($B$15=DATOS!$B$6,COMPRESORES!AG84,IF($B$15=DATOS!$B$7,EVAPORADORES!AG84,IF($B$15=DATOS!$B$8,FILTROS!AG84,IF($B$15=DATOS!$B$9,IC!AG84,IF($B$15=DATOS!$B$10,MIXERS!AG84,IF($B$15=DATOS!$B$11,MOLINOS!AG84,IF($B$15=DATOS!$B$12,'ÓSMOSIS INV'!AG84,IF($B$15=DATOS!$B$13,REACTORES!AG84,IF($B$15=DATOS!$B$14,RESINAS!AG88,IF($B$15=DATOS!$B$15,SECADORES!AG84,IF($B$15=DATOS!$B$16,SILOS!AG84,IF($B$15=DATOS!$B$17,TANQUES!AG84,IF($B$15=DATOS!$B$18,'TK AGITADOS'!AG84,IF($B$15=DATOS!$B$19,'TORRES ENF'!AG84," ")))))))))))))))))</f>
        <v>0</v>
      </c>
      <c r="AF100" s="46">
        <f>IF($B$15=DATOS!$B$3,CALDERAS!AH84,IF($B$15=DATOS!$B$4,CENTRÍFUGAS!AH84,IF($B$15=DATOS!$B$5,CHILLERS!AH84, IF($B$15=DATOS!$B$6,COMPRESORES!AH84,IF($B$15=DATOS!$B$7,EVAPORADORES!AH84,IF($B$15=DATOS!$B$8,FILTROS!AH84,IF($B$15=DATOS!$B$9,IC!AH84,IF($B$15=DATOS!$B$10,MIXERS!AH84,IF($B$15=DATOS!$B$11,MOLINOS!AH84,IF($B$15=DATOS!$B$12,'ÓSMOSIS INV'!AH84,IF($B$15=DATOS!$B$13,REACTORES!AH84,IF($B$15=DATOS!$B$14,RESINAS!AH88,IF($B$15=DATOS!$B$15,SECADORES!AH84,IF($B$15=DATOS!$B$16,SILOS!AH84,IF($B$15=DATOS!$B$17,TANQUES!AH84,IF($B$15=DATOS!$B$18,'TK AGITADOS'!AH84,IF($B$15=DATOS!$B$19,'TORRES ENF'!AH84," ")))))))))))))))))</f>
        <v>0</v>
      </c>
    </row>
    <row r="101" spans="1:32" s="48" customFormat="1" ht="45" customHeight="1" x14ac:dyDescent="0.4">
      <c r="A101" s="46">
        <f>IF($B$15=DATOS!$B$3,CALDERAS!C85,IF($B$15=DATOS!$B$4,CENTRÍFUGAS!C85,IF($B$15=DATOS!$B$5,CHILLERS!C85, IF($B$15=DATOS!$B$6,COMPRESORES!C85,IF($B$15=DATOS!$B$7,EVAPORADORES!C85,IF($B$15=DATOS!$B$8,FILTROS!C85,IF($B$15=DATOS!$B$9,IC!C85,IF($B$15=DATOS!$B$10,MIXERS!C85,IF($B$15=DATOS!$B$11,MOLINOS!C85,IF($B$15=DATOS!$B$12,'ÓSMOSIS INV'!C85,IF($B$15=DATOS!$B$13,REACTORES!C85,IF($B$15=DATOS!$B$14,RESINAS!C89,IF($B$15=DATOS!$B$15,SECADORES!C85,IF($B$15=DATOS!$B$16,SILOS!C85,IF($B$15=DATOS!$B$17,TANQUES!C85,IF($B$15=DATOS!$B$18,'TK AGITADOS'!C85,IF($B$15=DATOS!$B$19,'TORRES ENF'!C85," ")))))))))))))))))</f>
        <v>0</v>
      </c>
      <c r="B101" s="46">
        <f>IF($B$15=DATOS!$B$3,CALDERAS!D85,IF($B$15=DATOS!$B$4,CENTRÍFUGAS!D85,IF($B$15=DATOS!$B$5,CHILLERS!D85, IF($B$15=DATOS!$B$6,COMPRESORES!D85,IF($B$15=DATOS!$B$7,EVAPORADORES!D85,IF($B$15=DATOS!$B$8,FILTROS!D85,IF($B$15=DATOS!$B$9,IC!D85,IF($B$15=DATOS!$B$10,MIXERS!D85,IF($B$15=DATOS!$B$11,MOLINOS!D85,IF($B$15=DATOS!$B$12,'ÓSMOSIS INV'!D85,IF($B$15=DATOS!$B$13,REACTORES!D85,IF($B$15=DATOS!$B$14,RESINAS!D89,IF($B$15=DATOS!$B$15,SECADORES!D85,IF($B$15=DATOS!$B$16,SILOS!D85,IF($B$15=DATOS!$B$17,TANQUES!D85,IF($B$15=DATOS!$B$18,'TK AGITADOS'!D85,IF($B$15=DATOS!$B$19,'TORRES ENF'!D85," ")))))))))))))))))</f>
        <v>0</v>
      </c>
      <c r="C101" s="46">
        <f>IF($B$15=DATOS!$B$3,CALDERAS!E85,IF($B$15=DATOS!$B$4,CENTRÍFUGAS!E85,IF($B$15=DATOS!$B$5,CHILLERS!E85, IF($B$15=DATOS!$B$6,COMPRESORES!E85,IF($B$15=DATOS!$B$7,EVAPORADORES!E85,IF($B$15=DATOS!$B$8,FILTROS!E85,IF($B$15=DATOS!$B$9,IC!E85,IF($B$15=DATOS!$B$10,MIXERS!E85,IF($B$15=DATOS!$B$11,MOLINOS!E85,IF($B$15=DATOS!$B$12,'ÓSMOSIS INV'!E85,IF($B$15=DATOS!$B$13,REACTORES!E85,IF($B$15=DATOS!$B$14,RESINAS!E89,IF($B$15=DATOS!$B$15,SECADORES!E85,IF($B$15=DATOS!$B$16,SILOS!E85,IF($B$15=DATOS!$B$17,TANQUES!E85,IF($B$15=DATOS!$B$18,'TK AGITADOS'!E85,IF($B$15=DATOS!$B$19,'TORRES ENF'!E85," ")))))))))))))))))</f>
        <v>0</v>
      </c>
      <c r="D101" s="46">
        <f>IF($B$15=DATOS!$B$3,CALDERAS!F85,IF($B$15=DATOS!$B$4,CENTRÍFUGAS!F85,IF($B$15=DATOS!$B$5,CHILLERS!F85, IF($B$15=DATOS!$B$6,COMPRESORES!F85,IF($B$15=DATOS!$B$7,EVAPORADORES!F85,IF($B$15=DATOS!$B$8,FILTROS!F85,IF($B$15=DATOS!$B$9,IC!F85,IF($B$15=DATOS!$B$10,MIXERS!F85,IF($B$15=DATOS!$B$11,MOLINOS!F85,IF($B$15=DATOS!$B$12,'ÓSMOSIS INV'!F85,IF($B$15=DATOS!$B$13,REACTORES!F85,IF($B$15=DATOS!$B$14,RESINAS!F89,IF($B$15=DATOS!$B$15,SECADORES!F85,IF($B$15=DATOS!$B$16,SILOS!F85,IF($B$15=DATOS!$B$17,TANQUES!F85,IF($B$15=DATOS!$B$18,'TK AGITADOS'!F85,IF($B$15=DATOS!$B$19,'TORRES ENF'!F85," ")))))))))))))))))</f>
        <v>0</v>
      </c>
      <c r="E101" s="46">
        <f>IF($B$15=DATOS!$B$3,CALDERAS!G85,IF($B$15=DATOS!$B$4,CENTRÍFUGAS!G85,IF($B$15=DATOS!$B$5,CHILLERS!G85, IF($B$15=DATOS!$B$6,COMPRESORES!G85,IF($B$15=DATOS!$B$7,EVAPORADORES!G85,IF($B$15=DATOS!$B$8,FILTROS!G85,IF($B$15=DATOS!$B$9,IC!G85,IF($B$15=DATOS!$B$10,MIXERS!G85,IF($B$15=DATOS!$B$11,MOLINOS!G85,IF($B$15=DATOS!$B$12,'ÓSMOSIS INV'!G85,IF($B$15=DATOS!$B$13,REACTORES!G85,IF($B$15=DATOS!$B$14,RESINAS!G89,IF($B$15=DATOS!$B$15,SECADORES!G85,IF($B$15=DATOS!$B$16,SILOS!G85,IF($B$15=DATOS!$B$17,TANQUES!G85,IF($B$15=DATOS!$B$18,'TK AGITADOS'!G85,IF($B$15=DATOS!$B$19,'TORRES ENF'!G85," ")))))))))))))))))</f>
        <v>0</v>
      </c>
      <c r="F101" s="46">
        <f>IF($B$15=DATOS!$B$3,CALDERAS!H85,IF($B$15=DATOS!$B$4,CENTRÍFUGAS!H85,IF($B$15=DATOS!$B$5,CHILLERS!H85, IF($B$15=DATOS!$B$6,COMPRESORES!H85,IF($B$15=DATOS!$B$7,EVAPORADORES!H85,IF($B$15=DATOS!$B$8,FILTROS!H85,IF($B$15=DATOS!$B$9,IC!H85,IF($B$15=DATOS!$B$10,MIXERS!H85,IF($B$15=DATOS!$B$11,MOLINOS!H85,IF($B$15=DATOS!$B$12,'ÓSMOSIS INV'!H85,IF($B$15=DATOS!$B$13,REACTORES!H85,IF($B$15=DATOS!$B$14,RESINAS!H89,IF($B$15=DATOS!$B$15,SECADORES!H85,IF($B$15=DATOS!$B$16,SILOS!H85,IF($B$15=DATOS!$B$17,TANQUES!H85,IF($B$15=DATOS!$B$18,'TK AGITADOS'!H85,IF($B$15=DATOS!$B$19,'TORRES ENF'!H85," ")))))))))))))))))</f>
        <v>0</v>
      </c>
      <c r="G101" s="46">
        <f>IF($B$15=DATOS!$B$3,CALDERAS!I85,IF($B$15=DATOS!$B$4,CENTRÍFUGAS!I85,IF($B$15=DATOS!$B$5,CHILLERS!I85, IF($B$15=DATOS!$B$6,COMPRESORES!I85,IF($B$15=DATOS!$B$7,EVAPORADORES!I85,IF($B$15=DATOS!$B$8,FILTROS!I85,IF($B$15=DATOS!$B$9,IC!I85,IF($B$15=DATOS!$B$10,MIXERS!I85,IF($B$15=DATOS!$B$11,MOLINOS!I85,IF($B$15=DATOS!$B$12,'ÓSMOSIS INV'!I85,IF($B$15=DATOS!$B$13,REACTORES!I85,IF($B$15=DATOS!$B$14,RESINAS!I89,IF($B$15=DATOS!$B$15,SECADORES!I85,IF($B$15=DATOS!$B$16,SILOS!I85,IF($B$15=DATOS!$B$17,TANQUES!I85,IF($B$15=DATOS!$B$18,'TK AGITADOS'!I85,IF($B$15=DATOS!$B$19,'TORRES ENF'!I85," ")))))))))))))))))</f>
        <v>0</v>
      </c>
      <c r="H101" s="46">
        <f>IF($B$15=DATOS!$B$3,CALDERAS!J85,IF($B$15=DATOS!$B$4,CENTRÍFUGAS!J85,IF($B$15=DATOS!$B$5,CHILLERS!J85, IF($B$15=DATOS!$B$6,COMPRESORES!J85,IF($B$15=DATOS!$B$7,EVAPORADORES!J85,IF($B$15=DATOS!$B$8,FILTROS!J85,IF($B$15=DATOS!$B$9,IC!J85,IF($B$15=DATOS!$B$10,MIXERS!J85,IF($B$15=DATOS!$B$11,MOLINOS!J85,IF($B$15=DATOS!$B$12,'ÓSMOSIS INV'!J85,IF($B$15=DATOS!$B$13,REACTORES!J85,IF($B$15=DATOS!$B$14,RESINAS!J89,IF($B$15=DATOS!$B$15,SECADORES!J85,IF($B$15=DATOS!$B$16,SILOS!J85,IF($B$15=DATOS!$B$17,TANQUES!J85,IF($B$15=DATOS!$B$18,'TK AGITADOS'!J85,IF($B$15=DATOS!$B$19,'TORRES ENF'!J85," ")))))))))))))))))</f>
        <v>0</v>
      </c>
      <c r="I101" s="46">
        <f>IF($B$15=DATOS!$B$3,CALDERAS!K85,IF($B$15=DATOS!$B$4,CENTRÍFUGAS!K85,IF($B$15=DATOS!$B$5,CHILLERS!K85, IF($B$15=DATOS!$B$6,COMPRESORES!K85,IF($B$15=DATOS!$B$7,EVAPORADORES!K85,IF($B$15=DATOS!$B$8,FILTROS!K85,IF($B$15=DATOS!$B$9,IC!K85,IF($B$15=DATOS!$B$10,MIXERS!K85,IF($B$15=DATOS!$B$11,MOLINOS!K85,IF($B$15=DATOS!$B$12,'ÓSMOSIS INV'!K85,IF($B$15=DATOS!$B$13,REACTORES!K85,IF($B$15=DATOS!$B$14,RESINAS!K89,IF($B$15=DATOS!$B$15,SECADORES!K85,IF($B$15=DATOS!$B$16,SILOS!K85,IF($B$15=DATOS!$B$17,TANQUES!K85,IF($B$15=DATOS!$B$18,'TK AGITADOS'!K85,IF($B$15=DATOS!$B$19,'TORRES ENF'!K85," ")))))))))))))))))</f>
        <v>0</v>
      </c>
      <c r="J101" s="46">
        <f>IF($B$15=DATOS!$B$3,CALDERAS!L85,IF($B$15=DATOS!$B$4,CENTRÍFUGAS!L85,IF($B$15=DATOS!$B$5,CHILLERS!L85, IF($B$15=DATOS!$B$6,COMPRESORES!L85,IF($B$15=DATOS!$B$7,EVAPORADORES!L85,IF($B$15=DATOS!$B$8,FILTROS!L85,IF($B$15=DATOS!$B$9,IC!L85,IF($B$15=DATOS!$B$10,MIXERS!L85,IF($B$15=DATOS!$B$11,MOLINOS!L85,IF($B$15=DATOS!$B$12,'ÓSMOSIS INV'!L85,IF($B$15=DATOS!$B$13,REACTORES!L85,IF($B$15=DATOS!$B$14,RESINAS!L89,IF($B$15=DATOS!$B$15,SECADORES!L85,IF($B$15=DATOS!$B$16,SILOS!L85,IF($B$15=DATOS!$B$17,TANQUES!L85,IF($B$15=DATOS!$B$18,'TK AGITADOS'!L85,IF($B$15=DATOS!$B$19,'TORRES ENF'!L85," ")))))))))))))))))</f>
        <v>0</v>
      </c>
      <c r="K101" s="46">
        <f>IF($B$15=DATOS!$B$3,CALDERAS!M85,IF($B$15=DATOS!$B$4,CENTRÍFUGAS!M85,IF($B$15=DATOS!$B$5,CHILLERS!M85, IF($B$15=DATOS!$B$6,COMPRESORES!M85,IF($B$15=DATOS!$B$7,EVAPORADORES!M85,IF($B$15=DATOS!$B$8,FILTROS!M85,IF($B$15=DATOS!$B$9,IC!M85,IF($B$15=DATOS!$B$10,MIXERS!M85,IF($B$15=DATOS!$B$11,MOLINOS!M85,IF($B$15=DATOS!$B$12,'ÓSMOSIS INV'!M85,IF($B$15=DATOS!$B$13,REACTORES!M85,IF($B$15=DATOS!$B$14,RESINAS!M89,IF($B$15=DATOS!$B$15,SECADORES!M85,IF($B$15=DATOS!$B$16,SILOS!M85,IF($B$15=DATOS!$B$17,TANQUES!M85,IF($B$15=DATOS!$B$18,'TK AGITADOS'!M85,IF($B$15=DATOS!$B$19,'TORRES ENF'!M85," ")))))))))))))))))</f>
        <v>0</v>
      </c>
      <c r="L101" s="46">
        <f>IF($B$15=DATOS!$B$3,CALDERAS!N85,IF($B$15=DATOS!$B$4,CENTRÍFUGAS!N85,IF($B$15=DATOS!$B$5,CHILLERS!N85, IF($B$15=DATOS!$B$6,COMPRESORES!N85,IF($B$15=DATOS!$B$7,EVAPORADORES!N85,IF($B$15=DATOS!$B$8,FILTROS!N85,IF($B$15=DATOS!$B$9,IC!N85,IF($B$15=DATOS!$B$10,MIXERS!N85,IF($B$15=DATOS!$B$11,MOLINOS!N85,IF($B$15=DATOS!$B$12,'ÓSMOSIS INV'!N85,IF($B$15=DATOS!$B$13,REACTORES!N85,IF($B$15=DATOS!$B$14,RESINAS!N89,IF($B$15=DATOS!$B$15,SECADORES!N85,IF($B$15=DATOS!$B$16,SILOS!N85,IF($B$15=DATOS!$B$17,TANQUES!N85,IF($B$15=DATOS!$B$18,'TK AGITADOS'!N85,IF($B$15=DATOS!$B$19,'TORRES ENF'!N85," ")))))))))))))))))</f>
        <v>0</v>
      </c>
      <c r="M101" s="46">
        <f>IF($B$15=DATOS!$B$3,CALDERAS!O85,IF($B$15=DATOS!$B$4,CENTRÍFUGAS!O85,IF($B$15=DATOS!$B$5,CHILLERS!O85, IF($B$15=DATOS!$B$6,COMPRESORES!O85,IF($B$15=DATOS!$B$7,EVAPORADORES!O85,IF($B$15=DATOS!$B$8,FILTROS!O85,IF($B$15=DATOS!$B$9,IC!O85,IF($B$15=DATOS!$B$10,MIXERS!O85,IF($B$15=DATOS!$B$11,MOLINOS!O85,IF($B$15=DATOS!$B$12,'ÓSMOSIS INV'!O85,IF($B$15=DATOS!$B$13,REACTORES!O85,IF($B$15=DATOS!$B$14,RESINAS!O89,IF($B$15=DATOS!$B$15,SECADORES!O85,IF($B$15=DATOS!$B$16,SILOS!O85,IF($B$15=DATOS!$B$17,TANQUES!O85,IF($B$15=DATOS!$B$18,'TK AGITADOS'!O85,IF($B$15=DATOS!$B$19,'TORRES ENF'!O85," ")))))))))))))))))</f>
        <v>0</v>
      </c>
      <c r="N101" s="46">
        <f>IF($B$15=DATOS!$B$3,CALDERAS!P85,IF($B$15=DATOS!$B$4,CENTRÍFUGAS!P85,IF($B$15=DATOS!$B$5,CHILLERS!P85, IF($B$15=DATOS!$B$6,COMPRESORES!P85,IF($B$15=DATOS!$B$7,EVAPORADORES!P85,IF($B$15=DATOS!$B$8,FILTROS!P85,IF($B$15=DATOS!$B$9,IC!P85,IF($B$15=DATOS!$B$10,MIXERS!P85,IF($B$15=DATOS!$B$11,MOLINOS!P85,IF($B$15=DATOS!$B$12,'ÓSMOSIS INV'!P85,IF($B$15=DATOS!$B$13,REACTORES!P85,IF($B$15=DATOS!$B$14,RESINAS!P89,IF($B$15=DATOS!$B$15,SECADORES!P85,IF($B$15=DATOS!$B$16,SILOS!P85,IF($B$15=DATOS!$B$17,TANQUES!P85,IF($B$15=DATOS!$B$18,'TK AGITADOS'!P85,IF($B$15=DATOS!$B$19,'TORRES ENF'!P85," ")))))))))))))))))</f>
        <v>0</v>
      </c>
      <c r="O101" s="46">
        <f>IF($B$15=DATOS!$B$3,CALDERAS!Q85,IF($B$15=DATOS!$B$4,CENTRÍFUGAS!Q85,IF($B$15=DATOS!$B$5,CHILLERS!Q85, IF($B$15=DATOS!$B$6,COMPRESORES!Q85,IF($B$15=DATOS!$B$7,EVAPORADORES!Q85,IF($B$15=DATOS!$B$8,FILTROS!Q85,IF($B$15=DATOS!$B$9,IC!Q85,IF($B$15=DATOS!$B$10,MIXERS!Q85,IF($B$15=DATOS!$B$11,MOLINOS!Q85,IF($B$15=DATOS!$B$12,'ÓSMOSIS INV'!Q85,IF($B$15=DATOS!$B$13,REACTORES!Q85,IF($B$15=DATOS!$B$14,RESINAS!Q89,IF($B$15=DATOS!$B$15,SECADORES!Q85,IF($B$15=DATOS!$B$16,SILOS!Q85,IF($B$15=DATOS!$B$17,TANQUES!Q85,IF($B$15=DATOS!$B$18,'TK AGITADOS'!Q85,IF($B$15=DATOS!$B$19,'TORRES ENF'!Q85," ")))))))))))))))))</f>
        <v>0</v>
      </c>
      <c r="P101" s="46">
        <f>IF($B$15=DATOS!$B$3,CALDERAS!R85,IF($B$15=DATOS!$B$4,CENTRÍFUGAS!R85,IF($B$15=DATOS!$B$5,CHILLERS!R85, IF($B$15=DATOS!$B$6,COMPRESORES!R85,IF($B$15=DATOS!$B$7,EVAPORADORES!R85,IF($B$15=DATOS!$B$8,FILTROS!R85,IF($B$15=DATOS!$B$9,IC!R85,IF($B$15=DATOS!$B$10,MIXERS!R85,IF($B$15=DATOS!$B$11,MOLINOS!R85,IF($B$15=DATOS!$B$12,'ÓSMOSIS INV'!R85,IF($B$15=DATOS!$B$13,REACTORES!R85,IF($B$15=DATOS!$B$14,RESINAS!R89,IF($B$15=DATOS!$B$15,SECADORES!R85,IF($B$15=DATOS!$B$16,SILOS!R85,IF($B$15=DATOS!$B$17,TANQUES!R85,IF($B$15=DATOS!$B$18,'TK AGITADOS'!R85,IF($B$15=DATOS!$B$19,'TORRES ENF'!R85," ")))))))))))))))))</f>
        <v>0</v>
      </c>
      <c r="Q101" s="46">
        <f>IF($B$15=DATOS!$B$3,CALDERAS!S85,IF($B$15=DATOS!$B$4,CENTRÍFUGAS!S85,IF($B$15=DATOS!$B$5,CHILLERS!S85, IF($B$15=DATOS!$B$6,COMPRESORES!S85,IF($B$15=DATOS!$B$7,EVAPORADORES!S85,IF($B$15=DATOS!$B$8,FILTROS!S85,IF($B$15=DATOS!$B$9,IC!S85,IF($B$15=DATOS!$B$10,MIXERS!S85,IF($B$15=DATOS!$B$11,MOLINOS!S85,IF($B$15=DATOS!$B$12,'ÓSMOSIS INV'!S85,IF($B$15=DATOS!$B$13,REACTORES!S85,IF($B$15=DATOS!$B$14,RESINAS!S89,IF($B$15=DATOS!$B$15,SECADORES!S85,IF($B$15=DATOS!$B$16,SILOS!S85,IF($B$15=DATOS!$B$17,TANQUES!S85,IF($B$15=DATOS!$B$18,'TK AGITADOS'!S85,IF($B$15=DATOS!$B$19,'TORRES ENF'!S85," ")))))))))))))))))</f>
        <v>0</v>
      </c>
      <c r="R101" s="46">
        <f>IF($B$15=DATOS!$B$3,CALDERAS!T85,IF($B$15=DATOS!$B$4,CENTRÍFUGAS!T85,IF($B$15=DATOS!$B$5,CHILLERS!T85, IF($B$15=DATOS!$B$6,COMPRESORES!T85,IF($B$15=DATOS!$B$7,EVAPORADORES!T85,IF($B$15=DATOS!$B$8,FILTROS!T85,IF($B$15=DATOS!$B$9,IC!T85,IF($B$15=DATOS!$B$10,MIXERS!T85,IF($B$15=DATOS!$B$11,MOLINOS!T85,IF($B$15=DATOS!$B$12,'ÓSMOSIS INV'!T85,IF($B$15=DATOS!$B$13,REACTORES!T85,IF($B$15=DATOS!$B$14,RESINAS!T89,IF($B$15=DATOS!$B$15,SECADORES!T85,IF($B$15=DATOS!$B$16,SILOS!T85,IF($B$15=DATOS!$B$17,TANQUES!T85,IF($B$15=DATOS!$B$18,'TK AGITADOS'!T85,IF($B$15=DATOS!$B$19,'TORRES ENF'!T85," ")))))))))))))))))</f>
        <v>0</v>
      </c>
      <c r="S101" s="46">
        <f>IF($B$15=DATOS!$B$3,CALDERAS!U85,IF($B$15=DATOS!$B$4,CENTRÍFUGAS!U85,IF($B$15=DATOS!$B$5,CHILLERS!U85, IF($B$15=DATOS!$B$6,COMPRESORES!U85,IF($B$15=DATOS!$B$7,EVAPORADORES!U85,IF($B$15=DATOS!$B$8,FILTROS!U85,IF($B$15=DATOS!$B$9,IC!U85,IF($B$15=DATOS!$B$10,MIXERS!U85,IF($B$15=DATOS!$B$11,MOLINOS!U85,IF($B$15=DATOS!$B$12,'ÓSMOSIS INV'!U85,IF($B$15=DATOS!$B$13,REACTORES!U85,IF($B$15=DATOS!$B$14,RESINAS!U89,IF($B$15=DATOS!$B$15,SECADORES!U85,IF($B$15=DATOS!$B$16,SILOS!U85,IF($B$15=DATOS!$B$17,TANQUES!U85,IF($B$15=DATOS!$B$18,'TK AGITADOS'!U85,IF($B$15=DATOS!$B$19,'TORRES ENF'!U85," ")))))))))))))))))</f>
        <v>0</v>
      </c>
      <c r="T101" s="46">
        <f>IF($B$15=DATOS!$B$3,CALDERAS!V85,IF($B$15=DATOS!$B$4,CENTRÍFUGAS!V85,IF($B$15=DATOS!$B$5,CHILLERS!V85, IF($B$15=DATOS!$B$6,COMPRESORES!V85,IF($B$15=DATOS!$B$7,EVAPORADORES!V85,IF($B$15=DATOS!$B$8,FILTROS!V85,IF($B$15=DATOS!$B$9,IC!V85,IF($B$15=DATOS!$B$10,MIXERS!V85,IF($B$15=DATOS!$B$11,MOLINOS!V85,IF($B$15=DATOS!$B$12,'ÓSMOSIS INV'!V85,IF($B$15=DATOS!$B$13,REACTORES!V85,IF($B$15=DATOS!$B$14,RESINAS!V89,IF($B$15=DATOS!$B$15,SECADORES!V85,IF($B$15=DATOS!$B$16,SILOS!V85,IF($B$15=DATOS!$B$17,TANQUES!V85,IF($B$15=DATOS!$B$18,'TK AGITADOS'!V85,IF($B$15=DATOS!$B$19,'TORRES ENF'!V85," ")))))))))))))))))</f>
        <v>0</v>
      </c>
      <c r="U101" s="46">
        <f>IF($B$15=DATOS!$B$3,CALDERAS!W85,IF($B$15=DATOS!$B$4,CENTRÍFUGAS!W85,IF($B$15=DATOS!$B$5,CHILLERS!W85, IF($B$15=DATOS!$B$6,COMPRESORES!W85,IF($B$15=DATOS!$B$7,EVAPORADORES!W85,IF($B$15=DATOS!$B$8,FILTROS!W85,IF($B$15=DATOS!$B$9,IC!W85,IF($B$15=DATOS!$B$10,MIXERS!W85,IF($B$15=DATOS!$B$11,MOLINOS!W85,IF($B$15=DATOS!$B$12,'ÓSMOSIS INV'!W85,IF($B$15=DATOS!$B$13,REACTORES!W85,IF($B$15=DATOS!$B$14,RESINAS!W89,IF($B$15=DATOS!$B$15,SECADORES!W85,IF($B$15=DATOS!$B$16,SILOS!W85,IF($B$15=DATOS!$B$17,TANQUES!W85,IF($B$15=DATOS!$B$18,'TK AGITADOS'!W85,IF($B$15=DATOS!$B$19,'TORRES ENF'!W85," ")))))))))))))))))</f>
        <v>0</v>
      </c>
      <c r="V101" s="46">
        <f>IF($B$15=DATOS!$B$3,CALDERAS!X85,IF($B$15=DATOS!$B$4,CENTRÍFUGAS!X85,IF($B$15=DATOS!$B$5,CHILLERS!X85, IF($B$15=DATOS!$B$6,COMPRESORES!X85,IF($B$15=DATOS!$B$7,EVAPORADORES!X85,IF($B$15=DATOS!$B$8,FILTROS!X85,IF($B$15=DATOS!$B$9,IC!X85,IF($B$15=DATOS!$B$10,MIXERS!X85,IF($B$15=DATOS!$B$11,MOLINOS!X85,IF($B$15=DATOS!$B$12,'ÓSMOSIS INV'!X85,IF($B$15=DATOS!$B$13,REACTORES!X85,IF($B$15=DATOS!$B$14,RESINAS!X89,IF($B$15=DATOS!$B$15,SECADORES!X85,IF($B$15=DATOS!$B$16,SILOS!X85,IF($B$15=DATOS!$B$17,TANQUES!X85,IF($B$15=DATOS!$B$18,'TK AGITADOS'!X85,IF($B$15=DATOS!$B$19,'TORRES ENF'!X85," ")))))))))))))))))</f>
        <v>0</v>
      </c>
      <c r="W101" s="46">
        <f>IF($B$15=DATOS!$B$3,CALDERAS!Y85,IF($B$15=DATOS!$B$4,CENTRÍFUGAS!Y85,IF($B$15=DATOS!$B$5,CHILLERS!Y85, IF($B$15=DATOS!$B$6,COMPRESORES!Y85,IF($B$15=DATOS!$B$7,EVAPORADORES!Y85,IF($B$15=DATOS!$B$8,FILTROS!Y85,IF($B$15=DATOS!$B$9,IC!Y85,IF($B$15=DATOS!$B$10,MIXERS!Y85,IF($B$15=DATOS!$B$11,MOLINOS!Y85,IF($B$15=DATOS!$B$12,'ÓSMOSIS INV'!Y85,IF($B$15=DATOS!$B$13,REACTORES!Y85,IF($B$15=DATOS!$B$14,RESINAS!Y89,IF($B$15=DATOS!$B$15,SECADORES!Y85,IF($B$15=DATOS!$B$16,SILOS!Y85,IF($B$15=DATOS!$B$17,TANQUES!Y85,IF($B$15=DATOS!$B$18,'TK AGITADOS'!Y85,IF($B$15=DATOS!$B$19,'TORRES ENF'!Y85," ")))))))))))))))))</f>
        <v>0</v>
      </c>
      <c r="X101" s="46">
        <f>IF($B$15=DATOS!$B$3,CALDERAS!Z85,IF($B$15=DATOS!$B$4,CENTRÍFUGAS!Z85,IF($B$15=DATOS!$B$5,CHILLERS!Z85, IF($B$15=DATOS!$B$6,COMPRESORES!Z85,IF($B$15=DATOS!$B$7,EVAPORADORES!Z85,IF($B$15=DATOS!$B$8,FILTROS!Z85,IF($B$15=DATOS!$B$9,IC!Z85,IF($B$15=DATOS!$B$10,MIXERS!Z85,IF($B$15=DATOS!$B$11,MOLINOS!Z85,IF($B$15=DATOS!$B$12,'ÓSMOSIS INV'!Z85,IF($B$15=DATOS!$B$13,REACTORES!Z85,IF($B$15=DATOS!$B$14,RESINAS!Z89,IF($B$15=DATOS!$B$15,SECADORES!Z85,IF($B$15=DATOS!$B$16,SILOS!Z85,IF($B$15=DATOS!$B$17,TANQUES!Z85,IF($B$15=DATOS!$B$18,'TK AGITADOS'!Z85,IF($B$15=DATOS!$B$19,'TORRES ENF'!Z85," ")))))))))))))))))</f>
        <v>0</v>
      </c>
      <c r="Y101" s="46">
        <f>IF($B$15=DATOS!$B$3,CALDERAS!AA85,IF($B$15=DATOS!$B$4,CENTRÍFUGAS!AA85,IF($B$15=DATOS!$B$5,CHILLERS!AA85, IF($B$15=DATOS!$B$6,COMPRESORES!AA85,IF($B$15=DATOS!$B$7,EVAPORADORES!AA85,IF($B$15=DATOS!$B$8,FILTROS!AA85,IF($B$15=DATOS!$B$9,IC!AA85,IF($B$15=DATOS!$B$10,MIXERS!AA85,IF($B$15=DATOS!$B$11,MOLINOS!AA85,IF($B$15=DATOS!$B$12,'ÓSMOSIS INV'!AA85,IF($B$15=DATOS!$B$13,REACTORES!AA85,IF($B$15=DATOS!$B$14,RESINAS!AA89,IF($B$15=DATOS!$B$15,SECADORES!AA85,IF($B$15=DATOS!$B$16,SILOS!AA85,IF($B$15=DATOS!$B$17,TANQUES!AA85,IF($B$15=DATOS!$B$18,'TK AGITADOS'!AA85,IF($B$15=DATOS!$B$19,'TORRES ENF'!AA85," ")))))))))))))))))</f>
        <v>0</v>
      </c>
      <c r="Z101" s="46">
        <f>IF($B$15=DATOS!$B$3,CALDERAS!AB85,IF($B$15=DATOS!$B$4,CENTRÍFUGAS!AB85,IF($B$15=DATOS!$B$5,CHILLERS!AB85, IF($B$15=DATOS!$B$6,COMPRESORES!AB85,IF($B$15=DATOS!$B$7,EVAPORADORES!AB85,IF($B$15=DATOS!$B$8,FILTROS!AB85,IF($B$15=DATOS!$B$9,IC!AB85,IF($B$15=DATOS!$B$10,MIXERS!AB85,IF($B$15=DATOS!$B$11,MOLINOS!AB85,IF($B$15=DATOS!$B$12,'ÓSMOSIS INV'!AB85,IF($B$15=DATOS!$B$13,REACTORES!AB85,IF($B$15=DATOS!$B$14,RESINAS!AB89,IF($B$15=DATOS!$B$15,SECADORES!AB85,IF($B$15=DATOS!$B$16,SILOS!AB85,IF($B$15=DATOS!$B$17,TANQUES!AB85,IF($B$15=DATOS!$B$18,'TK AGITADOS'!AB85,IF($B$15=DATOS!$B$19,'TORRES ENF'!AB85," ")))))))))))))))))</f>
        <v>0</v>
      </c>
      <c r="AA101" s="46">
        <f>IF($B$15=DATOS!$B$3,CALDERAS!AC85,IF($B$15=DATOS!$B$4,CENTRÍFUGAS!AC85,IF($B$15=DATOS!$B$5,CHILLERS!AC85, IF($B$15=DATOS!$B$6,COMPRESORES!AC85,IF($B$15=DATOS!$B$7,EVAPORADORES!AC85,IF($B$15=DATOS!$B$8,FILTROS!AC85,IF($B$15=DATOS!$B$9,IC!AC85,IF($B$15=DATOS!$B$10,MIXERS!AC85,IF($B$15=DATOS!$B$11,MOLINOS!AC85,IF($B$15=DATOS!$B$12,'ÓSMOSIS INV'!AC85,IF($B$15=DATOS!$B$13,REACTORES!AC85,IF($B$15=DATOS!$B$14,RESINAS!AC89,IF($B$15=DATOS!$B$15,SECADORES!AC85,IF($B$15=DATOS!$B$16,SILOS!AC85,IF($B$15=DATOS!$B$17,TANQUES!AC85,IF($B$15=DATOS!$B$18,'TK AGITADOS'!AC85,IF($B$15=DATOS!$B$19,'TORRES ENF'!AC85," ")))))))))))))))))</f>
        <v>0</v>
      </c>
      <c r="AB101" s="46">
        <f>IF($B$15=DATOS!$B$3,CALDERAS!AD85,IF($B$15=DATOS!$B$4,CENTRÍFUGAS!AD85,IF($B$15=DATOS!$B$5,CHILLERS!AD85, IF($B$15=DATOS!$B$6,COMPRESORES!AD85,IF($B$15=DATOS!$B$7,EVAPORADORES!AD85,IF($B$15=DATOS!$B$8,FILTROS!AD85,IF($B$15=DATOS!$B$9,IC!AD85,IF($B$15=DATOS!$B$10,MIXERS!AD85,IF($B$15=DATOS!$B$11,MOLINOS!AD85,IF($B$15=DATOS!$B$12,'ÓSMOSIS INV'!AD85,IF($B$15=DATOS!$B$13,REACTORES!AD85,IF($B$15=DATOS!$B$14,RESINAS!AD89,IF($B$15=DATOS!$B$15,SECADORES!AD85,IF($B$15=DATOS!$B$16,SILOS!AD85,IF($B$15=DATOS!$B$17,TANQUES!AD85,IF($B$15=DATOS!$B$18,'TK AGITADOS'!AD85,IF($B$15=DATOS!$B$19,'TORRES ENF'!AD85," ")))))))))))))))))</f>
        <v>0</v>
      </c>
      <c r="AC101" s="46">
        <f>IF($B$15=DATOS!$B$3,CALDERAS!AE85,IF($B$15=DATOS!$B$4,CENTRÍFUGAS!AE85,IF($B$15=DATOS!$B$5,CHILLERS!AE85, IF($B$15=DATOS!$B$6,COMPRESORES!AE85,IF($B$15=DATOS!$B$7,EVAPORADORES!AE85,IF($B$15=DATOS!$B$8,FILTROS!AE85,IF($B$15=DATOS!$B$9,IC!AE85,IF($B$15=DATOS!$B$10,MIXERS!AE85,IF($B$15=DATOS!$B$11,MOLINOS!AE85,IF($B$15=DATOS!$B$12,'ÓSMOSIS INV'!AE85,IF($B$15=DATOS!$B$13,REACTORES!AE85,IF($B$15=DATOS!$B$14,RESINAS!AE89,IF($B$15=DATOS!$B$15,SECADORES!AE85,IF($B$15=DATOS!$B$16,SILOS!AE85,IF($B$15=DATOS!$B$17,TANQUES!AE85,IF($B$15=DATOS!$B$18,'TK AGITADOS'!AE85,IF($B$15=DATOS!$B$19,'TORRES ENF'!AE85," ")))))))))))))))))</f>
        <v>0</v>
      </c>
      <c r="AD101" s="46">
        <f>IF($B$15=DATOS!$B$3,CALDERAS!AF85,IF($B$15=DATOS!$B$4,CENTRÍFUGAS!AF85,IF($B$15=DATOS!$B$5,CHILLERS!AF85, IF($B$15=DATOS!$B$6,COMPRESORES!AF85,IF($B$15=DATOS!$B$7,EVAPORADORES!AF85,IF($B$15=DATOS!$B$8,FILTROS!AF85,IF($B$15=DATOS!$B$9,IC!AF85,IF($B$15=DATOS!$B$10,MIXERS!AF85,IF($B$15=DATOS!$B$11,MOLINOS!AF85,IF($B$15=DATOS!$B$12,'ÓSMOSIS INV'!AF85,IF($B$15=DATOS!$B$13,REACTORES!AF85,IF($B$15=DATOS!$B$14,RESINAS!AF89,IF($B$15=DATOS!$B$15,SECADORES!AF85,IF($B$15=DATOS!$B$16,SILOS!AF85,IF($B$15=DATOS!$B$17,TANQUES!AF85,IF($B$15=DATOS!$B$18,'TK AGITADOS'!AF85,IF($B$15=DATOS!$B$19,'TORRES ENF'!AF85," ")))))))))))))))))</f>
        <v>0</v>
      </c>
      <c r="AE101" s="46">
        <f>IF($B$15=DATOS!$B$3,CALDERAS!AG85,IF($B$15=DATOS!$B$4,CENTRÍFUGAS!AG85,IF($B$15=DATOS!$B$5,CHILLERS!AG85, IF($B$15=DATOS!$B$6,COMPRESORES!AG85,IF($B$15=DATOS!$B$7,EVAPORADORES!AG85,IF($B$15=DATOS!$B$8,FILTROS!AG85,IF($B$15=DATOS!$B$9,IC!AG85,IF($B$15=DATOS!$B$10,MIXERS!AG85,IF($B$15=DATOS!$B$11,MOLINOS!AG85,IF($B$15=DATOS!$B$12,'ÓSMOSIS INV'!AG85,IF($B$15=DATOS!$B$13,REACTORES!AG85,IF($B$15=DATOS!$B$14,RESINAS!AG89,IF($B$15=DATOS!$B$15,SECADORES!AG85,IF($B$15=DATOS!$B$16,SILOS!AG85,IF($B$15=DATOS!$B$17,TANQUES!AG85,IF($B$15=DATOS!$B$18,'TK AGITADOS'!AG85,IF($B$15=DATOS!$B$19,'TORRES ENF'!AG85," ")))))))))))))))))</f>
        <v>0</v>
      </c>
      <c r="AF101" s="46">
        <f>IF($B$15=DATOS!$B$3,CALDERAS!AH85,IF($B$15=DATOS!$B$4,CENTRÍFUGAS!AH85,IF($B$15=DATOS!$B$5,CHILLERS!AH85, IF($B$15=DATOS!$B$6,COMPRESORES!AH85,IF($B$15=DATOS!$B$7,EVAPORADORES!AH85,IF($B$15=DATOS!$B$8,FILTROS!AH85,IF($B$15=DATOS!$B$9,IC!AH85,IF($B$15=DATOS!$B$10,MIXERS!AH85,IF($B$15=DATOS!$B$11,MOLINOS!AH85,IF($B$15=DATOS!$B$12,'ÓSMOSIS INV'!AH85,IF($B$15=DATOS!$B$13,REACTORES!AH85,IF($B$15=DATOS!$B$14,RESINAS!AH89,IF($B$15=DATOS!$B$15,SECADORES!AH85,IF($B$15=DATOS!$B$16,SILOS!AH85,IF($B$15=DATOS!$B$17,TANQUES!AH85,IF($B$15=DATOS!$B$18,'TK AGITADOS'!AH85,IF($B$15=DATOS!$B$19,'TORRES ENF'!AH85," ")))))))))))))))))</f>
        <v>0</v>
      </c>
    </row>
    <row r="102" spans="1:32" s="48" customFormat="1" ht="45" customHeight="1" x14ac:dyDescent="0.4">
      <c r="A102" s="46">
        <f>IF($B$15=DATOS!$B$3,CALDERAS!C86,IF($B$15=DATOS!$B$4,CENTRÍFUGAS!C86,IF($B$15=DATOS!$B$5,CHILLERS!C86, IF($B$15=DATOS!$B$6,COMPRESORES!C86,IF($B$15=DATOS!$B$7,EVAPORADORES!C86,IF($B$15=DATOS!$B$8,FILTROS!C86,IF($B$15=DATOS!$B$9,IC!C86,IF($B$15=DATOS!$B$10,MIXERS!C86,IF($B$15=DATOS!$B$11,MOLINOS!C86,IF($B$15=DATOS!$B$12,'ÓSMOSIS INV'!C86,IF($B$15=DATOS!$B$13,REACTORES!C86,IF($B$15=DATOS!$B$14,RESINAS!C90,IF($B$15=DATOS!$B$15,SECADORES!C86,IF($B$15=DATOS!$B$16,SILOS!C86,IF($B$15=DATOS!$B$17,TANQUES!C86,IF($B$15=DATOS!$B$18,'TK AGITADOS'!C86,IF($B$15=DATOS!$B$19,'TORRES ENF'!C86," ")))))))))))))))))</f>
        <v>0</v>
      </c>
      <c r="B102" s="46">
        <f>IF($B$15=DATOS!$B$3,CALDERAS!D86,IF($B$15=DATOS!$B$4,CENTRÍFUGAS!D86,IF($B$15=DATOS!$B$5,CHILLERS!D86, IF($B$15=DATOS!$B$6,COMPRESORES!D86,IF($B$15=DATOS!$B$7,EVAPORADORES!D86,IF($B$15=DATOS!$B$8,FILTROS!D86,IF($B$15=DATOS!$B$9,IC!D86,IF($B$15=DATOS!$B$10,MIXERS!D86,IF($B$15=DATOS!$B$11,MOLINOS!D86,IF($B$15=DATOS!$B$12,'ÓSMOSIS INV'!D86,IF($B$15=DATOS!$B$13,REACTORES!D86,IF($B$15=DATOS!$B$14,RESINAS!D90,IF($B$15=DATOS!$B$15,SECADORES!D86,IF($B$15=DATOS!$B$16,SILOS!D86,IF($B$15=DATOS!$B$17,TANQUES!D86,IF($B$15=DATOS!$B$18,'TK AGITADOS'!D86,IF($B$15=DATOS!$B$19,'TORRES ENF'!D86," ")))))))))))))))))</f>
        <v>0</v>
      </c>
      <c r="C102" s="46">
        <f>IF($B$15=DATOS!$B$3,CALDERAS!E86,IF($B$15=DATOS!$B$4,CENTRÍFUGAS!E86,IF($B$15=DATOS!$B$5,CHILLERS!E86, IF($B$15=DATOS!$B$6,COMPRESORES!E86,IF($B$15=DATOS!$B$7,EVAPORADORES!E86,IF($B$15=DATOS!$B$8,FILTROS!E86,IF($B$15=DATOS!$B$9,IC!E86,IF($B$15=DATOS!$B$10,MIXERS!E86,IF($B$15=DATOS!$B$11,MOLINOS!E86,IF($B$15=DATOS!$B$12,'ÓSMOSIS INV'!E86,IF($B$15=DATOS!$B$13,REACTORES!E86,IF($B$15=DATOS!$B$14,RESINAS!E90,IF($B$15=DATOS!$B$15,SECADORES!E86,IF($B$15=DATOS!$B$16,SILOS!E86,IF($B$15=DATOS!$B$17,TANQUES!E86,IF($B$15=DATOS!$B$18,'TK AGITADOS'!E86,IF($B$15=DATOS!$B$19,'TORRES ENF'!E86," ")))))))))))))))))</f>
        <v>0</v>
      </c>
      <c r="D102" s="46">
        <f>IF($B$15=DATOS!$B$3,CALDERAS!F86,IF($B$15=DATOS!$B$4,CENTRÍFUGAS!F86,IF($B$15=DATOS!$B$5,CHILLERS!F86, IF($B$15=DATOS!$B$6,COMPRESORES!F86,IF($B$15=DATOS!$B$7,EVAPORADORES!F86,IF($B$15=DATOS!$B$8,FILTROS!F86,IF($B$15=DATOS!$B$9,IC!F86,IF($B$15=DATOS!$B$10,MIXERS!F86,IF($B$15=DATOS!$B$11,MOLINOS!F86,IF($B$15=DATOS!$B$12,'ÓSMOSIS INV'!F86,IF($B$15=DATOS!$B$13,REACTORES!F86,IF($B$15=DATOS!$B$14,RESINAS!F90,IF($B$15=DATOS!$B$15,SECADORES!F86,IF($B$15=DATOS!$B$16,SILOS!F86,IF($B$15=DATOS!$B$17,TANQUES!F86,IF($B$15=DATOS!$B$18,'TK AGITADOS'!F86,IF($B$15=DATOS!$B$19,'TORRES ENF'!F86," ")))))))))))))))))</f>
        <v>0</v>
      </c>
      <c r="E102" s="46">
        <f>IF($B$15=DATOS!$B$3,CALDERAS!G86,IF($B$15=DATOS!$B$4,CENTRÍFUGAS!G86,IF($B$15=DATOS!$B$5,CHILLERS!G86, IF($B$15=DATOS!$B$6,COMPRESORES!G86,IF($B$15=DATOS!$B$7,EVAPORADORES!G86,IF($B$15=DATOS!$B$8,FILTROS!G86,IF($B$15=DATOS!$B$9,IC!G86,IF($B$15=DATOS!$B$10,MIXERS!G86,IF($B$15=DATOS!$B$11,MOLINOS!G86,IF($B$15=DATOS!$B$12,'ÓSMOSIS INV'!G86,IF($B$15=DATOS!$B$13,REACTORES!G86,IF($B$15=DATOS!$B$14,RESINAS!G90,IF($B$15=DATOS!$B$15,SECADORES!G86,IF($B$15=DATOS!$B$16,SILOS!G86,IF($B$15=DATOS!$B$17,TANQUES!G86,IF($B$15=DATOS!$B$18,'TK AGITADOS'!G86,IF($B$15=DATOS!$B$19,'TORRES ENF'!G86," ")))))))))))))))))</f>
        <v>0</v>
      </c>
      <c r="F102" s="46">
        <f>IF($B$15=DATOS!$B$3,CALDERAS!H86,IF($B$15=DATOS!$B$4,CENTRÍFUGAS!H86,IF($B$15=DATOS!$B$5,CHILLERS!H86, IF($B$15=DATOS!$B$6,COMPRESORES!H86,IF($B$15=DATOS!$B$7,EVAPORADORES!H86,IF($B$15=DATOS!$B$8,FILTROS!H86,IF($B$15=DATOS!$B$9,IC!H86,IF($B$15=DATOS!$B$10,MIXERS!H86,IF($B$15=DATOS!$B$11,MOLINOS!H86,IF($B$15=DATOS!$B$12,'ÓSMOSIS INV'!H86,IF($B$15=DATOS!$B$13,REACTORES!H86,IF($B$15=DATOS!$B$14,RESINAS!H90,IF($B$15=DATOS!$B$15,SECADORES!H86,IF($B$15=DATOS!$B$16,SILOS!H86,IF($B$15=DATOS!$B$17,TANQUES!H86,IF($B$15=DATOS!$B$18,'TK AGITADOS'!H86,IF($B$15=DATOS!$B$19,'TORRES ENF'!H86," ")))))))))))))))))</f>
        <v>0</v>
      </c>
      <c r="G102" s="46">
        <f>IF($B$15=DATOS!$B$3,CALDERAS!I86,IF($B$15=DATOS!$B$4,CENTRÍFUGAS!I86,IF($B$15=DATOS!$B$5,CHILLERS!I86, IF($B$15=DATOS!$B$6,COMPRESORES!I86,IF($B$15=DATOS!$B$7,EVAPORADORES!I86,IF($B$15=DATOS!$B$8,FILTROS!I86,IF($B$15=DATOS!$B$9,IC!I86,IF($B$15=DATOS!$B$10,MIXERS!I86,IF($B$15=DATOS!$B$11,MOLINOS!I86,IF($B$15=DATOS!$B$12,'ÓSMOSIS INV'!I86,IF($B$15=DATOS!$B$13,REACTORES!I86,IF($B$15=DATOS!$B$14,RESINAS!I90,IF($B$15=DATOS!$B$15,SECADORES!I86,IF($B$15=DATOS!$B$16,SILOS!I86,IF($B$15=DATOS!$B$17,TANQUES!I86,IF($B$15=DATOS!$B$18,'TK AGITADOS'!I86,IF($B$15=DATOS!$B$19,'TORRES ENF'!I86," ")))))))))))))))))</f>
        <v>0</v>
      </c>
      <c r="H102" s="46">
        <f>IF($B$15=DATOS!$B$3,CALDERAS!J86,IF($B$15=DATOS!$B$4,CENTRÍFUGAS!J86,IF($B$15=DATOS!$B$5,CHILLERS!J86, IF($B$15=DATOS!$B$6,COMPRESORES!J86,IF($B$15=DATOS!$B$7,EVAPORADORES!J86,IF($B$15=DATOS!$B$8,FILTROS!J86,IF($B$15=DATOS!$B$9,IC!J86,IF($B$15=DATOS!$B$10,MIXERS!J86,IF($B$15=DATOS!$B$11,MOLINOS!J86,IF($B$15=DATOS!$B$12,'ÓSMOSIS INV'!J86,IF($B$15=DATOS!$B$13,REACTORES!J86,IF($B$15=DATOS!$B$14,RESINAS!J90,IF($B$15=DATOS!$B$15,SECADORES!J86,IF($B$15=DATOS!$B$16,SILOS!J86,IF($B$15=DATOS!$B$17,TANQUES!J86,IF($B$15=DATOS!$B$18,'TK AGITADOS'!J86,IF($B$15=DATOS!$B$19,'TORRES ENF'!J86," ")))))))))))))))))</f>
        <v>0</v>
      </c>
      <c r="I102" s="46">
        <f>IF($B$15=DATOS!$B$3,CALDERAS!K86,IF($B$15=DATOS!$B$4,CENTRÍFUGAS!K86,IF($B$15=DATOS!$B$5,CHILLERS!K86, IF($B$15=DATOS!$B$6,COMPRESORES!K86,IF($B$15=DATOS!$B$7,EVAPORADORES!K86,IF($B$15=DATOS!$B$8,FILTROS!K86,IF($B$15=DATOS!$B$9,IC!K86,IF($B$15=DATOS!$B$10,MIXERS!K86,IF($B$15=DATOS!$B$11,MOLINOS!K86,IF($B$15=DATOS!$B$12,'ÓSMOSIS INV'!K86,IF($B$15=DATOS!$B$13,REACTORES!K86,IF($B$15=DATOS!$B$14,RESINAS!K90,IF($B$15=DATOS!$B$15,SECADORES!K86,IF($B$15=DATOS!$B$16,SILOS!K86,IF($B$15=DATOS!$B$17,TANQUES!K86,IF($B$15=DATOS!$B$18,'TK AGITADOS'!K86,IF($B$15=DATOS!$B$19,'TORRES ENF'!K86," ")))))))))))))))))</f>
        <v>0</v>
      </c>
      <c r="J102" s="46">
        <f>IF($B$15=DATOS!$B$3,CALDERAS!L86,IF($B$15=DATOS!$B$4,CENTRÍFUGAS!L86,IF($B$15=DATOS!$B$5,CHILLERS!L86, IF($B$15=DATOS!$B$6,COMPRESORES!L86,IF($B$15=DATOS!$B$7,EVAPORADORES!L86,IF($B$15=DATOS!$B$8,FILTROS!L86,IF($B$15=DATOS!$B$9,IC!L86,IF($B$15=DATOS!$B$10,MIXERS!L86,IF($B$15=DATOS!$B$11,MOLINOS!L86,IF($B$15=DATOS!$B$12,'ÓSMOSIS INV'!L86,IF($B$15=DATOS!$B$13,REACTORES!L86,IF($B$15=DATOS!$B$14,RESINAS!L90,IF($B$15=DATOS!$B$15,SECADORES!L86,IF($B$15=DATOS!$B$16,SILOS!L86,IF($B$15=DATOS!$B$17,TANQUES!L86,IF($B$15=DATOS!$B$18,'TK AGITADOS'!L86,IF($B$15=DATOS!$B$19,'TORRES ENF'!L86," ")))))))))))))))))</f>
        <v>0</v>
      </c>
      <c r="K102" s="46">
        <f>IF($B$15=DATOS!$B$3,CALDERAS!M86,IF($B$15=DATOS!$B$4,CENTRÍFUGAS!M86,IF($B$15=DATOS!$B$5,CHILLERS!M86, IF($B$15=DATOS!$B$6,COMPRESORES!M86,IF($B$15=DATOS!$B$7,EVAPORADORES!M86,IF($B$15=DATOS!$B$8,FILTROS!M86,IF($B$15=DATOS!$B$9,IC!M86,IF($B$15=DATOS!$B$10,MIXERS!M86,IF($B$15=DATOS!$B$11,MOLINOS!M86,IF($B$15=DATOS!$B$12,'ÓSMOSIS INV'!M86,IF($B$15=DATOS!$B$13,REACTORES!M86,IF($B$15=DATOS!$B$14,RESINAS!M90,IF($B$15=DATOS!$B$15,SECADORES!M86,IF($B$15=DATOS!$B$16,SILOS!M86,IF($B$15=DATOS!$B$17,TANQUES!M86,IF($B$15=DATOS!$B$18,'TK AGITADOS'!M86,IF($B$15=DATOS!$B$19,'TORRES ENF'!M86," ")))))))))))))))))</f>
        <v>0</v>
      </c>
      <c r="L102" s="46">
        <f>IF($B$15=DATOS!$B$3,CALDERAS!N86,IF($B$15=DATOS!$B$4,CENTRÍFUGAS!N86,IF($B$15=DATOS!$B$5,CHILLERS!N86, IF($B$15=DATOS!$B$6,COMPRESORES!N86,IF($B$15=DATOS!$B$7,EVAPORADORES!N86,IF($B$15=DATOS!$B$8,FILTROS!N86,IF($B$15=DATOS!$B$9,IC!N86,IF($B$15=DATOS!$B$10,MIXERS!N86,IF($B$15=DATOS!$B$11,MOLINOS!N86,IF($B$15=DATOS!$B$12,'ÓSMOSIS INV'!N86,IF($B$15=DATOS!$B$13,REACTORES!N86,IF($B$15=DATOS!$B$14,RESINAS!N90,IF($B$15=DATOS!$B$15,SECADORES!N86,IF($B$15=DATOS!$B$16,SILOS!N86,IF($B$15=DATOS!$B$17,TANQUES!N86,IF($B$15=DATOS!$B$18,'TK AGITADOS'!N86,IF($B$15=DATOS!$B$19,'TORRES ENF'!N86," ")))))))))))))))))</f>
        <v>0</v>
      </c>
      <c r="M102" s="46">
        <f>IF($B$15=DATOS!$B$3,CALDERAS!O86,IF($B$15=DATOS!$B$4,CENTRÍFUGAS!O86,IF($B$15=DATOS!$B$5,CHILLERS!O86, IF($B$15=DATOS!$B$6,COMPRESORES!O86,IF($B$15=DATOS!$B$7,EVAPORADORES!O86,IF($B$15=DATOS!$B$8,FILTROS!O86,IF($B$15=DATOS!$B$9,IC!O86,IF($B$15=DATOS!$B$10,MIXERS!O86,IF($B$15=DATOS!$B$11,MOLINOS!O86,IF($B$15=DATOS!$B$12,'ÓSMOSIS INV'!O86,IF($B$15=DATOS!$B$13,REACTORES!O86,IF($B$15=DATOS!$B$14,RESINAS!O90,IF($B$15=DATOS!$B$15,SECADORES!O86,IF($B$15=DATOS!$B$16,SILOS!O86,IF($B$15=DATOS!$B$17,TANQUES!O86,IF($B$15=DATOS!$B$18,'TK AGITADOS'!O86,IF($B$15=DATOS!$B$19,'TORRES ENF'!O86," ")))))))))))))))))</f>
        <v>0</v>
      </c>
      <c r="N102" s="46">
        <f>IF($B$15=DATOS!$B$3,CALDERAS!P86,IF($B$15=DATOS!$B$4,CENTRÍFUGAS!P86,IF($B$15=DATOS!$B$5,CHILLERS!P86, IF($B$15=DATOS!$B$6,COMPRESORES!P86,IF($B$15=DATOS!$B$7,EVAPORADORES!P86,IF($B$15=DATOS!$B$8,FILTROS!P86,IF($B$15=DATOS!$B$9,IC!P86,IF($B$15=DATOS!$B$10,MIXERS!P86,IF($B$15=DATOS!$B$11,MOLINOS!P86,IF($B$15=DATOS!$B$12,'ÓSMOSIS INV'!P86,IF($B$15=DATOS!$B$13,REACTORES!P86,IF($B$15=DATOS!$B$14,RESINAS!P90,IF($B$15=DATOS!$B$15,SECADORES!P86,IF($B$15=DATOS!$B$16,SILOS!P86,IF($B$15=DATOS!$B$17,TANQUES!P86,IF($B$15=DATOS!$B$18,'TK AGITADOS'!P86,IF($B$15=DATOS!$B$19,'TORRES ENF'!P86," ")))))))))))))))))</f>
        <v>0</v>
      </c>
      <c r="O102" s="46">
        <f>IF($B$15=DATOS!$B$3,CALDERAS!Q86,IF($B$15=DATOS!$B$4,CENTRÍFUGAS!Q86,IF($B$15=DATOS!$B$5,CHILLERS!Q86, IF($B$15=DATOS!$B$6,COMPRESORES!Q86,IF($B$15=DATOS!$B$7,EVAPORADORES!Q86,IF($B$15=DATOS!$B$8,FILTROS!Q86,IF($B$15=DATOS!$B$9,IC!Q86,IF($B$15=DATOS!$B$10,MIXERS!Q86,IF($B$15=DATOS!$B$11,MOLINOS!Q86,IF($B$15=DATOS!$B$12,'ÓSMOSIS INV'!Q86,IF($B$15=DATOS!$B$13,REACTORES!Q86,IF($B$15=DATOS!$B$14,RESINAS!Q90,IF($B$15=DATOS!$B$15,SECADORES!Q86,IF($B$15=DATOS!$B$16,SILOS!Q86,IF($B$15=DATOS!$B$17,TANQUES!Q86,IF($B$15=DATOS!$B$18,'TK AGITADOS'!Q86,IF($B$15=DATOS!$B$19,'TORRES ENF'!Q86," ")))))))))))))))))</f>
        <v>0</v>
      </c>
      <c r="P102" s="46">
        <f>IF($B$15=DATOS!$B$3,CALDERAS!R86,IF($B$15=DATOS!$B$4,CENTRÍFUGAS!R86,IF($B$15=DATOS!$B$5,CHILLERS!R86, IF($B$15=DATOS!$B$6,COMPRESORES!R86,IF($B$15=DATOS!$B$7,EVAPORADORES!R86,IF($B$15=DATOS!$B$8,FILTROS!R86,IF($B$15=DATOS!$B$9,IC!R86,IF($B$15=DATOS!$B$10,MIXERS!R86,IF($B$15=DATOS!$B$11,MOLINOS!R86,IF($B$15=DATOS!$B$12,'ÓSMOSIS INV'!R86,IF($B$15=DATOS!$B$13,REACTORES!R86,IF($B$15=DATOS!$B$14,RESINAS!R90,IF($B$15=DATOS!$B$15,SECADORES!R86,IF($B$15=DATOS!$B$16,SILOS!R86,IF($B$15=DATOS!$B$17,TANQUES!R86,IF($B$15=DATOS!$B$18,'TK AGITADOS'!R86,IF($B$15=DATOS!$B$19,'TORRES ENF'!R86," ")))))))))))))))))</f>
        <v>0</v>
      </c>
      <c r="Q102" s="46">
        <f>IF($B$15=DATOS!$B$3,CALDERAS!S86,IF($B$15=DATOS!$B$4,CENTRÍFUGAS!S86,IF($B$15=DATOS!$B$5,CHILLERS!S86, IF($B$15=DATOS!$B$6,COMPRESORES!S86,IF($B$15=DATOS!$B$7,EVAPORADORES!S86,IF($B$15=DATOS!$B$8,FILTROS!S86,IF($B$15=DATOS!$B$9,IC!S86,IF($B$15=DATOS!$B$10,MIXERS!S86,IF($B$15=DATOS!$B$11,MOLINOS!S86,IF($B$15=DATOS!$B$12,'ÓSMOSIS INV'!S86,IF($B$15=DATOS!$B$13,REACTORES!S86,IF($B$15=DATOS!$B$14,RESINAS!S90,IF($B$15=DATOS!$B$15,SECADORES!S86,IF($B$15=DATOS!$B$16,SILOS!S86,IF($B$15=DATOS!$B$17,TANQUES!S86,IF($B$15=DATOS!$B$18,'TK AGITADOS'!S86,IF($B$15=DATOS!$B$19,'TORRES ENF'!S86," ")))))))))))))))))</f>
        <v>0</v>
      </c>
      <c r="R102" s="46">
        <f>IF($B$15=DATOS!$B$3,CALDERAS!T86,IF($B$15=DATOS!$B$4,CENTRÍFUGAS!T86,IF($B$15=DATOS!$B$5,CHILLERS!T86, IF($B$15=DATOS!$B$6,COMPRESORES!T86,IF($B$15=DATOS!$B$7,EVAPORADORES!T86,IF($B$15=DATOS!$B$8,FILTROS!T86,IF($B$15=DATOS!$B$9,IC!T86,IF($B$15=DATOS!$B$10,MIXERS!T86,IF($B$15=DATOS!$B$11,MOLINOS!T86,IF($B$15=DATOS!$B$12,'ÓSMOSIS INV'!T86,IF($B$15=DATOS!$B$13,REACTORES!T86,IF($B$15=DATOS!$B$14,RESINAS!T90,IF($B$15=DATOS!$B$15,SECADORES!T86,IF($B$15=DATOS!$B$16,SILOS!T86,IF($B$15=DATOS!$B$17,TANQUES!T86,IF($B$15=DATOS!$B$18,'TK AGITADOS'!T86,IF($B$15=DATOS!$B$19,'TORRES ENF'!T86," ")))))))))))))))))</f>
        <v>0</v>
      </c>
      <c r="S102" s="46">
        <f>IF($B$15=DATOS!$B$3,CALDERAS!U86,IF($B$15=DATOS!$B$4,CENTRÍFUGAS!U86,IF($B$15=DATOS!$B$5,CHILLERS!U86, IF($B$15=DATOS!$B$6,COMPRESORES!U86,IF($B$15=DATOS!$B$7,EVAPORADORES!U86,IF($B$15=DATOS!$B$8,FILTROS!U86,IF($B$15=DATOS!$B$9,IC!U86,IF($B$15=DATOS!$B$10,MIXERS!U86,IF($B$15=DATOS!$B$11,MOLINOS!U86,IF($B$15=DATOS!$B$12,'ÓSMOSIS INV'!U86,IF($B$15=DATOS!$B$13,REACTORES!U86,IF($B$15=DATOS!$B$14,RESINAS!U90,IF($B$15=DATOS!$B$15,SECADORES!U86,IF($B$15=DATOS!$B$16,SILOS!U86,IF($B$15=DATOS!$B$17,TANQUES!U86,IF($B$15=DATOS!$B$18,'TK AGITADOS'!U86,IF($B$15=DATOS!$B$19,'TORRES ENF'!U86," ")))))))))))))))))</f>
        <v>0</v>
      </c>
      <c r="T102" s="46">
        <f>IF($B$15=DATOS!$B$3,CALDERAS!V86,IF($B$15=DATOS!$B$4,CENTRÍFUGAS!V86,IF($B$15=DATOS!$B$5,CHILLERS!V86, IF($B$15=DATOS!$B$6,COMPRESORES!V86,IF($B$15=DATOS!$B$7,EVAPORADORES!V86,IF($B$15=DATOS!$B$8,FILTROS!V86,IF($B$15=DATOS!$B$9,IC!V86,IF($B$15=DATOS!$B$10,MIXERS!V86,IF($B$15=DATOS!$B$11,MOLINOS!V86,IF($B$15=DATOS!$B$12,'ÓSMOSIS INV'!V86,IF($B$15=DATOS!$B$13,REACTORES!V86,IF($B$15=DATOS!$B$14,RESINAS!V90,IF($B$15=DATOS!$B$15,SECADORES!V86,IF($B$15=DATOS!$B$16,SILOS!V86,IF($B$15=DATOS!$B$17,TANQUES!V86,IF($B$15=DATOS!$B$18,'TK AGITADOS'!V86,IF($B$15=DATOS!$B$19,'TORRES ENF'!V86," ")))))))))))))))))</f>
        <v>0</v>
      </c>
      <c r="U102" s="46">
        <f>IF($B$15=DATOS!$B$3,CALDERAS!W86,IF($B$15=DATOS!$B$4,CENTRÍFUGAS!W86,IF($B$15=DATOS!$B$5,CHILLERS!W86, IF($B$15=DATOS!$B$6,COMPRESORES!W86,IF($B$15=DATOS!$B$7,EVAPORADORES!W86,IF($B$15=DATOS!$B$8,FILTROS!W86,IF($B$15=DATOS!$B$9,IC!W86,IF($B$15=DATOS!$B$10,MIXERS!W86,IF($B$15=DATOS!$B$11,MOLINOS!W86,IF($B$15=DATOS!$B$12,'ÓSMOSIS INV'!W86,IF($B$15=DATOS!$B$13,REACTORES!W86,IF($B$15=DATOS!$B$14,RESINAS!W90,IF($B$15=DATOS!$B$15,SECADORES!W86,IF($B$15=DATOS!$B$16,SILOS!W86,IF($B$15=DATOS!$B$17,TANQUES!W86,IF($B$15=DATOS!$B$18,'TK AGITADOS'!W86,IF($B$15=DATOS!$B$19,'TORRES ENF'!W86," ")))))))))))))))))</f>
        <v>0</v>
      </c>
      <c r="V102" s="46">
        <f>IF($B$15=DATOS!$B$3,CALDERAS!X86,IF($B$15=DATOS!$B$4,CENTRÍFUGAS!X86,IF($B$15=DATOS!$B$5,CHILLERS!X86, IF($B$15=DATOS!$B$6,COMPRESORES!X86,IF($B$15=DATOS!$B$7,EVAPORADORES!X86,IF($B$15=DATOS!$B$8,FILTROS!X86,IF($B$15=DATOS!$B$9,IC!X86,IF($B$15=DATOS!$B$10,MIXERS!X86,IF($B$15=DATOS!$B$11,MOLINOS!X86,IF($B$15=DATOS!$B$12,'ÓSMOSIS INV'!X86,IF($B$15=DATOS!$B$13,REACTORES!X86,IF($B$15=DATOS!$B$14,RESINAS!X90,IF($B$15=DATOS!$B$15,SECADORES!X86,IF($B$15=DATOS!$B$16,SILOS!X86,IF($B$15=DATOS!$B$17,TANQUES!X86,IF($B$15=DATOS!$B$18,'TK AGITADOS'!X86,IF($B$15=DATOS!$B$19,'TORRES ENF'!X86," ")))))))))))))))))</f>
        <v>0</v>
      </c>
      <c r="W102" s="46">
        <f>IF($B$15=DATOS!$B$3,CALDERAS!Y86,IF($B$15=DATOS!$B$4,CENTRÍFUGAS!Y86,IF($B$15=DATOS!$B$5,CHILLERS!Y86, IF($B$15=DATOS!$B$6,COMPRESORES!Y86,IF($B$15=DATOS!$B$7,EVAPORADORES!Y86,IF($B$15=DATOS!$B$8,FILTROS!Y86,IF($B$15=DATOS!$B$9,IC!Y86,IF($B$15=DATOS!$B$10,MIXERS!Y86,IF($B$15=DATOS!$B$11,MOLINOS!Y86,IF($B$15=DATOS!$B$12,'ÓSMOSIS INV'!Y86,IF($B$15=DATOS!$B$13,REACTORES!Y86,IF($B$15=DATOS!$B$14,RESINAS!Y90,IF($B$15=DATOS!$B$15,SECADORES!Y86,IF($B$15=DATOS!$B$16,SILOS!Y86,IF($B$15=DATOS!$B$17,TANQUES!Y86,IF($B$15=DATOS!$B$18,'TK AGITADOS'!Y86,IF($B$15=DATOS!$B$19,'TORRES ENF'!Y86," ")))))))))))))))))</f>
        <v>0</v>
      </c>
      <c r="X102" s="46">
        <f>IF($B$15=DATOS!$B$3,CALDERAS!Z86,IF($B$15=DATOS!$B$4,CENTRÍFUGAS!Z86,IF($B$15=DATOS!$B$5,CHILLERS!Z86, IF($B$15=DATOS!$B$6,COMPRESORES!Z86,IF($B$15=DATOS!$B$7,EVAPORADORES!Z86,IF($B$15=DATOS!$B$8,FILTROS!Z86,IF($B$15=DATOS!$B$9,IC!Z86,IF($B$15=DATOS!$B$10,MIXERS!Z86,IF($B$15=DATOS!$B$11,MOLINOS!Z86,IF($B$15=DATOS!$B$12,'ÓSMOSIS INV'!Z86,IF($B$15=DATOS!$B$13,REACTORES!Z86,IF($B$15=DATOS!$B$14,RESINAS!Z90,IF($B$15=DATOS!$B$15,SECADORES!Z86,IF($B$15=DATOS!$B$16,SILOS!Z86,IF($B$15=DATOS!$B$17,TANQUES!Z86,IF($B$15=DATOS!$B$18,'TK AGITADOS'!Z86,IF($B$15=DATOS!$B$19,'TORRES ENF'!Z86," ")))))))))))))))))</f>
        <v>0</v>
      </c>
      <c r="Y102" s="46">
        <f>IF($B$15=DATOS!$B$3,CALDERAS!AA86,IF($B$15=DATOS!$B$4,CENTRÍFUGAS!AA86,IF($B$15=DATOS!$B$5,CHILLERS!AA86, IF($B$15=DATOS!$B$6,COMPRESORES!AA86,IF($B$15=DATOS!$B$7,EVAPORADORES!AA86,IF($B$15=DATOS!$B$8,FILTROS!AA86,IF($B$15=DATOS!$B$9,IC!AA86,IF($B$15=DATOS!$B$10,MIXERS!AA86,IF($B$15=DATOS!$B$11,MOLINOS!AA86,IF($B$15=DATOS!$B$12,'ÓSMOSIS INV'!AA86,IF($B$15=DATOS!$B$13,REACTORES!AA86,IF($B$15=DATOS!$B$14,RESINAS!AA90,IF($B$15=DATOS!$B$15,SECADORES!AA86,IF($B$15=DATOS!$B$16,SILOS!AA86,IF($B$15=DATOS!$B$17,TANQUES!AA86,IF($B$15=DATOS!$B$18,'TK AGITADOS'!AA86,IF($B$15=DATOS!$B$19,'TORRES ENF'!AA86," ")))))))))))))))))</f>
        <v>0</v>
      </c>
      <c r="Z102" s="46">
        <f>IF($B$15=DATOS!$B$3,CALDERAS!AB86,IF($B$15=DATOS!$B$4,CENTRÍFUGAS!AB86,IF($B$15=DATOS!$B$5,CHILLERS!AB86, IF($B$15=DATOS!$B$6,COMPRESORES!AB86,IF($B$15=DATOS!$B$7,EVAPORADORES!AB86,IF($B$15=DATOS!$B$8,FILTROS!AB86,IF($B$15=DATOS!$B$9,IC!AB86,IF($B$15=DATOS!$B$10,MIXERS!AB86,IF($B$15=DATOS!$B$11,MOLINOS!AB86,IF($B$15=DATOS!$B$12,'ÓSMOSIS INV'!AB86,IF($B$15=DATOS!$B$13,REACTORES!AB86,IF($B$15=DATOS!$B$14,RESINAS!AB90,IF($B$15=DATOS!$B$15,SECADORES!AB86,IF($B$15=DATOS!$B$16,SILOS!AB86,IF($B$15=DATOS!$B$17,TANQUES!AB86,IF($B$15=DATOS!$B$18,'TK AGITADOS'!AB86,IF($B$15=DATOS!$B$19,'TORRES ENF'!AB86," ")))))))))))))))))</f>
        <v>0</v>
      </c>
      <c r="AA102" s="46">
        <f>IF($B$15=DATOS!$B$3,CALDERAS!AC86,IF($B$15=DATOS!$B$4,CENTRÍFUGAS!AC86,IF($B$15=DATOS!$B$5,CHILLERS!AC86, IF($B$15=DATOS!$B$6,COMPRESORES!AC86,IF($B$15=DATOS!$B$7,EVAPORADORES!AC86,IF($B$15=DATOS!$B$8,FILTROS!AC86,IF($B$15=DATOS!$B$9,IC!AC86,IF($B$15=DATOS!$B$10,MIXERS!AC86,IF($B$15=DATOS!$B$11,MOLINOS!AC86,IF($B$15=DATOS!$B$12,'ÓSMOSIS INV'!AC86,IF($B$15=DATOS!$B$13,REACTORES!AC86,IF($B$15=DATOS!$B$14,RESINAS!AC90,IF($B$15=DATOS!$B$15,SECADORES!AC86,IF($B$15=DATOS!$B$16,SILOS!AC86,IF($B$15=DATOS!$B$17,TANQUES!AC86,IF($B$15=DATOS!$B$18,'TK AGITADOS'!AC86,IF($B$15=DATOS!$B$19,'TORRES ENF'!AC86," ")))))))))))))))))</f>
        <v>0</v>
      </c>
      <c r="AB102" s="46">
        <f>IF($B$15=DATOS!$B$3,CALDERAS!AD86,IF($B$15=DATOS!$B$4,CENTRÍFUGAS!AD86,IF($B$15=DATOS!$B$5,CHILLERS!AD86, IF($B$15=DATOS!$B$6,COMPRESORES!AD86,IF($B$15=DATOS!$B$7,EVAPORADORES!AD86,IF($B$15=DATOS!$B$8,FILTROS!AD86,IF($B$15=DATOS!$B$9,IC!AD86,IF($B$15=DATOS!$B$10,MIXERS!AD86,IF($B$15=DATOS!$B$11,MOLINOS!AD86,IF($B$15=DATOS!$B$12,'ÓSMOSIS INV'!AD86,IF($B$15=DATOS!$B$13,REACTORES!AD86,IF($B$15=DATOS!$B$14,RESINAS!AD90,IF($B$15=DATOS!$B$15,SECADORES!AD86,IF($B$15=DATOS!$B$16,SILOS!AD86,IF($B$15=DATOS!$B$17,TANQUES!AD86,IF($B$15=DATOS!$B$18,'TK AGITADOS'!AD86,IF($B$15=DATOS!$B$19,'TORRES ENF'!AD86," ")))))))))))))))))</f>
        <v>0</v>
      </c>
      <c r="AC102" s="46">
        <f>IF($B$15=DATOS!$B$3,CALDERAS!AE86,IF($B$15=DATOS!$B$4,CENTRÍFUGAS!AE86,IF($B$15=DATOS!$B$5,CHILLERS!AE86, IF($B$15=DATOS!$B$6,COMPRESORES!AE86,IF($B$15=DATOS!$B$7,EVAPORADORES!AE86,IF($B$15=DATOS!$B$8,FILTROS!AE86,IF($B$15=DATOS!$B$9,IC!AE86,IF($B$15=DATOS!$B$10,MIXERS!AE86,IF($B$15=DATOS!$B$11,MOLINOS!AE86,IF($B$15=DATOS!$B$12,'ÓSMOSIS INV'!AE86,IF($B$15=DATOS!$B$13,REACTORES!AE86,IF($B$15=DATOS!$B$14,RESINAS!AE90,IF($B$15=DATOS!$B$15,SECADORES!AE86,IF($B$15=DATOS!$B$16,SILOS!AE86,IF($B$15=DATOS!$B$17,TANQUES!AE86,IF($B$15=DATOS!$B$18,'TK AGITADOS'!AE86,IF($B$15=DATOS!$B$19,'TORRES ENF'!AE86," ")))))))))))))))))</f>
        <v>0</v>
      </c>
      <c r="AD102" s="46">
        <f>IF($B$15=DATOS!$B$3,CALDERAS!AF86,IF($B$15=DATOS!$B$4,CENTRÍFUGAS!AF86,IF($B$15=DATOS!$B$5,CHILLERS!AF86, IF($B$15=DATOS!$B$6,COMPRESORES!AF86,IF($B$15=DATOS!$B$7,EVAPORADORES!AF86,IF($B$15=DATOS!$B$8,FILTROS!AF86,IF($B$15=DATOS!$B$9,IC!AF86,IF($B$15=DATOS!$B$10,MIXERS!AF86,IF($B$15=DATOS!$B$11,MOLINOS!AF86,IF($B$15=DATOS!$B$12,'ÓSMOSIS INV'!AF86,IF($B$15=DATOS!$B$13,REACTORES!AF86,IF($B$15=DATOS!$B$14,RESINAS!AF90,IF($B$15=DATOS!$B$15,SECADORES!AF86,IF($B$15=DATOS!$B$16,SILOS!AF86,IF($B$15=DATOS!$B$17,TANQUES!AF86,IF($B$15=DATOS!$B$18,'TK AGITADOS'!AF86,IF($B$15=DATOS!$B$19,'TORRES ENF'!AF86," ")))))))))))))))))</f>
        <v>0</v>
      </c>
      <c r="AE102" s="46">
        <f>IF($B$15=DATOS!$B$3,CALDERAS!AG86,IF($B$15=DATOS!$B$4,CENTRÍFUGAS!AG86,IF($B$15=DATOS!$B$5,CHILLERS!AG86, IF($B$15=DATOS!$B$6,COMPRESORES!AG86,IF($B$15=DATOS!$B$7,EVAPORADORES!AG86,IF($B$15=DATOS!$B$8,FILTROS!AG86,IF($B$15=DATOS!$B$9,IC!AG86,IF($B$15=DATOS!$B$10,MIXERS!AG86,IF($B$15=DATOS!$B$11,MOLINOS!AG86,IF($B$15=DATOS!$B$12,'ÓSMOSIS INV'!AG86,IF($B$15=DATOS!$B$13,REACTORES!AG86,IF($B$15=DATOS!$B$14,RESINAS!AG90,IF($B$15=DATOS!$B$15,SECADORES!AG86,IF($B$15=DATOS!$B$16,SILOS!AG86,IF($B$15=DATOS!$B$17,TANQUES!AG86,IF($B$15=DATOS!$B$18,'TK AGITADOS'!AG86,IF($B$15=DATOS!$B$19,'TORRES ENF'!AG86," ")))))))))))))))))</f>
        <v>0</v>
      </c>
      <c r="AF102" s="46">
        <f>IF($B$15=DATOS!$B$3,CALDERAS!AH86,IF($B$15=DATOS!$B$4,CENTRÍFUGAS!AH86,IF($B$15=DATOS!$B$5,CHILLERS!AH86, IF($B$15=DATOS!$B$6,COMPRESORES!AH86,IF($B$15=DATOS!$B$7,EVAPORADORES!AH86,IF($B$15=DATOS!$B$8,FILTROS!AH86,IF($B$15=DATOS!$B$9,IC!AH86,IF($B$15=DATOS!$B$10,MIXERS!AH86,IF($B$15=DATOS!$B$11,MOLINOS!AH86,IF($B$15=DATOS!$B$12,'ÓSMOSIS INV'!AH86,IF($B$15=DATOS!$B$13,REACTORES!AH86,IF($B$15=DATOS!$B$14,RESINAS!AH90,IF($B$15=DATOS!$B$15,SECADORES!AH86,IF($B$15=DATOS!$B$16,SILOS!AH86,IF($B$15=DATOS!$B$17,TANQUES!AH86,IF($B$15=DATOS!$B$18,'TK AGITADOS'!AH86,IF($B$15=DATOS!$B$19,'TORRES ENF'!AH86," ")))))))))))))))))</f>
        <v>0</v>
      </c>
    </row>
    <row r="103" spans="1:32" s="48" customFormat="1" ht="45" customHeight="1" x14ac:dyDescent="0.4">
      <c r="A103" s="46">
        <f>IF($B$15=DATOS!$B$3,CALDERAS!C87,IF($B$15=DATOS!$B$4,CENTRÍFUGAS!C87,IF($B$15=DATOS!$B$5,CHILLERS!C87, IF($B$15=DATOS!$B$6,COMPRESORES!C87,IF($B$15=DATOS!$B$7,EVAPORADORES!C87,IF($B$15=DATOS!$B$8,FILTROS!C87,IF($B$15=DATOS!$B$9,IC!C87,IF($B$15=DATOS!$B$10,MIXERS!C87,IF($B$15=DATOS!$B$11,MOLINOS!C87,IF($B$15=DATOS!$B$12,'ÓSMOSIS INV'!C87,IF($B$15=DATOS!$B$13,REACTORES!C87,IF($B$15=DATOS!$B$14,RESINAS!C91,IF($B$15=DATOS!$B$15,SECADORES!C87,IF($B$15=DATOS!$B$16,SILOS!C87,IF($B$15=DATOS!$B$17,TANQUES!C87,IF($B$15=DATOS!$B$18,'TK AGITADOS'!C87,IF($B$15=DATOS!$B$19,'TORRES ENF'!C87," ")))))))))))))))))</f>
        <v>0</v>
      </c>
      <c r="B103" s="46">
        <f>IF($B$15=DATOS!$B$3,CALDERAS!D87,IF($B$15=DATOS!$B$4,CENTRÍFUGAS!D87,IF($B$15=DATOS!$B$5,CHILLERS!D87, IF($B$15=DATOS!$B$6,COMPRESORES!D87,IF($B$15=DATOS!$B$7,EVAPORADORES!D87,IF($B$15=DATOS!$B$8,FILTROS!D87,IF($B$15=DATOS!$B$9,IC!D87,IF($B$15=DATOS!$B$10,MIXERS!D87,IF($B$15=DATOS!$B$11,MOLINOS!D87,IF($B$15=DATOS!$B$12,'ÓSMOSIS INV'!D87,IF($B$15=DATOS!$B$13,REACTORES!D87,IF($B$15=DATOS!$B$14,RESINAS!D91,IF($B$15=DATOS!$B$15,SECADORES!D87,IF($B$15=DATOS!$B$16,SILOS!D87,IF($B$15=DATOS!$B$17,TANQUES!D87,IF($B$15=DATOS!$B$18,'TK AGITADOS'!D87,IF($B$15=DATOS!$B$19,'TORRES ENF'!D87," ")))))))))))))))))</f>
        <v>0</v>
      </c>
      <c r="C103" s="46">
        <f>IF($B$15=DATOS!$B$3,CALDERAS!E87,IF($B$15=DATOS!$B$4,CENTRÍFUGAS!E87,IF($B$15=DATOS!$B$5,CHILLERS!E87, IF($B$15=DATOS!$B$6,COMPRESORES!E87,IF($B$15=DATOS!$B$7,EVAPORADORES!E87,IF($B$15=DATOS!$B$8,FILTROS!E87,IF($B$15=DATOS!$B$9,IC!E87,IF($B$15=DATOS!$B$10,MIXERS!E87,IF($B$15=DATOS!$B$11,MOLINOS!E87,IF($B$15=DATOS!$B$12,'ÓSMOSIS INV'!E87,IF($B$15=DATOS!$B$13,REACTORES!E87,IF($B$15=DATOS!$B$14,RESINAS!E91,IF($B$15=DATOS!$B$15,SECADORES!E87,IF($B$15=DATOS!$B$16,SILOS!E87,IF($B$15=DATOS!$B$17,TANQUES!E87,IF($B$15=DATOS!$B$18,'TK AGITADOS'!E87,IF($B$15=DATOS!$B$19,'TORRES ENF'!E87," ")))))))))))))))))</f>
        <v>0</v>
      </c>
      <c r="D103" s="46">
        <f>IF($B$15=DATOS!$B$3,CALDERAS!F87,IF($B$15=DATOS!$B$4,CENTRÍFUGAS!F87,IF($B$15=DATOS!$B$5,CHILLERS!F87, IF($B$15=DATOS!$B$6,COMPRESORES!F87,IF($B$15=DATOS!$B$7,EVAPORADORES!F87,IF($B$15=DATOS!$B$8,FILTROS!F87,IF($B$15=DATOS!$B$9,IC!F87,IF($B$15=DATOS!$B$10,MIXERS!F87,IF($B$15=DATOS!$B$11,MOLINOS!F87,IF($B$15=DATOS!$B$12,'ÓSMOSIS INV'!F87,IF($B$15=DATOS!$B$13,REACTORES!F87,IF($B$15=DATOS!$B$14,RESINAS!F91,IF($B$15=DATOS!$B$15,SECADORES!F87,IF($B$15=DATOS!$B$16,SILOS!F87,IF($B$15=DATOS!$B$17,TANQUES!F87,IF($B$15=DATOS!$B$18,'TK AGITADOS'!F87,IF($B$15=DATOS!$B$19,'TORRES ENF'!F87," ")))))))))))))))))</f>
        <v>0</v>
      </c>
      <c r="E103" s="46">
        <f>IF($B$15=DATOS!$B$3,CALDERAS!G87,IF($B$15=DATOS!$B$4,CENTRÍFUGAS!G87,IF($B$15=DATOS!$B$5,CHILLERS!G87, IF($B$15=DATOS!$B$6,COMPRESORES!G87,IF($B$15=DATOS!$B$7,EVAPORADORES!G87,IF($B$15=DATOS!$B$8,FILTROS!G87,IF($B$15=DATOS!$B$9,IC!G87,IF($B$15=DATOS!$B$10,MIXERS!G87,IF($B$15=DATOS!$B$11,MOLINOS!G87,IF($B$15=DATOS!$B$12,'ÓSMOSIS INV'!G87,IF($B$15=DATOS!$B$13,REACTORES!G87,IF($B$15=DATOS!$B$14,RESINAS!G91,IF($B$15=DATOS!$B$15,SECADORES!G87,IF($B$15=DATOS!$B$16,SILOS!G87,IF($B$15=DATOS!$B$17,TANQUES!G87,IF($B$15=DATOS!$B$18,'TK AGITADOS'!G87,IF($B$15=DATOS!$B$19,'TORRES ENF'!G87," ")))))))))))))))))</f>
        <v>0</v>
      </c>
      <c r="F103" s="46">
        <f>IF($B$15=DATOS!$B$3,CALDERAS!H87,IF($B$15=DATOS!$B$4,CENTRÍFUGAS!H87,IF($B$15=DATOS!$B$5,CHILLERS!H87, IF($B$15=DATOS!$B$6,COMPRESORES!H87,IF($B$15=DATOS!$B$7,EVAPORADORES!H87,IF($B$15=DATOS!$B$8,FILTROS!H87,IF($B$15=DATOS!$B$9,IC!H87,IF($B$15=DATOS!$B$10,MIXERS!H87,IF($B$15=DATOS!$B$11,MOLINOS!H87,IF($B$15=DATOS!$B$12,'ÓSMOSIS INV'!H87,IF($B$15=DATOS!$B$13,REACTORES!H87,IF($B$15=DATOS!$B$14,RESINAS!H91,IF($B$15=DATOS!$B$15,SECADORES!H87,IF($B$15=DATOS!$B$16,SILOS!H87,IF($B$15=DATOS!$B$17,TANQUES!H87,IF($B$15=DATOS!$B$18,'TK AGITADOS'!H87,IF($B$15=DATOS!$B$19,'TORRES ENF'!H87," ")))))))))))))))))</f>
        <v>0</v>
      </c>
      <c r="G103" s="46">
        <f>IF($B$15=DATOS!$B$3,CALDERAS!I87,IF($B$15=DATOS!$B$4,CENTRÍFUGAS!I87,IF($B$15=DATOS!$B$5,CHILLERS!I87, IF($B$15=DATOS!$B$6,COMPRESORES!I87,IF($B$15=DATOS!$B$7,EVAPORADORES!I87,IF($B$15=DATOS!$B$8,FILTROS!I87,IF($B$15=DATOS!$B$9,IC!I87,IF($B$15=DATOS!$B$10,MIXERS!I87,IF($B$15=DATOS!$B$11,MOLINOS!I87,IF($B$15=DATOS!$B$12,'ÓSMOSIS INV'!I87,IF($B$15=DATOS!$B$13,REACTORES!I87,IF($B$15=DATOS!$B$14,RESINAS!I91,IF($B$15=DATOS!$B$15,SECADORES!I87,IF($B$15=DATOS!$B$16,SILOS!I87,IF($B$15=DATOS!$B$17,TANQUES!I87,IF($B$15=DATOS!$B$18,'TK AGITADOS'!I87,IF($B$15=DATOS!$B$19,'TORRES ENF'!I87," ")))))))))))))))))</f>
        <v>0</v>
      </c>
      <c r="H103" s="46">
        <f>IF($B$15=DATOS!$B$3,CALDERAS!J87,IF($B$15=DATOS!$B$4,CENTRÍFUGAS!J87,IF($B$15=DATOS!$B$5,CHILLERS!J87, IF($B$15=DATOS!$B$6,COMPRESORES!J87,IF($B$15=DATOS!$B$7,EVAPORADORES!J87,IF($B$15=DATOS!$B$8,FILTROS!J87,IF($B$15=DATOS!$B$9,IC!J87,IF($B$15=DATOS!$B$10,MIXERS!J87,IF($B$15=DATOS!$B$11,MOLINOS!J87,IF($B$15=DATOS!$B$12,'ÓSMOSIS INV'!J87,IF($B$15=DATOS!$B$13,REACTORES!J87,IF($B$15=DATOS!$B$14,RESINAS!J91,IF($B$15=DATOS!$B$15,SECADORES!J87,IF($B$15=DATOS!$B$16,SILOS!J87,IF($B$15=DATOS!$B$17,TANQUES!J87,IF($B$15=DATOS!$B$18,'TK AGITADOS'!J87,IF($B$15=DATOS!$B$19,'TORRES ENF'!J87," ")))))))))))))))))</f>
        <v>0</v>
      </c>
      <c r="I103" s="46">
        <f>IF($B$15=DATOS!$B$3,CALDERAS!K87,IF($B$15=DATOS!$B$4,CENTRÍFUGAS!K87,IF($B$15=DATOS!$B$5,CHILLERS!K87, IF($B$15=DATOS!$B$6,COMPRESORES!K87,IF($B$15=DATOS!$B$7,EVAPORADORES!K87,IF($B$15=DATOS!$B$8,FILTROS!K87,IF($B$15=DATOS!$B$9,IC!K87,IF($B$15=DATOS!$B$10,MIXERS!K87,IF($B$15=DATOS!$B$11,MOLINOS!K87,IF($B$15=DATOS!$B$12,'ÓSMOSIS INV'!K87,IF($B$15=DATOS!$B$13,REACTORES!K87,IF($B$15=DATOS!$B$14,RESINAS!K91,IF($B$15=DATOS!$B$15,SECADORES!K87,IF($B$15=DATOS!$B$16,SILOS!K87,IF($B$15=DATOS!$B$17,TANQUES!K87,IF($B$15=DATOS!$B$18,'TK AGITADOS'!K87,IF($B$15=DATOS!$B$19,'TORRES ENF'!K87," ")))))))))))))))))</f>
        <v>0</v>
      </c>
      <c r="J103" s="46">
        <f>IF($B$15=DATOS!$B$3,CALDERAS!L87,IF($B$15=DATOS!$B$4,CENTRÍFUGAS!L87,IF($B$15=DATOS!$B$5,CHILLERS!L87, IF($B$15=DATOS!$B$6,COMPRESORES!L87,IF($B$15=DATOS!$B$7,EVAPORADORES!L87,IF($B$15=DATOS!$B$8,FILTROS!L87,IF($B$15=DATOS!$B$9,IC!L87,IF($B$15=DATOS!$B$10,MIXERS!L87,IF($B$15=DATOS!$B$11,MOLINOS!L87,IF($B$15=DATOS!$B$12,'ÓSMOSIS INV'!L87,IF($B$15=DATOS!$B$13,REACTORES!L87,IF($B$15=DATOS!$B$14,RESINAS!L91,IF($B$15=DATOS!$B$15,SECADORES!L87,IF($B$15=DATOS!$B$16,SILOS!L87,IF($B$15=DATOS!$B$17,TANQUES!L87,IF($B$15=DATOS!$B$18,'TK AGITADOS'!L87,IF($B$15=DATOS!$B$19,'TORRES ENF'!L87," ")))))))))))))))))</f>
        <v>0</v>
      </c>
      <c r="K103" s="46">
        <f>IF($B$15=DATOS!$B$3,CALDERAS!M87,IF($B$15=DATOS!$B$4,CENTRÍFUGAS!M87,IF($B$15=DATOS!$B$5,CHILLERS!M87, IF($B$15=DATOS!$B$6,COMPRESORES!M87,IF($B$15=DATOS!$B$7,EVAPORADORES!M87,IF($B$15=DATOS!$B$8,FILTROS!M87,IF($B$15=DATOS!$B$9,IC!M87,IF($B$15=DATOS!$B$10,MIXERS!M87,IF($B$15=DATOS!$B$11,MOLINOS!M87,IF($B$15=DATOS!$B$12,'ÓSMOSIS INV'!M87,IF($B$15=DATOS!$B$13,REACTORES!M87,IF($B$15=DATOS!$B$14,RESINAS!M91,IF($B$15=DATOS!$B$15,SECADORES!M87,IF($B$15=DATOS!$B$16,SILOS!M87,IF($B$15=DATOS!$B$17,TANQUES!M87,IF($B$15=DATOS!$B$18,'TK AGITADOS'!M87,IF($B$15=DATOS!$B$19,'TORRES ENF'!M87," ")))))))))))))))))</f>
        <v>0</v>
      </c>
      <c r="L103" s="46">
        <f>IF($B$15=DATOS!$B$3,CALDERAS!N87,IF($B$15=DATOS!$B$4,CENTRÍFUGAS!N87,IF($B$15=DATOS!$B$5,CHILLERS!N87, IF($B$15=DATOS!$B$6,COMPRESORES!N87,IF($B$15=DATOS!$B$7,EVAPORADORES!N87,IF($B$15=DATOS!$B$8,FILTROS!N87,IF($B$15=DATOS!$B$9,IC!N87,IF($B$15=DATOS!$B$10,MIXERS!N87,IF($B$15=DATOS!$B$11,MOLINOS!N87,IF($B$15=DATOS!$B$12,'ÓSMOSIS INV'!N87,IF($B$15=DATOS!$B$13,REACTORES!N87,IF($B$15=DATOS!$B$14,RESINAS!N91,IF($B$15=DATOS!$B$15,SECADORES!N87,IF($B$15=DATOS!$B$16,SILOS!N87,IF($B$15=DATOS!$B$17,TANQUES!N87,IF($B$15=DATOS!$B$18,'TK AGITADOS'!N87,IF($B$15=DATOS!$B$19,'TORRES ENF'!N87," ")))))))))))))))))</f>
        <v>0</v>
      </c>
      <c r="M103" s="46">
        <f>IF($B$15=DATOS!$B$3,CALDERAS!O87,IF($B$15=DATOS!$B$4,CENTRÍFUGAS!O87,IF($B$15=DATOS!$B$5,CHILLERS!O87, IF($B$15=DATOS!$B$6,COMPRESORES!O87,IF($B$15=DATOS!$B$7,EVAPORADORES!O87,IF($B$15=DATOS!$B$8,FILTROS!O87,IF($B$15=DATOS!$B$9,IC!O87,IF($B$15=DATOS!$B$10,MIXERS!O87,IF($B$15=DATOS!$B$11,MOLINOS!O87,IF($B$15=DATOS!$B$12,'ÓSMOSIS INV'!O87,IF($B$15=DATOS!$B$13,REACTORES!O87,IF($B$15=DATOS!$B$14,RESINAS!O91,IF($B$15=DATOS!$B$15,SECADORES!O87,IF($B$15=DATOS!$B$16,SILOS!O87,IF($B$15=DATOS!$B$17,TANQUES!O87,IF($B$15=DATOS!$B$18,'TK AGITADOS'!O87,IF($B$15=DATOS!$B$19,'TORRES ENF'!O87," ")))))))))))))))))</f>
        <v>0</v>
      </c>
      <c r="N103" s="46">
        <f>IF($B$15=DATOS!$B$3,CALDERAS!P87,IF($B$15=DATOS!$B$4,CENTRÍFUGAS!P87,IF($B$15=DATOS!$B$5,CHILLERS!P87, IF($B$15=DATOS!$B$6,COMPRESORES!P87,IF($B$15=DATOS!$B$7,EVAPORADORES!P87,IF($B$15=DATOS!$B$8,FILTROS!P87,IF($B$15=DATOS!$B$9,IC!P87,IF($B$15=DATOS!$B$10,MIXERS!P87,IF($B$15=DATOS!$B$11,MOLINOS!P87,IF($B$15=DATOS!$B$12,'ÓSMOSIS INV'!P87,IF($B$15=DATOS!$B$13,REACTORES!P87,IF($B$15=DATOS!$B$14,RESINAS!P91,IF($B$15=DATOS!$B$15,SECADORES!P87,IF($B$15=DATOS!$B$16,SILOS!P87,IF($B$15=DATOS!$B$17,TANQUES!P87,IF($B$15=DATOS!$B$18,'TK AGITADOS'!P87,IF($B$15=DATOS!$B$19,'TORRES ENF'!P87," ")))))))))))))))))</f>
        <v>0</v>
      </c>
      <c r="O103" s="46">
        <f>IF($B$15=DATOS!$B$3,CALDERAS!Q87,IF($B$15=DATOS!$B$4,CENTRÍFUGAS!Q87,IF($B$15=DATOS!$B$5,CHILLERS!Q87, IF($B$15=DATOS!$B$6,COMPRESORES!Q87,IF($B$15=DATOS!$B$7,EVAPORADORES!Q87,IF($B$15=DATOS!$B$8,FILTROS!Q87,IF($B$15=DATOS!$B$9,IC!Q87,IF($B$15=DATOS!$B$10,MIXERS!Q87,IF($B$15=DATOS!$B$11,MOLINOS!Q87,IF($B$15=DATOS!$B$12,'ÓSMOSIS INV'!Q87,IF($B$15=DATOS!$B$13,REACTORES!Q87,IF($B$15=DATOS!$B$14,RESINAS!Q91,IF($B$15=DATOS!$B$15,SECADORES!Q87,IF($B$15=DATOS!$B$16,SILOS!Q87,IF($B$15=DATOS!$B$17,TANQUES!Q87,IF($B$15=DATOS!$B$18,'TK AGITADOS'!Q87,IF($B$15=DATOS!$B$19,'TORRES ENF'!Q87," ")))))))))))))))))</f>
        <v>0</v>
      </c>
      <c r="P103" s="46">
        <f>IF($B$15=DATOS!$B$3,CALDERAS!R87,IF($B$15=DATOS!$B$4,CENTRÍFUGAS!R87,IF($B$15=DATOS!$B$5,CHILLERS!R87, IF($B$15=DATOS!$B$6,COMPRESORES!R87,IF($B$15=DATOS!$B$7,EVAPORADORES!R87,IF($B$15=DATOS!$B$8,FILTROS!R87,IF($B$15=DATOS!$B$9,IC!R87,IF($B$15=DATOS!$B$10,MIXERS!R87,IF($B$15=DATOS!$B$11,MOLINOS!R87,IF($B$15=DATOS!$B$12,'ÓSMOSIS INV'!R87,IF($B$15=DATOS!$B$13,REACTORES!R87,IF($B$15=DATOS!$B$14,RESINAS!R91,IF($B$15=DATOS!$B$15,SECADORES!R87,IF($B$15=DATOS!$B$16,SILOS!R87,IF($B$15=DATOS!$B$17,TANQUES!R87,IF($B$15=DATOS!$B$18,'TK AGITADOS'!R87,IF($B$15=DATOS!$B$19,'TORRES ENF'!R87," ")))))))))))))))))</f>
        <v>0</v>
      </c>
      <c r="Q103" s="46">
        <f>IF($B$15=DATOS!$B$3,CALDERAS!S87,IF($B$15=DATOS!$B$4,CENTRÍFUGAS!S87,IF($B$15=DATOS!$B$5,CHILLERS!S87, IF($B$15=DATOS!$B$6,COMPRESORES!S87,IF($B$15=DATOS!$B$7,EVAPORADORES!S87,IF($B$15=DATOS!$B$8,FILTROS!S87,IF($B$15=DATOS!$B$9,IC!S87,IF($B$15=DATOS!$B$10,MIXERS!S87,IF($B$15=DATOS!$B$11,MOLINOS!S87,IF($B$15=DATOS!$B$12,'ÓSMOSIS INV'!S87,IF($B$15=DATOS!$B$13,REACTORES!S87,IF($B$15=DATOS!$B$14,RESINAS!S91,IF($B$15=DATOS!$B$15,SECADORES!S87,IF($B$15=DATOS!$B$16,SILOS!S87,IF($B$15=DATOS!$B$17,TANQUES!S87,IF($B$15=DATOS!$B$18,'TK AGITADOS'!S87,IF($B$15=DATOS!$B$19,'TORRES ENF'!S87," ")))))))))))))))))</f>
        <v>0</v>
      </c>
      <c r="R103" s="46">
        <f>IF($B$15=DATOS!$B$3,CALDERAS!T87,IF($B$15=DATOS!$B$4,CENTRÍFUGAS!T87,IF($B$15=DATOS!$B$5,CHILLERS!T87, IF($B$15=DATOS!$B$6,COMPRESORES!T87,IF($B$15=DATOS!$B$7,EVAPORADORES!T87,IF($B$15=DATOS!$B$8,FILTROS!T87,IF($B$15=DATOS!$B$9,IC!T87,IF($B$15=DATOS!$B$10,MIXERS!T87,IF($B$15=DATOS!$B$11,MOLINOS!T87,IF($B$15=DATOS!$B$12,'ÓSMOSIS INV'!T87,IF($B$15=DATOS!$B$13,REACTORES!T87,IF($B$15=DATOS!$B$14,RESINAS!T91,IF($B$15=DATOS!$B$15,SECADORES!T87,IF($B$15=DATOS!$B$16,SILOS!T87,IF($B$15=DATOS!$B$17,TANQUES!T87,IF($B$15=DATOS!$B$18,'TK AGITADOS'!T87,IF($B$15=DATOS!$B$19,'TORRES ENF'!T87," ")))))))))))))))))</f>
        <v>0</v>
      </c>
      <c r="S103" s="46">
        <f>IF($B$15=DATOS!$B$3,CALDERAS!U87,IF($B$15=DATOS!$B$4,CENTRÍFUGAS!U87,IF($B$15=DATOS!$B$5,CHILLERS!U87, IF($B$15=DATOS!$B$6,COMPRESORES!U87,IF($B$15=DATOS!$B$7,EVAPORADORES!U87,IF($B$15=DATOS!$B$8,FILTROS!U87,IF($B$15=DATOS!$B$9,IC!U87,IF($B$15=DATOS!$B$10,MIXERS!U87,IF($B$15=DATOS!$B$11,MOLINOS!U87,IF($B$15=DATOS!$B$12,'ÓSMOSIS INV'!U87,IF($B$15=DATOS!$B$13,REACTORES!U87,IF($B$15=DATOS!$B$14,RESINAS!U91,IF($B$15=DATOS!$B$15,SECADORES!U87,IF($B$15=DATOS!$B$16,SILOS!U87,IF($B$15=DATOS!$B$17,TANQUES!U87,IF($B$15=DATOS!$B$18,'TK AGITADOS'!U87,IF($B$15=DATOS!$B$19,'TORRES ENF'!U87," ")))))))))))))))))</f>
        <v>0</v>
      </c>
      <c r="T103" s="46">
        <f>IF($B$15=DATOS!$B$3,CALDERAS!V87,IF($B$15=DATOS!$B$4,CENTRÍFUGAS!V87,IF($B$15=DATOS!$B$5,CHILLERS!V87, IF($B$15=DATOS!$B$6,COMPRESORES!V87,IF($B$15=DATOS!$B$7,EVAPORADORES!V87,IF($B$15=DATOS!$B$8,FILTROS!V87,IF($B$15=DATOS!$B$9,IC!V87,IF($B$15=DATOS!$B$10,MIXERS!V87,IF($B$15=DATOS!$B$11,MOLINOS!V87,IF($B$15=DATOS!$B$12,'ÓSMOSIS INV'!V87,IF($B$15=DATOS!$B$13,REACTORES!V87,IF($B$15=DATOS!$B$14,RESINAS!V91,IF($B$15=DATOS!$B$15,SECADORES!V87,IF($B$15=DATOS!$B$16,SILOS!V87,IF($B$15=DATOS!$B$17,TANQUES!V87,IF($B$15=DATOS!$B$18,'TK AGITADOS'!V87,IF($B$15=DATOS!$B$19,'TORRES ENF'!V87," ")))))))))))))))))</f>
        <v>0</v>
      </c>
      <c r="U103" s="46">
        <f>IF($B$15=DATOS!$B$3,CALDERAS!W87,IF($B$15=DATOS!$B$4,CENTRÍFUGAS!W87,IF($B$15=DATOS!$B$5,CHILLERS!W87, IF($B$15=DATOS!$B$6,COMPRESORES!W87,IF($B$15=DATOS!$B$7,EVAPORADORES!W87,IF($B$15=DATOS!$B$8,FILTROS!W87,IF($B$15=DATOS!$B$9,IC!W87,IF($B$15=DATOS!$B$10,MIXERS!W87,IF($B$15=DATOS!$B$11,MOLINOS!W87,IF($B$15=DATOS!$B$12,'ÓSMOSIS INV'!W87,IF($B$15=DATOS!$B$13,REACTORES!W87,IF($B$15=DATOS!$B$14,RESINAS!W91,IF($B$15=DATOS!$B$15,SECADORES!W87,IF($B$15=DATOS!$B$16,SILOS!W87,IF($B$15=DATOS!$B$17,TANQUES!W87,IF($B$15=DATOS!$B$18,'TK AGITADOS'!W87,IF($B$15=DATOS!$B$19,'TORRES ENF'!W87," ")))))))))))))))))</f>
        <v>0</v>
      </c>
      <c r="V103" s="46">
        <f>IF($B$15=DATOS!$B$3,CALDERAS!X87,IF($B$15=DATOS!$B$4,CENTRÍFUGAS!X87,IF($B$15=DATOS!$B$5,CHILLERS!X87, IF($B$15=DATOS!$B$6,COMPRESORES!X87,IF($B$15=DATOS!$B$7,EVAPORADORES!X87,IF($B$15=DATOS!$B$8,FILTROS!X87,IF($B$15=DATOS!$B$9,IC!X87,IF($B$15=DATOS!$B$10,MIXERS!X87,IF($B$15=DATOS!$B$11,MOLINOS!X87,IF($B$15=DATOS!$B$12,'ÓSMOSIS INV'!X87,IF($B$15=DATOS!$B$13,REACTORES!X87,IF($B$15=DATOS!$B$14,RESINAS!X91,IF($B$15=DATOS!$B$15,SECADORES!X87,IF($B$15=DATOS!$B$16,SILOS!X87,IF($B$15=DATOS!$B$17,TANQUES!X87,IF($B$15=DATOS!$B$18,'TK AGITADOS'!X87,IF($B$15=DATOS!$B$19,'TORRES ENF'!X87," ")))))))))))))))))</f>
        <v>0</v>
      </c>
      <c r="W103" s="46">
        <f>IF($B$15=DATOS!$B$3,CALDERAS!Y87,IF($B$15=DATOS!$B$4,CENTRÍFUGAS!Y87,IF($B$15=DATOS!$B$5,CHILLERS!Y87, IF($B$15=DATOS!$B$6,COMPRESORES!Y87,IF($B$15=DATOS!$B$7,EVAPORADORES!Y87,IF($B$15=DATOS!$B$8,FILTROS!Y87,IF($B$15=DATOS!$B$9,IC!Y87,IF($B$15=DATOS!$B$10,MIXERS!Y87,IF($B$15=DATOS!$B$11,MOLINOS!Y87,IF($B$15=DATOS!$B$12,'ÓSMOSIS INV'!Y87,IF($B$15=DATOS!$B$13,REACTORES!Y87,IF($B$15=DATOS!$B$14,RESINAS!Y91,IF($B$15=DATOS!$B$15,SECADORES!Y87,IF($B$15=DATOS!$B$16,SILOS!Y87,IF($B$15=DATOS!$B$17,TANQUES!Y87,IF($B$15=DATOS!$B$18,'TK AGITADOS'!Y87,IF($B$15=DATOS!$B$19,'TORRES ENF'!Y87," ")))))))))))))))))</f>
        <v>0</v>
      </c>
      <c r="X103" s="46">
        <f>IF($B$15=DATOS!$B$3,CALDERAS!Z87,IF($B$15=DATOS!$B$4,CENTRÍFUGAS!Z87,IF($B$15=DATOS!$B$5,CHILLERS!Z87, IF($B$15=DATOS!$B$6,COMPRESORES!Z87,IF($B$15=DATOS!$B$7,EVAPORADORES!Z87,IF($B$15=DATOS!$B$8,FILTROS!Z87,IF($B$15=DATOS!$B$9,IC!Z87,IF($B$15=DATOS!$B$10,MIXERS!Z87,IF($B$15=DATOS!$B$11,MOLINOS!Z87,IF($B$15=DATOS!$B$12,'ÓSMOSIS INV'!Z87,IF($B$15=DATOS!$B$13,REACTORES!Z87,IF($B$15=DATOS!$B$14,RESINAS!Z91,IF($B$15=DATOS!$B$15,SECADORES!Z87,IF($B$15=DATOS!$B$16,SILOS!Z87,IF($B$15=DATOS!$B$17,TANQUES!Z87,IF($B$15=DATOS!$B$18,'TK AGITADOS'!Z87,IF($B$15=DATOS!$B$19,'TORRES ENF'!Z87," ")))))))))))))))))</f>
        <v>0</v>
      </c>
      <c r="Y103" s="46">
        <f>IF($B$15=DATOS!$B$3,CALDERAS!AA87,IF($B$15=DATOS!$B$4,CENTRÍFUGAS!AA87,IF($B$15=DATOS!$B$5,CHILLERS!AA87, IF($B$15=DATOS!$B$6,COMPRESORES!AA87,IF($B$15=DATOS!$B$7,EVAPORADORES!AA87,IF($B$15=DATOS!$B$8,FILTROS!AA87,IF($B$15=DATOS!$B$9,IC!AA87,IF($B$15=DATOS!$B$10,MIXERS!AA87,IF($B$15=DATOS!$B$11,MOLINOS!AA87,IF($B$15=DATOS!$B$12,'ÓSMOSIS INV'!AA87,IF($B$15=DATOS!$B$13,REACTORES!AA87,IF($B$15=DATOS!$B$14,RESINAS!AA91,IF($B$15=DATOS!$B$15,SECADORES!AA87,IF($B$15=DATOS!$B$16,SILOS!AA87,IF($B$15=DATOS!$B$17,TANQUES!AA87,IF($B$15=DATOS!$B$18,'TK AGITADOS'!AA87,IF($B$15=DATOS!$B$19,'TORRES ENF'!AA87," ")))))))))))))))))</f>
        <v>0</v>
      </c>
      <c r="Z103" s="46">
        <f>IF($B$15=DATOS!$B$3,CALDERAS!AB87,IF($B$15=DATOS!$B$4,CENTRÍFUGAS!AB87,IF($B$15=DATOS!$B$5,CHILLERS!AB87, IF($B$15=DATOS!$B$6,COMPRESORES!AB87,IF($B$15=DATOS!$B$7,EVAPORADORES!AB87,IF($B$15=DATOS!$B$8,FILTROS!AB87,IF($B$15=DATOS!$B$9,IC!AB87,IF($B$15=DATOS!$B$10,MIXERS!AB87,IF($B$15=DATOS!$B$11,MOLINOS!AB87,IF($B$15=DATOS!$B$12,'ÓSMOSIS INV'!AB87,IF($B$15=DATOS!$B$13,REACTORES!AB87,IF($B$15=DATOS!$B$14,RESINAS!AB91,IF($B$15=DATOS!$B$15,SECADORES!AB87,IF($B$15=DATOS!$B$16,SILOS!AB87,IF($B$15=DATOS!$B$17,TANQUES!AB87,IF($B$15=DATOS!$B$18,'TK AGITADOS'!AB87,IF($B$15=DATOS!$B$19,'TORRES ENF'!AB87," ")))))))))))))))))</f>
        <v>0</v>
      </c>
      <c r="AA103" s="46">
        <f>IF($B$15=DATOS!$B$3,CALDERAS!AC87,IF($B$15=DATOS!$B$4,CENTRÍFUGAS!AC87,IF($B$15=DATOS!$B$5,CHILLERS!AC87, IF($B$15=DATOS!$B$6,COMPRESORES!AC87,IF($B$15=DATOS!$B$7,EVAPORADORES!AC87,IF($B$15=DATOS!$B$8,FILTROS!AC87,IF($B$15=DATOS!$B$9,IC!AC87,IF($B$15=DATOS!$B$10,MIXERS!AC87,IF($B$15=DATOS!$B$11,MOLINOS!AC87,IF($B$15=DATOS!$B$12,'ÓSMOSIS INV'!AC87,IF($B$15=DATOS!$B$13,REACTORES!AC87,IF($B$15=DATOS!$B$14,RESINAS!AC91,IF($B$15=DATOS!$B$15,SECADORES!AC87,IF($B$15=DATOS!$B$16,SILOS!AC87,IF($B$15=DATOS!$B$17,TANQUES!AC87,IF($B$15=DATOS!$B$18,'TK AGITADOS'!AC87,IF($B$15=DATOS!$B$19,'TORRES ENF'!AC87," ")))))))))))))))))</f>
        <v>0</v>
      </c>
      <c r="AB103" s="46">
        <f>IF($B$15=DATOS!$B$3,CALDERAS!AD87,IF($B$15=DATOS!$B$4,CENTRÍFUGAS!AD87,IF($B$15=DATOS!$B$5,CHILLERS!AD87, IF($B$15=DATOS!$B$6,COMPRESORES!AD87,IF($B$15=DATOS!$B$7,EVAPORADORES!AD87,IF($B$15=DATOS!$B$8,FILTROS!AD87,IF($B$15=DATOS!$B$9,IC!AD87,IF($B$15=DATOS!$B$10,MIXERS!AD87,IF($B$15=DATOS!$B$11,MOLINOS!AD87,IF($B$15=DATOS!$B$12,'ÓSMOSIS INV'!AD87,IF($B$15=DATOS!$B$13,REACTORES!AD87,IF($B$15=DATOS!$B$14,RESINAS!AD91,IF($B$15=DATOS!$B$15,SECADORES!AD87,IF($B$15=DATOS!$B$16,SILOS!AD87,IF($B$15=DATOS!$B$17,TANQUES!AD87,IF($B$15=DATOS!$B$18,'TK AGITADOS'!AD87,IF($B$15=DATOS!$B$19,'TORRES ENF'!AD87," ")))))))))))))))))</f>
        <v>0</v>
      </c>
      <c r="AC103" s="46">
        <f>IF($B$15=DATOS!$B$3,CALDERAS!AE87,IF($B$15=DATOS!$B$4,CENTRÍFUGAS!AE87,IF($B$15=DATOS!$B$5,CHILLERS!AE87, IF($B$15=DATOS!$B$6,COMPRESORES!AE87,IF($B$15=DATOS!$B$7,EVAPORADORES!AE87,IF($B$15=DATOS!$B$8,FILTROS!AE87,IF($B$15=DATOS!$B$9,IC!AE87,IF($B$15=DATOS!$B$10,MIXERS!AE87,IF($B$15=DATOS!$B$11,MOLINOS!AE87,IF($B$15=DATOS!$B$12,'ÓSMOSIS INV'!AE87,IF($B$15=DATOS!$B$13,REACTORES!AE87,IF($B$15=DATOS!$B$14,RESINAS!AE91,IF($B$15=DATOS!$B$15,SECADORES!AE87,IF($B$15=DATOS!$B$16,SILOS!AE87,IF($B$15=DATOS!$B$17,TANQUES!AE87,IF($B$15=DATOS!$B$18,'TK AGITADOS'!AE87,IF($B$15=DATOS!$B$19,'TORRES ENF'!AE87," ")))))))))))))))))</f>
        <v>0</v>
      </c>
      <c r="AD103" s="46">
        <f>IF($B$15=DATOS!$B$3,CALDERAS!AF87,IF($B$15=DATOS!$B$4,CENTRÍFUGAS!AF87,IF($B$15=DATOS!$B$5,CHILLERS!AF87, IF($B$15=DATOS!$B$6,COMPRESORES!AF87,IF($B$15=DATOS!$B$7,EVAPORADORES!AF87,IF($B$15=DATOS!$B$8,FILTROS!AF87,IF($B$15=DATOS!$B$9,IC!AF87,IF($B$15=DATOS!$B$10,MIXERS!AF87,IF($B$15=DATOS!$B$11,MOLINOS!AF87,IF($B$15=DATOS!$B$12,'ÓSMOSIS INV'!AF87,IF($B$15=DATOS!$B$13,REACTORES!AF87,IF($B$15=DATOS!$B$14,RESINAS!AF91,IF($B$15=DATOS!$B$15,SECADORES!AF87,IF($B$15=DATOS!$B$16,SILOS!AF87,IF($B$15=DATOS!$B$17,TANQUES!AF87,IF($B$15=DATOS!$B$18,'TK AGITADOS'!AF87,IF($B$15=DATOS!$B$19,'TORRES ENF'!AF87," ")))))))))))))))))</f>
        <v>0</v>
      </c>
      <c r="AE103" s="46">
        <f>IF($B$15=DATOS!$B$3,CALDERAS!AG87,IF($B$15=DATOS!$B$4,CENTRÍFUGAS!AG87,IF($B$15=DATOS!$B$5,CHILLERS!AG87, IF($B$15=DATOS!$B$6,COMPRESORES!AG87,IF($B$15=DATOS!$B$7,EVAPORADORES!AG87,IF($B$15=DATOS!$B$8,FILTROS!AG87,IF($B$15=DATOS!$B$9,IC!AG87,IF($B$15=DATOS!$B$10,MIXERS!AG87,IF($B$15=DATOS!$B$11,MOLINOS!AG87,IF($B$15=DATOS!$B$12,'ÓSMOSIS INV'!AG87,IF($B$15=DATOS!$B$13,REACTORES!AG87,IF($B$15=DATOS!$B$14,RESINAS!AG91,IF($B$15=DATOS!$B$15,SECADORES!AG87,IF($B$15=DATOS!$B$16,SILOS!AG87,IF($B$15=DATOS!$B$17,TANQUES!AG87,IF($B$15=DATOS!$B$18,'TK AGITADOS'!AG87,IF($B$15=DATOS!$B$19,'TORRES ENF'!AG87," ")))))))))))))))))</f>
        <v>0</v>
      </c>
      <c r="AF103" s="46">
        <f>IF($B$15=DATOS!$B$3,CALDERAS!AH87,IF($B$15=DATOS!$B$4,CENTRÍFUGAS!AH87,IF($B$15=DATOS!$B$5,CHILLERS!AH87, IF($B$15=DATOS!$B$6,COMPRESORES!AH87,IF($B$15=DATOS!$B$7,EVAPORADORES!AH87,IF($B$15=DATOS!$B$8,FILTROS!AH87,IF($B$15=DATOS!$B$9,IC!AH87,IF($B$15=DATOS!$B$10,MIXERS!AH87,IF($B$15=DATOS!$B$11,MOLINOS!AH87,IF($B$15=DATOS!$B$12,'ÓSMOSIS INV'!AH87,IF($B$15=DATOS!$B$13,REACTORES!AH87,IF($B$15=DATOS!$B$14,RESINAS!AH91,IF($B$15=DATOS!$B$15,SECADORES!AH87,IF($B$15=DATOS!$B$16,SILOS!AH87,IF($B$15=DATOS!$B$17,TANQUES!AH87,IF($B$15=DATOS!$B$18,'TK AGITADOS'!AH87,IF($B$15=DATOS!$B$19,'TORRES ENF'!AH87," ")))))))))))))))))</f>
        <v>0</v>
      </c>
    </row>
    <row r="104" spans="1:32" s="48" customFormat="1" ht="45" customHeight="1" x14ac:dyDescent="0.4">
      <c r="A104" s="46">
        <f>IF($B$15=DATOS!$B$3,CALDERAS!C88,IF($B$15=DATOS!$B$4,CENTRÍFUGAS!C88,IF($B$15=DATOS!$B$5,CHILLERS!C88, IF($B$15=DATOS!$B$6,COMPRESORES!C88,IF($B$15=DATOS!$B$7,EVAPORADORES!C88,IF($B$15=DATOS!$B$8,FILTROS!C88,IF($B$15=DATOS!$B$9,IC!C88,IF($B$15=DATOS!$B$10,MIXERS!C88,IF($B$15=DATOS!$B$11,MOLINOS!C88,IF($B$15=DATOS!$B$12,'ÓSMOSIS INV'!C88,IF($B$15=DATOS!$B$13,REACTORES!C88,IF($B$15=DATOS!$B$14,RESINAS!C92,IF($B$15=DATOS!$B$15,SECADORES!C88,IF($B$15=DATOS!$B$16,SILOS!C88,IF($B$15=DATOS!$B$17,TANQUES!C88,IF($B$15=DATOS!$B$18,'TK AGITADOS'!C88,IF($B$15=DATOS!$B$19,'TORRES ENF'!C88," ")))))))))))))))))</f>
        <v>0</v>
      </c>
      <c r="B104" s="46">
        <f>IF($B$15=DATOS!$B$3,CALDERAS!D88,IF($B$15=DATOS!$B$4,CENTRÍFUGAS!D88,IF($B$15=DATOS!$B$5,CHILLERS!D88, IF($B$15=DATOS!$B$6,COMPRESORES!D88,IF($B$15=DATOS!$B$7,EVAPORADORES!D88,IF($B$15=DATOS!$B$8,FILTROS!D88,IF($B$15=DATOS!$B$9,IC!D88,IF($B$15=DATOS!$B$10,MIXERS!D88,IF($B$15=DATOS!$B$11,MOLINOS!D88,IF($B$15=DATOS!$B$12,'ÓSMOSIS INV'!D88,IF($B$15=DATOS!$B$13,REACTORES!D88,IF($B$15=DATOS!$B$14,RESINAS!D92,IF($B$15=DATOS!$B$15,SECADORES!D88,IF($B$15=DATOS!$B$16,SILOS!D88,IF($B$15=DATOS!$B$17,TANQUES!D88,IF($B$15=DATOS!$B$18,'TK AGITADOS'!D88,IF($B$15=DATOS!$B$19,'TORRES ENF'!D88," ")))))))))))))))))</f>
        <v>0</v>
      </c>
      <c r="C104" s="46">
        <f>IF($B$15=DATOS!$B$3,CALDERAS!E88,IF($B$15=DATOS!$B$4,CENTRÍFUGAS!E88,IF($B$15=DATOS!$B$5,CHILLERS!E88, IF($B$15=DATOS!$B$6,COMPRESORES!E88,IF($B$15=DATOS!$B$7,EVAPORADORES!E88,IF($B$15=DATOS!$B$8,FILTROS!E88,IF($B$15=DATOS!$B$9,IC!E88,IF($B$15=DATOS!$B$10,MIXERS!E88,IF($B$15=DATOS!$B$11,MOLINOS!E88,IF($B$15=DATOS!$B$12,'ÓSMOSIS INV'!E88,IF($B$15=DATOS!$B$13,REACTORES!E88,IF($B$15=DATOS!$B$14,RESINAS!E92,IF($B$15=DATOS!$B$15,SECADORES!E88,IF($B$15=DATOS!$B$16,SILOS!E88,IF($B$15=DATOS!$B$17,TANQUES!E88,IF($B$15=DATOS!$B$18,'TK AGITADOS'!E88,IF($B$15=DATOS!$B$19,'TORRES ENF'!E88," ")))))))))))))))))</f>
        <v>0</v>
      </c>
      <c r="D104" s="46">
        <f>IF($B$15=DATOS!$B$3,CALDERAS!F88,IF($B$15=DATOS!$B$4,CENTRÍFUGAS!F88,IF($B$15=DATOS!$B$5,CHILLERS!F88, IF($B$15=DATOS!$B$6,COMPRESORES!F88,IF($B$15=DATOS!$B$7,EVAPORADORES!F88,IF($B$15=DATOS!$B$8,FILTROS!F88,IF($B$15=DATOS!$B$9,IC!F88,IF($B$15=DATOS!$B$10,MIXERS!F88,IF($B$15=DATOS!$B$11,MOLINOS!F88,IF($B$15=DATOS!$B$12,'ÓSMOSIS INV'!F88,IF($B$15=DATOS!$B$13,REACTORES!F88,IF($B$15=DATOS!$B$14,RESINAS!F92,IF($B$15=DATOS!$B$15,SECADORES!F88,IF($B$15=DATOS!$B$16,SILOS!F88,IF($B$15=DATOS!$B$17,TANQUES!F88,IF($B$15=DATOS!$B$18,'TK AGITADOS'!F88,IF($B$15=DATOS!$B$19,'TORRES ENF'!F88," ")))))))))))))))))</f>
        <v>0</v>
      </c>
      <c r="E104" s="46">
        <f>IF($B$15=DATOS!$B$3,CALDERAS!G88,IF($B$15=DATOS!$B$4,CENTRÍFUGAS!G88,IF($B$15=DATOS!$B$5,CHILLERS!G88, IF($B$15=DATOS!$B$6,COMPRESORES!G88,IF($B$15=DATOS!$B$7,EVAPORADORES!G88,IF($B$15=DATOS!$B$8,FILTROS!G88,IF($B$15=DATOS!$B$9,IC!G88,IF($B$15=DATOS!$B$10,MIXERS!G88,IF($B$15=DATOS!$B$11,MOLINOS!G88,IF($B$15=DATOS!$B$12,'ÓSMOSIS INV'!G88,IF($B$15=DATOS!$B$13,REACTORES!G88,IF($B$15=DATOS!$B$14,RESINAS!G92,IF($B$15=DATOS!$B$15,SECADORES!G88,IF($B$15=DATOS!$B$16,SILOS!G88,IF($B$15=DATOS!$B$17,TANQUES!G88,IF($B$15=DATOS!$B$18,'TK AGITADOS'!G88,IF($B$15=DATOS!$B$19,'TORRES ENF'!G88," ")))))))))))))))))</f>
        <v>0</v>
      </c>
      <c r="F104" s="46">
        <f>IF($B$15=DATOS!$B$3,CALDERAS!H88,IF($B$15=DATOS!$B$4,CENTRÍFUGAS!H88,IF($B$15=DATOS!$B$5,CHILLERS!H88, IF($B$15=DATOS!$B$6,COMPRESORES!H88,IF($B$15=DATOS!$B$7,EVAPORADORES!H88,IF($B$15=DATOS!$B$8,FILTROS!H88,IF($B$15=DATOS!$B$9,IC!H88,IF($B$15=DATOS!$B$10,MIXERS!H88,IF($B$15=DATOS!$B$11,MOLINOS!H88,IF($B$15=DATOS!$B$12,'ÓSMOSIS INV'!H88,IF($B$15=DATOS!$B$13,REACTORES!H88,IF($B$15=DATOS!$B$14,RESINAS!H92,IF($B$15=DATOS!$B$15,SECADORES!H88,IF($B$15=DATOS!$B$16,SILOS!H88,IF($B$15=DATOS!$B$17,TANQUES!H88,IF($B$15=DATOS!$B$18,'TK AGITADOS'!H88,IF($B$15=DATOS!$B$19,'TORRES ENF'!H88," ")))))))))))))))))</f>
        <v>0</v>
      </c>
      <c r="G104" s="46">
        <f>IF($B$15=DATOS!$B$3,CALDERAS!I88,IF($B$15=DATOS!$B$4,CENTRÍFUGAS!I88,IF($B$15=DATOS!$B$5,CHILLERS!I88, IF($B$15=DATOS!$B$6,COMPRESORES!I88,IF($B$15=DATOS!$B$7,EVAPORADORES!I88,IF($B$15=DATOS!$B$8,FILTROS!I88,IF($B$15=DATOS!$B$9,IC!I88,IF($B$15=DATOS!$B$10,MIXERS!I88,IF($B$15=DATOS!$B$11,MOLINOS!I88,IF($B$15=DATOS!$B$12,'ÓSMOSIS INV'!I88,IF($B$15=DATOS!$B$13,REACTORES!I88,IF($B$15=DATOS!$B$14,RESINAS!I92,IF($B$15=DATOS!$B$15,SECADORES!I88,IF($B$15=DATOS!$B$16,SILOS!I88,IF($B$15=DATOS!$B$17,TANQUES!I88,IF($B$15=DATOS!$B$18,'TK AGITADOS'!I88,IF($B$15=DATOS!$B$19,'TORRES ENF'!I88," ")))))))))))))))))</f>
        <v>0</v>
      </c>
      <c r="H104" s="46">
        <f>IF($B$15=DATOS!$B$3,CALDERAS!J88,IF($B$15=DATOS!$B$4,CENTRÍFUGAS!J88,IF($B$15=DATOS!$B$5,CHILLERS!J88, IF($B$15=DATOS!$B$6,COMPRESORES!J88,IF($B$15=DATOS!$B$7,EVAPORADORES!J88,IF($B$15=DATOS!$B$8,FILTROS!J88,IF($B$15=DATOS!$B$9,IC!J88,IF($B$15=DATOS!$B$10,MIXERS!J88,IF($B$15=DATOS!$B$11,MOLINOS!J88,IF($B$15=DATOS!$B$12,'ÓSMOSIS INV'!J88,IF($B$15=DATOS!$B$13,REACTORES!J88,IF($B$15=DATOS!$B$14,RESINAS!J92,IF($B$15=DATOS!$B$15,SECADORES!J88,IF($B$15=DATOS!$B$16,SILOS!J88,IF($B$15=DATOS!$B$17,TANQUES!J88,IF($B$15=DATOS!$B$18,'TK AGITADOS'!J88,IF($B$15=DATOS!$B$19,'TORRES ENF'!J88," ")))))))))))))))))</f>
        <v>0</v>
      </c>
      <c r="I104" s="46">
        <f>IF($B$15=DATOS!$B$3,CALDERAS!K88,IF($B$15=DATOS!$B$4,CENTRÍFUGAS!K88,IF($B$15=DATOS!$B$5,CHILLERS!K88, IF($B$15=DATOS!$B$6,COMPRESORES!K88,IF($B$15=DATOS!$B$7,EVAPORADORES!K88,IF($B$15=DATOS!$B$8,FILTROS!K88,IF($B$15=DATOS!$B$9,IC!K88,IF($B$15=DATOS!$B$10,MIXERS!K88,IF($B$15=DATOS!$B$11,MOLINOS!K88,IF($B$15=DATOS!$B$12,'ÓSMOSIS INV'!K88,IF($B$15=DATOS!$B$13,REACTORES!K88,IF($B$15=DATOS!$B$14,RESINAS!K92,IF($B$15=DATOS!$B$15,SECADORES!K88,IF($B$15=DATOS!$B$16,SILOS!K88,IF($B$15=DATOS!$B$17,TANQUES!K88,IF($B$15=DATOS!$B$18,'TK AGITADOS'!K88,IF($B$15=DATOS!$B$19,'TORRES ENF'!K88," ")))))))))))))))))</f>
        <v>0</v>
      </c>
      <c r="J104" s="46">
        <f>IF($B$15=DATOS!$B$3,CALDERAS!L88,IF($B$15=DATOS!$B$4,CENTRÍFUGAS!L88,IF($B$15=DATOS!$B$5,CHILLERS!L88, IF($B$15=DATOS!$B$6,COMPRESORES!L88,IF($B$15=DATOS!$B$7,EVAPORADORES!L88,IF($B$15=DATOS!$B$8,FILTROS!L88,IF($B$15=DATOS!$B$9,IC!L88,IF($B$15=DATOS!$B$10,MIXERS!L88,IF($B$15=DATOS!$B$11,MOLINOS!L88,IF($B$15=DATOS!$B$12,'ÓSMOSIS INV'!L88,IF($B$15=DATOS!$B$13,REACTORES!L88,IF($B$15=DATOS!$B$14,RESINAS!L92,IF($B$15=DATOS!$B$15,SECADORES!L88,IF($B$15=DATOS!$B$16,SILOS!L88,IF($B$15=DATOS!$B$17,TANQUES!L88,IF($B$15=DATOS!$B$18,'TK AGITADOS'!L88,IF($B$15=DATOS!$B$19,'TORRES ENF'!L88," ")))))))))))))))))</f>
        <v>0</v>
      </c>
      <c r="K104" s="46">
        <f>IF($B$15=DATOS!$B$3,CALDERAS!M88,IF($B$15=DATOS!$B$4,CENTRÍFUGAS!M88,IF($B$15=DATOS!$B$5,CHILLERS!M88, IF($B$15=DATOS!$B$6,COMPRESORES!M88,IF($B$15=DATOS!$B$7,EVAPORADORES!M88,IF($B$15=DATOS!$B$8,FILTROS!M88,IF($B$15=DATOS!$B$9,IC!M88,IF($B$15=DATOS!$B$10,MIXERS!M88,IF($B$15=DATOS!$B$11,MOLINOS!M88,IF($B$15=DATOS!$B$12,'ÓSMOSIS INV'!M88,IF($B$15=DATOS!$B$13,REACTORES!M88,IF($B$15=DATOS!$B$14,RESINAS!M92,IF($B$15=DATOS!$B$15,SECADORES!M88,IF($B$15=DATOS!$B$16,SILOS!M88,IF($B$15=DATOS!$B$17,TANQUES!M88,IF($B$15=DATOS!$B$18,'TK AGITADOS'!M88,IF($B$15=DATOS!$B$19,'TORRES ENF'!M88," ")))))))))))))))))</f>
        <v>0</v>
      </c>
      <c r="L104" s="46">
        <f>IF($B$15=DATOS!$B$3,CALDERAS!N88,IF($B$15=DATOS!$B$4,CENTRÍFUGAS!N88,IF($B$15=DATOS!$B$5,CHILLERS!N88, IF($B$15=DATOS!$B$6,COMPRESORES!N88,IF($B$15=DATOS!$B$7,EVAPORADORES!N88,IF($B$15=DATOS!$B$8,FILTROS!N88,IF($B$15=DATOS!$B$9,IC!N88,IF($B$15=DATOS!$B$10,MIXERS!N88,IF($B$15=DATOS!$B$11,MOLINOS!N88,IF($B$15=DATOS!$B$12,'ÓSMOSIS INV'!N88,IF($B$15=DATOS!$B$13,REACTORES!N88,IF($B$15=DATOS!$B$14,RESINAS!N92,IF($B$15=DATOS!$B$15,SECADORES!N88,IF($B$15=DATOS!$B$16,SILOS!N88,IF($B$15=DATOS!$B$17,TANQUES!N88,IF($B$15=DATOS!$B$18,'TK AGITADOS'!N88,IF($B$15=DATOS!$B$19,'TORRES ENF'!N88," ")))))))))))))))))</f>
        <v>0</v>
      </c>
      <c r="M104" s="46">
        <f>IF($B$15=DATOS!$B$3,CALDERAS!O88,IF($B$15=DATOS!$B$4,CENTRÍFUGAS!O88,IF($B$15=DATOS!$B$5,CHILLERS!O88, IF($B$15=DATOS!$B$6,COMPRESORES!O88,IF($B$15=DATOS!$B$7,EVAPORADORES!O88,IF($B$15=DATOS!$B$8,FILTROS!O88,IF($B$15=DATOS!$B$9,IC!O88,IF($B$15=DATOS!$B$10,MIXERS!O88,IF($B$15=DATOS!$B$11,MOLINOS!O88,IF($B$15=DATOS!$B$12,'ÓSMOSIS INV'!O88,IF($B$15=DATOS!$B$13,REACTORES!O88,IF($B$15=DATOS!$B$14,RESINAS!O92,IF($B$15=DATOS!$B$15,SECADORES!O88,IF($B$15=DATOS!$B$16,SILOS!O88,IF($B$15=DATOS!$B$17,TANQUES!O88,IF($B$15=DATOS!$B$18,'TK AGITADOS'!O88,IF($B$15=DATOS!$B$19,'TORRES ENF'!O88," ")))))))))))))))))</f>
        <v>0</v>
      </c>
      <c r="N104" s="46">
        <f>IF($B$15=DATOS!$B$3,CALDERAS!P88,IF($B$15=DATOS!$B$4,CENTRÍFUGAS!P88,IF($B$15=DATOS!$B$5,CHILLERS!P88, IF($B$15=DATOS!$B$6,COMPRESORES!P88,IF($B$15=DATOS!$B$7,EVAPORADORES!P88,IF($B$15=DATOS!$B$8,FILTROS!P88,IF($B$15=DATOS!$B$9,IC!P88,IF($B$15=DATOS!$B$10,MIXERS!P88,IF($B$15=DATOS!$B$11,MOLINOS!P88,IF($B$15=DATOS!$B$12,'ÓSMOSIS INV'!P88,IF($B$15=DATOS!$B$13,REACTORES!P88,IF($B$15=DATOS!$B$14,RESINAS!P92,IF($B$15=DATOS!$B$15,SECADORES!P88,IF($B$15=DATOS!$B$16,SILOS!P88,IF($B$15=DATOS!$B$17,TANQUES!P88,IF($B$15=DATOS!$B$18,'TK AGITADOS'!P88,IF($B$15=DATOS!$B$19,'TORRES ENF'!P88," ")))))))))))))))))</f>
        <v>0</v>
      </c>
      <c r="O104" s="46">
        <f>IF($B$15=DATOS!$B$3,CALDERAS!Q88,IF($B$15=DATOS!$B$4,CENTRÍFUGAS!Q88,IF($B$15=DATOS!$B$5,CHILLERS!Q88, IF($B$15=DATOS!$B$6,COMPRESORES!Q88,IF($B$15=DATOS!$B$7,EVAPORADORES!Q88,IF($B$15=DATOS!$B$8,FILTROS!Q88,IF($B$15=DATOS!$B$9,IC!Q88,IF($B$15=DATOS!$B$10,MIXERS!Q88,IF($B$15=DATOS!$B$11,MOLINOS!Q88,IF($B$15=DATOS!$B$12,'ÓSMOSIS INV'!Q88,IF($B$15=DATOS!$B$13,REACTORES!Q88,IF($B$15=DATOS!$B$14,RESINAS!Q92,IF($B$15=DATOS!$B$15,SECADORES!Q88,IF($B$15=DATOS!$B$16,SILOS!Q88,IF($B$15=DATOS!$B$17,TANQUES!Q88,IF($B$15=DATOS!$B$18,'TK AGITADOS'!Q88,IF($B$15=DATOS!$B$19,'TORRES ENF'!Q88," ")))))))))))))))))</f>
        <v>0</v>
      </c>
      <c r="P104" s="46">
        <f>IF($B$15=DATOS!$B$3,CALDERAS!R88,IF($B$15=DATOS!$B$4,CENTRÍFUGAS!R88,IF($B$15=DATOS!$B$5,CHILLERS!R88, IF($B$15=DATOS!$B$6,COMPRESORES!R88,IF($B$15=DATOS!$B$7,EVAPORADORES!R88,IF($B$15=DATOS!$B$8,FILTROS!R88,IF($B$15=DATOS!$B$9,IC!R88,IF($B$15=DATOS!$B$10,MIXERS!R88,IF($B$15=DATOS!$B$11,MOLINOS!R88,IF($B$15=DATOS!$B$12,'ÓSMOSIS INV'!R88,IF($B$15=DATOS!$B$13,REACTORES!R88,IF($B$15=DATOS!$B$14,RESINAS!R92,IF($B$15=DATOS!$B$15,SECADORES!R88,IF($B$15=DATOS!$B$16,SILOS!R88,IF($B$15=DATOS!$B$17,TANQUES!R88,IF($B$15=DATOS!$B$18,'TK AGITADOS'!R88,IF($B$15=DATOS!$B$19,'TORRES ENF'!R88," ")))))))))))))))))</f>
        <v>0</v>
      </c>
      <c r="Q104" s="46">
        <f>IF($B$15=DATOS!$B$3,CALDERAS!S88,IF($B$15=DATOS!$B$4,CENTRÍFUGAS!S88,IF($B$15=DATOS!$B$5,CHILLERS!S88, IF($B$15=DATOS!$B$6,COMPRESORES!S88,IF($B$15=DATOS!$B$7,EVAPORADORES!S88,IF($B$15=DATOS!$B$8,FILTROS!S88,IF($B$15=DATOS!$B$9,IC!S88,IF($B$15=DATOS!$B$10,MIXERS!S88,IF($B$15=DATOS!$B$11,MOLINOS!S88,IF($B$15=DATOS!$B$12,'ÓSMOSIS INV'!S88,IF($B$15=DATOS!$B$13,REACTORES!S88,IF($B$15=DATOS!$B$14,RESINAS!S92,IF($B$15=DATOS!$B$15,SECADORES!S88,IF($B$15=DATOS!$B$16,SILOS!S88,IF($B$15=DATOS!$B$17,TANQUES!S88,IF($B$15=DATOS!$B$18,'TK AGITADOS'!S88,IF($B$15=DATOS!$B$19,'TORRES ENF'!S88," ")))))))))))))))))</f>
        <v>0</v>
      </c>
      <c r="R104" s="46">
        <f>IF($B$15=DATOS!$B$3,CALDERAS!T88,IF($B$15=DATOS!$B$4,CENTRÍFUGAS!T88,IF($B$15=DATOS!$B$5,CHILLERS!T88, IF($B$15=DATOS!$B$6,COMPRESORES!T88,IF($B$15=DATOS!$B$7,EVAPORADORES!T88,IF($B$15=DATOS!$B$8,FILTROS!T88,IF($B$15=DATOS!$B$9,IC!T88,IF($B$15=DATOS!$B$10,MIXERS!T88,IF($B$15=DATOS!$B$11,MOLINOS!T88,IF($B$15=DATOS!$B$12,'ÓSMOSIS INV'!T88,IF($B$15=DATOS!$B$13,REACTORES!T88,IF($B$15=DATOS!$B$14,RESINAS!T92,IF($B$15=DATOS!$B$15,SECADORES!T88,IF($B$15=DATOS!$B$16,SILOS!T88,IF($B$15=DATOS!$B$17,TANQUES!T88,IF($B$15=DATOS!$B$18,'TK AGITADOS'!T88,IF($B$15=DATOS!$B$19,'TORRES ENF'!T88," ")))))))))))))))))</f>
        <v>0</v>
      </c>
      <c r="S104" s="46">
        <f>IF($B$15=DATOS!$B$3,CALDERAS!U88,IF($B$15=DATOS!$B$4,CENTRÍFUGAS!U88,IF($B$15=DATOS!$B$5,CHILLERS!U88, IF($B$15=DATOS!$B$6,COMPRESORES!U88,IF($B$15=DATOS!$B$7,EVAPORADORES!U88,IF($B$15=DATOS!$B$8,FILTROS!U88,IF($B$15=DATOS!$B$9,IC!U88,IF($B$15=DATOS!$B$10,MIXERS!U88,IF($B$15=DATOS!$B$11,MOLINOS!U88,IF($B$15=DATOS!$B$12,'ÓSMOSIS INV'!U88,IF($B$15=DATOS!$B$13,REACTORES!U88,IF($B$15=DATOS!$B$14,RESINAS!U92,IF($B$15=DATOS!$B$15,SECADORES!U88,IF($B$15=DATOS!$B$16,SILOS!U88,IF($B$15=DATOS!$B$17,TANQUES!U88,IF($B$15=DATOS!$B$18,'TK AGITADOS'!U88,IF($B$15=DATOS!$B$19,'TORRES ENF'!U88," ")))))))))))))))))</f>
        <v>0</v>
      </c>
      <c r="T104" s="46">
        <f>IF($B$15=DATOS!$B$3,CALDERAS!V88,IF($B$15=DATOS!$B$4,CENTRÍFUGAS!V88,IF($B$15=DATOS!$B$5,CHILLERS!V88, IF($B$15=DATOS!$B$6,COMPRESORES!V88,IF($B$15=DATOS!$B$7,EVAPORADORES!V88,IF($B$15=DATOS!$B$8,FILTROS!V88,IF($B$15=DATOS!$B$9,IC!V88,IF($B$15=DATOS!$B$10,MIXERS!V88,IF($B$15=DATOS!$B$11,MOLINOS!V88,IF($B$15=DATOS!$B$12,'ÓSMOSIS INV'!V88,IF($B$15=DATOS!$B$13,REACTORES!V88,IF($B$15=DATOS!$B$14,RESINAS!V92,IF($B$15=DATOS!$B$15,SECADORES!V88,IF($B$15=DATOS!$B$16,SILOS!V88,IF($B$15=DATOS!$B$17,TANQUES!V88,IF($B$15=DATOS!$B$18,'TK AGITADOS'!V88,IF($B$15=DATOS!$B$19,'TORRES ENF'!V88," ")))))))))))))))))</f>
        <v>0</v>
      </c>
      <c r="U104" s="46">
        <f>IF($B$15=DATOS!$B$3,CALDERAS!W88,IF($B$15=DATOS!$B$4,CENTRÍFUGAS!W88,IF($B$15=DATOS!$B$5,CHILLERS!W88, IF($B$15=DATOS!$B$6,COMPRESORES!W88,IF($B$15=DATOS!$B$7,EVAPORADORES!W88,IF($B$15=DATOS!$B$8,FILTROS!W88,IF($B$15=DATOS!$B$9,IC!W88,IF($B$15=DATOS!$B$10,MIXERS!W88,IF($B$15=DATOS!$B$11,MOLINOS!W88,IF($B$15=DATOS!$B$12,'ÓSMOSIS INV'!W88,IF($B$15=DATOS!$B$13,REACTORES!W88,IF($B$15=DATOS!$B$14,RESINAS!W92,IF($B$15=DATOS!$B$15,SECADORES!W88,IF($B$15=DATOS!$B$16,SILOS!W88,IF($B$15=DATOS!$B$17,TANQUES!W88,IF($B$15=DATOS!$B$18,'TK AGITADOS'!W88,IF($B$15=DATOS!$B$19,'TORRES ENF'!W88," ")))))))))))))))))</f>
        <v>0</v>
      </c>
      <c r="V104" s="46">
        <f>IF($B$15=DATOS!$B$3,CALDERAS!X88,IF($B$15=DATOS!$B$4,CENTRÍFUGAS!X88,IF($B$15=DATOS!$B$5,CHILLERS!X88, IF($B$15=DATOS!$B$6,COMPRESORES!X88,IF($B$15=DATOS!$B$7,EVAPORADORES!X88,IF($B$15=DATOS!$B$8,FILTROS!X88,IF($B$15=DATOS!$B$9,IC!X88,IF($B$15=DATOS!$B$10,MIXERS!X88,IF($B$15=DATOS!$B$11,MOLINOS!X88,IF($B$15=DATOS!$B$12,'ÓSMOSIS INV'!X88,IF($B$15=DATOS!$B$13,REACTORES!X88,IF($B$15=DATOS!$B$14,RESINAS!X92,IF($B$15=DATOS!$B$15,SECADORES!X88,IF($B$15=DATOS!$B$16,SILOS!X88,IF($B$15=DATOS!$B$17,TANQUES!X88,IF($B$15=DATOS!$B$18,'TK AGITADOS'!X88,IF($B$15=DATOS!$B$19,'TORRES ENF'!X88," ")))))))))))))))))</f>
        <v>0</v>
      </c>
      <c r="W104" s="46">
        <f>IF($B$15=DATOS!$B$3,CALDERAS!Y88,IF($B$15=DATOS!$B$4,CENTRÍFUGAS!Y88,IF($B$15=DATOS!$B$5,CHILLERS!Y88, IF($B$15=DATOS!$B$6,COMPRESORES!Y88,IF($B$15=DATOS!$B$7,EVAPORADORES!Y88,IF($B$15=DATOS!$B$8,FILTROS!Y88,IF($B$15=DATOS!$B$9,IC!Y88,IF($B$15=DATOS!$B$10,MIXERS!Y88,IF($B$15=DATOS!$B$11,MOLINOS!Y88,IF($B$15=DATOS!$B$12,'ÓSMOSIS INV'!Y88,IF($B$15=DATOS!$B$13,REACTORES!Y88,IF($B$15=DATOS!$B$14,RESINAS!Y92,IF($B$15=DATOS!$B$15,SECADORES!Y88,IF($B$15=DATOS!$B$16,SILOS!Y88,IF($B$15=DATOS!$B$17,TANQUES!Y88,IF($B$15=DATOS!$B$18,'TK AGITADOS'!Y88,IF($B$15=DATOS!$B$19,'TORRES ENF'!Y88," ")))))))))))))))))</f>
        <v>0</v>
      </c>
      <c r="X104" s="46">
        <f>IF($B$15=DATOS!$B$3,CALDERAS!Z88,IF($B$15=DATOS!$B$4,CENTRÍFUGAS!Z88,IF($B$15=DATOS!$B$5,CHILLERS!Z88, IF($B$15=DATOS!$B$6,COMPRESORES!Z88,IF($B$15=DATOS!$B$7,EVAPORADORES!Z88,IF($B$15=DATOS!$B$8,FILTROS!Z88,IF($B$15=DATOS!$B$9,IC!Z88,IF($B$15=DATOS!$B$10,MIXERS!Z88,IF($B$15=DATOS!$B$11,MOLINOS!Z88,IF($B$15=DATOS!$B$12,'ÓSMOSIS INV'!Z88,IF($B$15=DATOS!$B$13,REACTORES!Z88,IF($B$15=DATOS!$B$14,RESINAS!Z92,IF($B$15=DATOS!$B$15,SECADORES!Z88,IF($B$15=DATOS!$B$16,SILOS!Z88,IF($B$15=DATOS!$B$17,TANQUES!Z88,IF($B$15=DATOS!$B$18,'TK AGITADOS'!Z88,IF($B$15=DATOS!$B$19,'TORRES ENF'!Z88," ")))))))))))))))))</f>
        <v>0</v>
      </c>
      <c r="Y104" s="46">
        <f>IF($B$15=DATOS!$B$3,CALDERAS!AA88,IF($B$15=DATOS!$B$4,CENTRÍFUGAS!AA88,IF($B$15=DATOS!$B$5,CHILLERS!AA88, IF($B$15=DATOS!$B$6,COMPRESORES!AA88,IF($B$15=DATOS!$B$7,EVAPORADORES!AA88,IF($B$15=DATOS!$B$8,FILTROS!AA88,IF($B$15=DATOS!$B$9,IC!AA88,IF($B$15=DATOS!$B$10,MIXERS!AA88,IF($B$15=DATOS!$B$11,MOLINOS!AA88,IF($B$15=DATOS!$B$12,'ÓSMOSIS INV'!AA88,IF($B$15=DATOS!$B$13,REACTORES!AA88,IF($B$15=DATOS!$B$14,RESINAS!AA92,IF($B$15=DATOS!$B$15,SECADORES!AA88,IF($B$15=DATOS!$B$16,SILOS!AA88,IF($B$15=DATOS!$B$17,TANQUES!AA88,IF($B$15=DATOS!$B$18,'TK AGITADOS'!AA88,IF($B$15=DATOS!$B$19,'TORRES ENF'!AA88," ")))))))))))))))))</f>
        <v>0</v>
      </c>
      <c r="Z104" s="46">
        <f>IF($B$15=DATOS!$B$3,CALDERAS!AB88,IF($B$15=DATOS!$B$4,CENTRÍFUGAS!AB88,IF($B$15=DATOS!$B$5,CHILLERS!AB88, IF($B$15=DATOS!$B$6,COMPRESORES!AB88,IF($B$15=DATOS!$B$7,EVAPORADORES!AB88,IF($B$15=DATOS!$B$8,FILTROS!AB88,IF($B$15=DATOS!$B$9,IC!AB88,IF($B$15=DATOS!$B$10,MIXERS!AB88,IF($B$15=DATOS!$B$11,MOLINOS!AB88,IF($B$15=DATOS!$B$12,'ÓSMOSIS INV'!AB88,IF($B$15=DATOS!$B$13,REACTORES!AB88,IF($B$15=DATOS!$B$14,RESINAS!AB92,IF($B$15=DATOS!$B$15,SECADORES!AB88,IF($B$15=DATOS!$B$16,SILOS!AB88,IF($B$15=DATOS!$B$17,TANQUES!AB88,IF($B$15=DATOS!$B$18,'TK AGITADOS'!AB88,IF($B$15=DATOS!$B$19,'TORRES ENF'!AB88," ")))))))))))))))))</f>
        <v>0</v>
      </c>
      <c r="AA104" s="46">
        <f>IF($B$15=DATOS!$B$3,CALDERAS!AC88,IF($B$15=DATOS!$B$4,CENTRÍFUGAS!AC88,IF($B$15=DATOS!$B$5,CHILLERS!AC88, IF($B$15=DATOS!$B$6,COMPRESORES!AC88,IF($B$15=DATOS!$B$7,EVAPORADORES!AC88,IF($B$15=DATOS!$B$8,FILTROS!AC88,IF($B$15=DATOS!$B$9,IC!AC88,IF($B$15=DATOS!$B$10,MIXERS!AC88,IF($B$15=DATOS!$B$11,MOLINOS!AC88,IF($B$15=DATOS!$B$12,'ÓSMOSIS INV'!AC88,IF($B$15=DATOS!$B$13,REACTORES!AC88,IF($B$15=DATOS!$B$14,RESINAS!AC92,IF($B$15=DATOS!$B$15,SECADORES!AC88,IF($B$15=DATOS!$B$16,SILOS!AC88,IF($B$15=DATOS!$B$17,TANQUES!AC88,IF($B$15=DATOS!$B$18,'TK AGITADOS'!AC88,IF($B$15=DATOS!$B$19,'TORRES ENF'!AC88," ")))))))))))))))))</f>
        <v>0</v>
      </c>
      <c r="AB104" s="46">
        <f>IF($B$15=DATOS!$B$3,CALDERAS!AD88,IF($B$15=DATOS!$B$4,CENTRÍFUGAS!AD88,IF($B$15=DATOS!$B$5,CHILLERS!AD88, IF($B$15=DATOS!$B$6,COMPRESORES!AD88,IF($B$15=DATOS!$B$7,EVAPORADORES!AD88,IF($B$15=DATOS!$B$8,FILTROS!AD88,IF($B$15=DATOS!$B$9,IC!AD88,IF($B$15=DATOS!$B$10,MIXERS!AD88,IF($B$15=DATOS!$B$11,MOLINOS!AD88,IF($B$15=DATOS!$B$12,'ÓSMOSIS INV'!AD88,IF($B$15=DATOS!$B$13,REACTORES!AD88,IF($B$15=DATOS!$B$14,RESINAS!AD92,IF($B$15=DATOS!$B$15,SECADORES!AD88,IF($B$15=DATOS!$B$16,SILOS!AD88,IF($B$15=DATOS!$B$17,TANQUES!AD88,IF($B$15=DATOS!$B$18,'TK AGITADOS'!AD88,IF($B$15=DATOS!$B$19,'TORRES ENF'!AD88," ")))))))))))))))))</f>
        <v>0</v>
      </c>
      <c r="AC104" s="46">
        <f>IF($B$15=DATOS!$B$3,CALDERAS!AE88,IF($B$15=DATOS!$B$4,CENTRÍFUGAS!AE88,IF($B$15=DATOS!$B$5,CHILLERS!AE88, IF($B$15=DATOS!$B$6,COMPRESORES!AE88,IF($B$15=DATOS!$B$7,EVAPORADORES!AE88,IF($B$15=DATOS!$B$8,FILTROS!AE88,IF($B$15=DATOS!$B$9,IC!AE88,IF($B$15=DATOS!$B$10,MIXERS!AE88,IF($B$15=DATOS!$B$11,MOLINOS!AE88,IF($B$15=DATOS!$B$12,'ÓSMOSIS INV'!AE88,IF($B$15=DATOS!$B$13,REACTORES!AE88,IF($B$15=DATOS!$B$14,RESINAS!AE92,IF($B$15=DATOS!$B$15,SECADORES!AE88,IF($B$15=DATOS!$B$16,SILOS!AE88,IF($B$15=DATOS!$B$17,TANQUES!AE88,IF($B$15=DATOS!$B$18,'TK AGITADOS'!AE88,IF($B$15=DATOS!$B$19,'TORRES ENF'!AE88," ")))))))))))))))))</f>
        <v>0</v>
      </c>
      <c r="AD104" s="46">
        <f>IF($B$15=DATOS!$B$3,CALDERAS!AF88,IF($B$15=DATOS!$B$4,CENTRÍFUGAS!AF88,IF($B$15=DATOS!$B$5,CHILLERS!AF88, IF($B$15=DATOS!$B$6,COMPRESORES!AF88,IF($B$15=DATOS!$B$7,EVAPORADORES!AF88,IF($B$15=DATOS!$B$8,FILTROS!AF88,IF($B$15=DATOS!$B$9,IC!AF88,IF($B$15=DATOS!$B$10,MIXERS!AF88,IF($B$15=DATOS!$B$11,MOLINOS!AF88,IF($B$15=DATOS!$B$12,'ÓSMOSIS INV'!AF88,IF($B$15=DATOS!$B$13,REACTORES!AF88,IF($B$15=DATOS!$B$14,RESINAS!AF92,IF($B$15=DATOS!$B$15,SECADORES!AF88,IF($B$15=DATOS!$B$16,SILOS!AF88,IF($B$15=DATOS!$B$17,TANQUES!AF88,IF($B$15=DATOS!$B$18,'TK AGITADOS'!AF88,IF($B$15=DATOS!$B$19,'TORRES ENF'!AF88," ")))))))))))))))))</f>
        <v>0</v>
      </c>
      <c r="AE104" s="46">
        <f>IF($B$15=DATOS!$B$3,CALDERAS!AG88,IF($B$15=DATOS!$B$4,CENTRÍFUGAS!AG88,IF($B$15=DATOS!$B$5,CHILLERS!AG88, IF($B$15=DATOS!$B$6,COMPRESORES!AG88,IF($B$15=DATOS!$B$7,EVAPORADORES!AG88,IF($B$15=DATOS!$B$8,FILTROS!AG88,IF($B$15=DATOS!$B$9,IC!AG88,IF($B$15=DATOS!$B$10,MIXERS!AG88,IF($B$15=DATOS!$B$11,MOLINOS!AG88,IF($B$15=DATOS!$B$12,'ÓSMOSIS INV'!AG88,IF($B$15=DATOS!$B$13,REACTORES!AG88,IF($B$15=DATOS!$B$14,RESINAS!AG92,IF($B$15=DATOS!$B$15,SECADORES!AG88,IF($B$15=DATOS!$B$16,SILOS!AG88,IF($B$15=DATOS!$B$17,TANQUES!AG88,IF($B$15=DATOS!$B$18,'TK AGITADOS'!AG88,IF($B$15=DATOS!$B$19,'TORRES ENF'!AG88," ")))))))))))))))))</f>
        <v>0</v>
      </c>
      <c r="AF104" s="46">
        <f>IF($B$15=DATOS!$B$3,CALDERAS!AH88,IF($B$15=DATOS!$B$4,CENTRÍFUGAS!AH88,IF($B$15=DATOS!$B$5,CHILLERS!AH88, IF($B$15=DATOS!$B$6,COMPRESORES!AH88,IF($B$15=DATOS!$B$7,EVAPORADORES!AH88,IF($B$15=DATOS!$B$8,FILTROS!AH88,IF($B$15=DATOS!$B$9,IC!AH88,IF($B$15=DATOS!$B$10,MIXERS!AH88,IF($B$15=DATOS!$B$11,MOLINOS!AH88,IF($B$15=DATOS!$B$12,'ÓSMOSIS INV'!AH88,IF($B$15=DATOS!$B$13,REACTORES!AH88,IF($B$15=DATOS!$B$14,RESINAS!AH92,IF($B$15=DATOS!$B$15,SECADORES!AH88,IF($B$15=DATOS!$B$16,SILOS!AH88,IF($B$15=DATOS!$B$17,TANQUES!AH88,IF($B$15=DATOS!$B$18,'TK AGITADOS'!AH88,IF($B$15=DATOS!$B$19,'TORRES ENF'!AH88," ")))))))))))))))))</f>
        <v>0</v>
      </c>
    </row>
    <row r="105" spans="1:32" s="48" customFormat="1" ht="45" customHeight="1" x14ac:dyDescent="0.4">
      <c r="A105" s="46">
        <f>IF($B$15=DATOS!$B$3,CALDERAS!C89,IF($B$15=DATOS!$B$4,CENTRÍFUGAS!C89,IF($B$15=DATOS!$B$5,CHILLERS!C89, IF($B$15=DATOS!$B$6,COMPRESORES!C89,IF($B$15=DATOS!$B$7,EVAPORADORES!C89,IF($B$15=DATOS!$B$8,FILTROS!C89,IF($B$15=DATOS!$B$9,IC!C89,IF($B$15=DATOS!$B$10,MIXERS!C89,IF($B$15=DATOS!$B$11,MOLINOS!C89,IF($B$15=DATOS!$B$12,'ÓSMOSIS INV'!C89,IF($B$15=DATOS!$B$13,REACTORES!C89,IF($B$15=DATOS!$B$14,RESINAS!C93,IF($B$15=DATOS!$B$15,SECADORES!C89,IF($B$15=DATOS!$B$16,SILOS!C89,IF($B$15=DATOS!$B$17,TANQUES!C89,IF($B$15=DATOS!$B$18,'TK AGITADOS'!C89,IF($B$15=DATOS!$B$19,'TORRES ENF'!C89," ")))))))))))))))))</f>
        <v>0</v>
      </c>
      <c r="B105" s="46">
        <f>IF($B$15=DATOS!$B$3,CALDERAS!D89,IF($B$15=DATOS!$B$4,CENTRÍFUGAS!D89,IF($B$15=DATOS!$B$5,CHILLERS!D89, IF($B$15=DATOS!$B$6,COMPRESORES!D89,IF($B$15=DATOS!$B$7,EVAPORADORES!D89,IF($B$15=DATOS!$B$8,FILTROS!D89,IF($B$15=DATOS!$B$9,IC!D89,IF($B$15=DATOS!$B$10,MIXERS!D89,IF($B$15=DATOS!$B$11,MOLINOS!D89,IF($B$15=DATOS!$B$12,'ÓSMOSIS INV'!D89,IF($B$15=DATOS!$B$13,REACTORES!D89,IF($B$15=DATOS!$B$14,RESINAS!D93,IF($B$15=DATOS!$B$15,SECADORES!D89,IF($B$15=DATOS!$B$16,SILOS!D89,IF($B$15=DATOS!$B$17,TANQUES!D89,IF($B$15=DATOS!$B$18,'TK AGITADOS'!D89,IF($B$15=DATOS!$B$19,'TORRES ENF'!D89," ")))))))))))))))))</f>
        <v>0</v>
      </c>
      <c r="C105" s="46">
        <f>IF($B$15=DATOS!$B$3,CALDERAS!E89,IF($B$15=DATOS!$B$4,CENTRÍFUGAS!E89,IF($B$15=DATOS!$B$5,CHILLERS!E89, IF($B$15=DATOS!$B$6,COMPRESORES!E89,IF($B$15=DATOS!$B$7,EVAPORADORES!E89,IF($B$15=DATOS!$B$8,FILTROS!E89,IF($B$15=DATOS!$B$9,IC!E89,IF($B$15=DATOS!$B$10,MIXERS!E89,IF($B$15=DATOS!$B$11,MOLINOS!E89,IF($B$15=DATOS!$B$12,'ÓSMOSIS INV'!E89,IF($B$15=DATOS!$B$13,REACTORES!E89,IF($B$15=DATOS!$B$14,RESINAS!E93,IF($B$15=DATOS!$B$15,SECADORES!E89,IF($B$15=DATOS!$B$16,SILOS!E89,IF($B$15=DATOS!$B$17,TANQUES!E89,IF($B$15=DATOS!$B$18,'TK AGITADOS'!E89,IF($B$15=DATOS!$B$19,'TORRES ENF'!E89," ")))))))))))))))))</f>
        <v>0</v>
      </c>
      <c r="D105" s="46">
        <f>IF($B$15=DATOS!$B$3,CALDERAS!F89,IF($B$15=DATOS!$B$4,CENTRÍFUGAS!F89,IF($B$15=DATOS!$B$5,CHILLERS!F89, IF($B$15=DATOS!$B$6,COMPRESORES!F89,IF($B$15=DATOS!$B$7,EVAPORADORES!F89,IF($B$15=DATOS!$B$8,FILTROS!F89,IF($B$15=DATOS!$B$9,IC!F89,IF($B$15=DATOS!$B$10,MIXERS!F89,IF($B$15=DATOS!$B$11,MOLINOS!F89,IF($B$15=DATOS!$B$12,'ÓSMOSIS INV'!F89,IF($B$15=DATOS!$B$13,REACTORES!F89,IF($B$15=DATOS!$B$14,RESINAS!F93,IF($B$15=DATOS!$B$15,SECADORES!F89,IF($B$15=DATOS!$B$16,SILOS!F89,IF($B$15=DATOS!$B$17,TANQUES!F89,IF($B$15=DATOS!$B$18,'TK AGITADOS'!F89,IF($B$15=DATOS!$B$19,'TORRES ENF'!F89," ")))))))))))))))))</f>
        <v>0</v>
      </c>
      <c r="E105" s="46">
        <f>IF($B$15=DATOS!$B$3,CALDERAS!G89,IF($B$15=DATOS!$B$4,CENTRÍFUGAS!G89,IF($B$15=DATOS!$B$5,CHILLERS!G89, IF($B$15=DATOS!$B$6,COMPRESORES!G89,IF($B$15=DATOS!$B$7,EVAPORADORES!G89,IF($B$15=DATOS!$B$8,FILTROS!G89,IF($B$15=DATOS!$B$9,IC!G89,IF($B$15=DATOS!$B$10,MIXERS!G89,IF($B$15=DATOS!$B$11,MOLINOS!G89,IF($B$15=DATOS!$B$12,'ÓSMOSIS INV'!G89,IF($B$15=DATOS!$B$13,REACTORES!G89,IF($B$15=DATOS!$B$14,RESINAS!G93,IF($B$15=DATOS!$B$15,SECADORES!G89,IF($B$15=DATOS!$B$16,SILOS!G89,IF($B$15=DATOS!$B$17,TANQUES!G89,IF($B$15=DATOS!$B$18,'TK AGITADOS'!G89,IF($B$15=DATOS!$B$19,'TORRES ENF'!G89," ")))))))))))))))))</f>
        <v>0</v>
      </c>
      <c r="F105" s="46">
        <f>IF($B$15=DATOS!$B$3,CALDERAS!H89,IF($B$15=DATOS!$B$4,CENTRÍFUGAS!H89,IF($B$15=DATOS!$B$5,CHILLERS!H89, IF($B$15=DATOS!$B$6,COMPRESORES!H89,IF($B$15=DATOS!$B$7,EVAPORADORES!H89,IF($B$15=DATOS!$B$8,FILTROS!H89,IF($B$15=DATOS!$B$9,IC!H89,IF($B$15=DATOS!$B$10,MIXERS!H89,IF($B$15=DATOS!$B$11,MOLINOS!H89,IF($B$15=DATOS!$B$12,'ÓSMOSIS INV'!H89,IF($B$15=DATOS!$B$13,REACTORES!H89,IF($B$15=DATOS!$B$14,RESINAS!H93,IF($B$15=DATOS!$B$15,SECADORES!H89,IF($B$15=DATOS!$B$16,SILOS!H89,IF($B$15=DATOS!$B$17,TANQUES!H89,IF($B$15=DATOS!$B$18,'TK AGITADOS'!H89,IF($B$15=DATOS!$B$19,'TORRES ENF'!H89," ")))))))))))))))))</f>
        <v>0</v>
      </c>
      <c r="G105" s="46">
        <f>IF($B$15=DATOS!$B$3,CALDERAS!I89,IF($B$15=DATOS!$B$4,CENTRÍFUGAS!I89,IF($B$15=DATOS!$B$5,CHILLERS!I89, IF($B$15=DATOS!$B$6,COMPRESORES!I89,IF($B$15=DATOS!$B$7,EVAPORADORES!I89,IF($B$15=DATOS!$B$8,FILTROS!I89,IF($B$15=DATOS!$B$9,IC!I89,IF($B$15=DATOS!$B$10,MIXERS!I89,IF($B$15=DATOS!$B$11,MOLINOS!I89,IF($B$15=DATOS!$B$12,'ÓSMOSIS INV'!I89,IF($B$15=DATOS!$B$13,REACTORES!I89,IF($B$15=DATOS!$B$14,RESINAS!I93,IF($B$15=DATOS!$B$15,SECADORES!I89,IF($B$15=DATOS!$B$16,SILOS!I89,IF($B$15=DATOS!$B$17,TANQUES!I89,IF($B$15=DATOS!$B$18,'TK AGITADOS'!I89,IF($B$15=DATOS!$B$19,'TORRES ENF'!I89," ")))))))))))))))))</f>
        <v>0</v>
      </c>
      <c r="H105" s="46">
        <f>IF($B$15=DATOS!$B$3,CALDERAS!J89,IF($B$15=DATOS!$B$4,CENTRÍFUGAS!J89,IF($B$15=DATOS!$B$5,CHILLERS!J89, IF($B$15=DATOS!$B$6,COMPRESORES!J89,IF($B$15=DATOS!$B$7,EVAPORADORES!J89,IF($B$15=DATOS!$B$8,FILTROS!J89,IF($B$15=DATOS!$B$9,IC!J89,IF($B$15=DATOS!$B$10,MIXERS!J89,IF($B$15=DATOS!$B$11,MOLINOS!J89,IF($B$15=DATOS!$B$12,'ÓSMOSIS INV'!J89,IF($B$15=DATOS!$B$13,REACTORES!J89,IF($B$15=DATOS!$B$14,RESINAS!J93,IF($B$15=DATOS!$B$15,SECADORES!J89,IF($B$15=DATOS!$B$16,SILOS!J89,IF($B$15=DATOS!$B$17,TANQUES!J89,IF($B$15=DATOS!$B$18,'TK AGITADOS'!J89,IF($B$15=DATOS!$B$19,'TORRES ENF'!J89," ")))))))))))))))))</f>
        <v>0</v>
      </c>
      <c r="I105" s="46">
        <f>IF($B$15=DATOS!$B$3,CALDERAS!K89,IF($B$15=DATOS!$B$4,CENTRÍFUGAS!K89,IF($B$15=DATOS!$B$5,CHILLERS!K89, IF($B$15=DATOS!$B$6,COMPRESORES!K89,IF($B$15=DATOS!$B$7,EVAPORADORES!K89,IF($B$15=DATOS!$B$8,FILTROS!K89,IF($B$15=DATOS!$B$9,IC!K89,IF($B$15=DATOS!$B$10,MIXERS!K89,IF($B$15=DATOS!$B$11,MOLINOS!K89,IF($B$15=DATOS!$B$12,'ÓSMOSIS INV'!K89,IF($B$15=DATOS!$B$13,REACTORES!K89,IF($B$15=DATOS!$B$14,RESINAS!K93,IF($B$15=DATOS!$B$15,SECADORES!K89,IF($B$15=DATOS!$B$16,SILOS!K89,IF($B$15=DATOS!$B$17,TANQUES!K89,IF($B$15=DATOS!$B$18,'TK AGITADOS'!K89,IF($B$15=DATOS!$B$19,'TORRES ENF'!K89," ")))))))))))))))))</f>
        <v>0</v>
      </c>
      <c r="J105" s="46">
        <f>IF($B$15=DATOS!$B$3,CALDERAS!L89,IF($B$15=DATOS!$B$4,CENTRÍFUGAS!L89,IF($B$15=DATOS!$B$5,CHILLERS!L89, IF($B$15=DATOS!$B$6,COMPRESORES!L89,IF($B$15=DATOS!$B$7,EVAPORADORES!L89,IF($B$15=DATOS!$B$8,FILTROS!L89,IF($B$15=DATOS!$B$9,IC!L89,IF($B$15=DATOS!$B$10,MIXERS!L89,IF($B$15=DATOS!$B$11,MOLINOS!L89,IF($B$15=DATOS!$B$12,'ÓSMOSIS INV'!L89,IF($B$15=DATOS!$B$13,REACTORES!L89,IF($B$15=DATOS!$B$14,RESINAS!L93,IF($B$15=DATOS!$B$15,SECADORES!L89,IF($B$15=DATOS!$B$16,SILOS!L89,IF($B$15=DATOS!$B$17,TANQUES!L89,IF($B$15=DATOS!$B$18,'TK AGITADOS'!L89,IF($B$15=DATOS!$B$19,'TORRES ENF'!L89," ")))))))))))))))))</f>
        <v>0</v>
      </c>
      <c r="K105" s="46">
        <f>IF($B$15=DATOS!$B$3,CALDERAS!M89,IF($B$15=DATOS!$B$4,CENTRÍFUGAS!M89,IF($B$15=DATOS!$B$5,CHILLERS!M89, IF($B$15=DATOS!$B$6,COMPRESORES!M89,IF($B$15=DATOS!$B$7,EVAPORADORES!M89,IF($B$15=DATOS!$B$8,FILTROS!M89,IF($B$15=DATOS!$B$9,IC!M89,IF($B$15=DATOS!$B$10,MIXERS!M89,IF($B$15=DATOS!$B$11,MOLINOS!M89,IF($B$15=DATOS!$B$12,'ÓSMOSIS INV'!M89,IF($B$15=DATOS!$B$13,REACTORES!M89,IF($B$15=DATOS!$B$14,RESINAS!M93,IF($B$15=DATOS!$B$15,SECADORES!M89,IF($B$15=DATOS!$B$16,SILOS!M89,IF($B$15=DATOS!$B$17,TANQUES!M89,IF($B$15=DATOS!$B$18,'TK AGITADOS'!M89,IF($B$15=DATOS!$B$19,'TORRES ENF'!M89," ")))))))))))))))))</f>
        <v>0</v>
      </c>
      <c r="L105" s="46">
        <f>IF($B$15=DATOS!$B$3,CALDERAS!N89,IF($B$15=DATOS!$B$4,CENTRÍFUGAS!N89,IF($B$15=DATOS!$B$5,CHILLERS!N89, IF($B$15=DATOS!$B$6,COMPRESORES!N89,IF($B$15=DATOS!$B$7,EVAPORADORES!N89,IF($B$15=DATOS!$B$8,FILTROS!N89,IF($B$15=DATOS!$B$9,IC!N89,IF($B$15=DATOS!$B$10,MIXERS!N89,IF($B$15=DATOS!$B$11,MOLINOS!N89,IF($B$15=DATOS!$B$12,'ÓSMOSIS INV'!N89,IF($B$15=DATOS!$B$13,REACTORES!N89,IF($B$15=DATOS!$B$14,RESINAS!N93,IF($B$15=DATOS!$B$15,SECADORES!N89,IF($B$15=DATOS!$B$16,SILOS!N89,IF($B$15=DATOS!$B$17,TANQUES!N89,IF($B$15=DATOS!$B$18,'TK AGITADOS'!N89,IF($B$15=DATOS!$B$19,'TORRES ENF'!N89," ")))))))))))))))))</f>
        <v>0</v>
      </c>
      <c r="M105" s="46">
        <f>IF($B$15=DATOS!$B$3,CALDERAS!O89,IF($B$15=DATOS!$B$4,CENTRÍFUGAS!O89,IF($B$15=DATOS!$B$5,CHILLERS!O89, IF($B$15=DATOS!$B$6,COMPRESORES!O89,IF($B$15=DATOS!$B$7,EVAPORADORES!O89,IF($B$15=DATOS!$B$8,FILTROS!O89,IF($B$15=DATOS!$B$9,IC!O89,IF($B$15=DATOS!$B$10,MIXERS!O89,IF($B$15=DATOS!$B$11,MOLINOS!O89,IF($B$15=DATOS!$B$12,'ÓSMOSIS INV'!O89,IF($B$15=DATOS!$B$13,REACTORES!O89,IF($B$15=DATOS!$B$14,RESINAS!O93,IF($B$15=DATOS!$B$15,SECADORES!O89,IF($B$15=DATOS!$B$16,SILOS!O89,IF($B$15=DATOS!$B$17,TANQUES!O89,IF($B$15=DATOS!$B$18,'TK AGITADOS'!O89,IF($B$15=DATOS!$B$19,'TORRES ENF'!O89," ")))))))))))))))))</f>
        <v>0</v>
      </c>
      <c r="N105" s="46">
        <f>IF($B$15=DATOS!$B$3,CALDERAS!P89,IF($B$15=DATOS!$B$4,CENTRÍFUGAS!P89,IF($B$15=DATOS!$B$5,CHILLERS!P89, IF($B$15=DATOS!$B$6,COMPRESORES!P89,IF($B$15=DATOS!$B$7,EVAPORADORES!P89,IF($B$15=DATOS!$B$8,FILTROS!P89,IF($B$15=DATOS!$B$9,IC!P89,IF($B$15=DATOS!$B$10,MIXERS!P89,IF($B$15=DATOS!$B$11,MOLINOS!P89,IF($B$15=DATOS!$B$12,'ÓSMOSIS INV'!P89,IF($B$15=DATOS!$B$13,REACTORES!P89,IF($B$15=DATOS!$B$14,RESINAS!P93,IF($B$15=DATOS!$B$15,SECADORES!P89,IF($B$15=DATOS!$B$16,SILOS!P89,IF($B$15=DATOS!$B$17,TANQUES!P89,IF($B$15=DATOS!$B$18,'TK AGITADOS'!P89,IF($B$15=DATOS!$B$19,'TORRES ENF'!P89," ")))))))))))))))))</f>
        <v>0</v>
      </c>
      <c r="O105" s="46">
        <f>IF($B$15=DATOS!$B$3,CALDERAS!Q89,IF($B$15=DATOS!$B$4,CENTRÍFUGAS!Q89,IF($B$15=DATOS!$B$5,CHILLERS!Q89, IF($B$15=DATOS!$B$6,COMPRESORES!Q89,IF($B$15=DATOS!$B$7,EVAPORADORES!Q89,IF($B$15=DATOS!$B$8,FILTROS!Q89,IF($B$15=DATOS!$B$9,IC!Q89,IF($B$15=DATOS!$B$10,MIXERS!Q89,IF($B$15=DATOS!$B$11,MOLINOS!Q89,IF($B$15=DATOS!$B$12,'ÓSMOSIS INV'!Q89,IF($B$15=DATOS!$B$13,REACTORES!Q89,IF($B$15=DATOS!$B$14,RESINAS!Q93,IF($B$15=DATOS!$B$15,SECADORES!Q89,IF($B$15=DATOS!$B$16,SILOS!Q89,IF($B$15=DATOS!$B$17,TANQUES!Q89,IF($B$15=DATOS!$B$18,'TK AGITADOS'!Q89,IF($B$15=DATOS!$B$19,'TORRES ENF'!Q89," ")))))))))))))))))</f>
        <v>0</v>
      </c>
      <c r="P105" s="46">
        <f>IF($B$15=DATOS!$B$3,CALDERAS!R89,IF($B$15=DATOS!$B$4,CENTRÍFUGAS!R89,IF($B$15=DATOS!$B$5,CHILLERS!R89, IF($B$15=DATOS!$B$6,COMPRESORES!R89,IF($B$15=DATOS!$B$7,EVAPORADORES!R89,IF($B$15=DATOS!$B$8,FILTROS!R89,IF($B$15=DATOS!$B$9,IC!R89,IF($B$15=DATOS!$B$10,MIXERS!R89,IF($B$15=DATOS!$B$11,MOLINOS!R89,IF($B$15=DATOS!$B$12,'ÓSMOSIS INV'!R89,IF($B$15=DATOS!$B$13,REACTORES!R89,IF($B$15=DATOS!$B$14,RESINAS!R93,IF($B$15=DATOS!$B$15,SECADORES!R89,IF($B$15=DATOS!$B$16,SILOS!R89,IF($B$15=DATOS!$B$17,TANQUES!R89,IF($B$15=DATOS!$B$18,'TK AGITADOS'!R89,IF($B$15=DATOS!$B$19,'TORRES ENF'!R89," ")))))))))))))))))</f>
        <v>0</v>
      </c>
      <c r="Q105" s="46">
        <f>IF($B$15=DATOS!$B$3,CALDERAS!S89,IF($B$15=DATOS!$B$4,CENTRÍFUGAS!S89,IF($B$15=DATOS!$B$5,CHILLERS!S89, IF($B$15=DATOS!$B$6,COMPRESORES!S89,IF($B$15=DATOS!$B$7,EVAPORADORES!S89,IF($B$15=DATOS!$B$8,FILTROS!S89,IF($B$15=DATOS!$B$9,IC!S89,IF($B$15=DATOS!$B$10,MIXERS!S89,IF($B$15=DATOS!$B$11,MOLINOS!S89,IF($B$15=DATOS!$B$12,'ÓSMOSIS INV'!S89,IF($B$15=DATOS!$B$13,REACTORES!S89,IF($B$15=DATOS!$B$14,RESINAS!S93,IF($B$15=DATOS!$B$15,SECADORES!S89,IF($B$15=DATOS!$B$16,SILOS!S89,IF($B$15=DATOS!$B$17,TANQUES!S89,IF($B$15=DATOS!$B$18,'TK AGITADOS'!S89,IF($B$15=DATOS!$B$19,'TORRES ENF'!S89," ")))))))))))))))))</f>
        <v>0</v>
      </c>
      <c r="R105" s="46">
        <f>IF($B$15=DATOS!$B$3,CALDERAS!T89,IF($B$15=DATOS!$B$4,CENTRÍFUGAS!T89,IF($B$15=DATOS!$B$5,CHILLERS!T89, IF($B$15=DATOS!$B$6,COMPRESORES!T89,IF($B$15=DATOS!$B$7,EVAPORADORES!T89,IF($B$15=DATOS!$B$8,FILTROS!T89,IF($B$15=DATOS!$B$9,IC!T89,IF($B$15=DATOS!$B$10,MIXERS!T89,IF($B$15=DATOS!$B$11,MOLINOS!T89,IF($B$15=DATOS!$B$12,'ÓSMOSIS INV'!T89,IF($B$15=DATOS!$B$13,REACTORES!T89,IF($B$15=DATOS!$B$14,RESINAS!T93,IF($B$15=DATOS!$B$15,SECADORES!T89,IF($B$15=DATOS!$B$16,SILOS!T89,IF($B$15=DATOS!$B$17,TANQUES!T89,IF($B$15=DATOS!$B$18,'TK AGITADOS'!T89,IF($B$15=DATOS!$B$19,'TORRES ENF'!T89," ")))))))))))))))))</f>
        <v>0</v>
      </c>
      <c r="S105" s="46">
        <f>IF($B$15=DATOS!$B$3,CALDERAS!U89,IF($B$15=DATOS!$B$4,CENTRÍFUGAS!U89,IF($B$15=DATOS!$B$5,CHILLERS!U89, IF($B$15=DATOS!$B$6,COMPRESORES!U89,IF($B$15=DATOS!$B$7,EVAPORADORES!U89,IF($B$15=DATOS!$B$8,FILTROS!U89,IF($B$15=DATOS!$B$9,IC!U89,IF($B$15=DATOS!$B$10,MIXERS!U89,IF($B$15=DATOS!$B$11,MOLINOS!U89,IF($B$15=DATOS!$B$12,'ÓSMOSIS INV'!U89,IF($B$15=DATOS!$B$13,REACTORES!U89,IF($B$15=DATOS!$B$14,RESINAS!U93,IF($B$15=DATOS!$B$15,SECADORES!U89,IF($B$15=DATOS!$B$16,SILOS!U89,IF($B$15=DATOS!$B$17,TANQUES!U89,IF($B$15=DATOS!$B$18,'TK AGITADOS'!U89,IF($B$15=DATOS!$B$19,'TORRES ENF'!U89," ")))))))))))))))))</f>
        <v>0</v>
      </c>
      <c r="T105" s="46">
        <f>IF($B$15=DATOS!$B$3,CALDERAS!V89,IF($B$15=DATOS!$B$4,CENTRÍFUGAS!V89,IF($B$15=DATOS!$B$5,CHILLERS!V89, IF($B$15=DATOS!$B$6,COMPRESORES!V89,IF($B$15=DATOS!$B$7,EVAPORADORES!V89,IF($B$15=DATOS!$B$8,FILTROS!V89,IF($B$15=DATOS!$B$9,IC!V89,IF($B$15=DATOS!$B$10,MIXERS!V89,IF($B$15=DATOS!$B$11,MOLINOS!V89,IF($B$15=DATOS!$B$12,'ÓSMOSIS INV'!V89,IF($B$15=DATOS!$B$13,REACTORES!V89,IF($B$15=DATOS!$B$14,RESINAS!V93,IF($B$15=DATOS!$B$15,SECADORES!V89,IF($B$15=DATOS!$B$16,SILOS!V89,IF($B$15=DATOS!$B$17,TANQUES!V89,IF($B$15=DATOS!$B$18,'TK AGITADOS'!V89,IF($B$15=DATOS!$B$19,'TORRES ENF'!V89," ")))))))))))))))))</f>
        <v>0</v>
      </c>
      <c r="U105" s="46">
        <f>IF($B$15=DATOS!$B$3,CALDERAS!W89,IF($B$15=DATOS!$B$4,CENTRÍFUGAS!W89,IF($B$15=DATOS!$B$5,CHILLERS!W89, IF($B$15=DATOS!$B$6,COMPRESORES!W89,IF($B$15=DATOS!$B$7,EVAPORADORES!W89,IF($B$15=DATOS!$B$8,FILTROS!W89,IF($B$15=DATOS!$B$9,IC!W89,IF($B$15=DATOS!$B$10,MIXERS!W89,IF($B$15=DATOS!$B$11,MOLINOS!W89,IF($B$15=DATOS!$B$12,'ÓSMOSIS INV'!W89,IF($B$15=DATOS!$B$13,REACTORES!W89,IF($B$15=DATOS!$B$14,RESINAS!W93,IF($B$15=DATOS!$B$15,SECADORES!W89,IF($B$15=DATOS!$B$16,SILOS!W89,IF($B$15=DATOS!$B$17,TANQUES!W89,IF($B$15=DATOS!$B$18,'TK AGITADOS'!W89,IF($B$15=DATOS!$B$19,'TORRES ENF'!W89," ")))))))))))))))))</f>
        <v>0</v>
      </c>
      <c r="V105" s="46">
        <f>IF($B$15=DATOS!$B$3,CALDERAS!X89,IF($B$15=DATOS!$B$4,CENTRÍFUGAS!X89,IF($B$15=DATOS!$B$5,CHILLERS!X89, IF($B$15=DATOS!$B$6,COMPRESORES!X89,IF($B$15=DATOS!$B$7,EVAPORADORES!X89,IF($B$15=DATOS!$B$8,FILTROS!X89,IF($B$15=DATOS!$B$9,IC!X89,IF($B$15=DATOS!$B$10,MIXERS!X89,IF($B$15=DATOS!$B$11,MOLINOS!X89,IF($B$15=DATOS!$B$12,'ÓSMOSIS INV'!X89,IF($B$15=DATOS!$B$13,REACTORES!X89,IF($B$15=DATOS!$B$14,RESINAS!X93,IF($B$15=DATOS!$B$15,SECADORES!X89,IF($B$15=DATOS!$B$16,SILOS!X89,IF($B$15=DATOS!$B$17,TANQUES!X89,IF($B$15=DATOS!$B$18,'TK AGITADOS'!X89,IF($B$15=DATOS!$B$19,'TORRES ENF'!X89," ")))))))))))))))))</f>
        <v>0</v>
      </c>
      <c r="W105" s="46">
        <f>IF($B$15=DATOS!$B$3,CALDERAS!Y89,IF($B$15=DATOS!$B$4,CENTRÍFUGAS!Y89,IF($B$15=DATOS!$B$5,CHILLERS!Y89, IF($B$15=DATOS!$B$6,COMPRESORES!Y89,IF($B$15=DATOS!$B$7,EVAPORADORES!Y89,IF($B$15=DATOS!$B$8,FILTROS!Y89,IF($B$15=DATOS!$B$9,IC!Y89,IF($B$15=DATOS!$B$10,MIXERS!Y89,IF($B$15=DATOS!$B$11,MOLINOS!Y89,IF($B$15=DATOS!$B$12,'ÓSMOSIS INV'!Y89,IF($B$15=DATOS!$B$13,REACTORES!Y89,IF($B$15=DATOS!$B$14,RESINAS!Y93,IF($B$15=DATOS!$B$15,SECADORES!Y89,IF($B$15=DATOS!$B$16,SILOS!Y89,IF($B$15=DATOS!$B$17,TANQUES!Y89,IF($B$15=DATOS!$B$18,'TK AGITADOS'!Y89,IF($B$15=DATOS!$B$19,'TORRES ENF'!Y89," ")))))))))))))))))</f>
        <v>0</v>
      </c>
      <c r="X105" s="46">
        <f>IF($B$15=DATOS!$B$3,CALDERAS!Z89,IF($B$15=DATOS!$B$4,CENTRÍFUGAS!Z89,IF($B$15=DATOS!$B$5,CHILLERS!Z89, IF($B$15=DATOS!$B$6,COMPRESORES!Z89,IF($B$15=DATOS!$B$7,EVAPORADORES!Z89,IF($B$15=DATOS!$B$8,FILTROS!Z89,IF($B$15=DATOS!$B$9,IC!Z89,IF($B$15=DATOS!$B$10,MIXERS!Z89,IF($B$15=DATOS!$B$11,MOLINOS!Z89,IF($B$15=DATOS!$B$12,'ÓSMOSIS INV'!Z89,IF($B$15=DATOS!$B$13,REACTORES!Z89,IF($B$15=DATOS!$B$14,RESINAS!Z93,IF($B$15=DATOS!$B$15,SECADORES!Z89,IF($B$15=DATOS!$B$16,SILOS!Z89,IF($B$15=DATOS!$B$17,TANQUES!Z89,IF($B$15=DATOS!$B$18,'TK AGITADOS'!Z89,IF($B$15=DATOS!$B$19,'TORRES ENF'!Z89," ")))))))))))))))))</f>
        <v>0</v>
      </c>
      <c r="Y105" s="46">
        <f>IF($B$15=DATOS!$B$3,CALDERAS!AA89,IF($B$15=DATOS!$B$4,CENTRÍFUGAS!AA89,IF($B$15=DATOS!$B$5,CHILLERS!AA89, IF($B$15=DATOS!$B$6,COMPRESORES!AA89,IF($B$15=DATOS!$B$7,EVAPORADORES!AA89,IF($B$15=DATOS!$B$8,FILTROS!AA89,IF($B$15=DATOS!$B$9,IC!AA89,IF($B$15=DATOS!$B$10,MIXERS!AA89,IF($B$15=DATOS!$B$11,MOLINOS!AA89,IF($B$15=DATOS!$B$12,'ÓSMOSIS INV'!AA89,IF($B$15=DATOS!$B$13,REACTORES!AA89,IF($B$15=DATOS!$B$14,RESINAS!AA93,IF($B$15=DATOS!$B$15,SECADORES!AA89,IF($B$15=DATOS!$B$16,SILOS!AA89,IF($B$15=DATOS!$B$17,TANQUES!AA89,IF($B$15=DATOS!$B$18,'TK AGITADOS'!AA89,IF($B$15=DATOS!$B$19,'TORRES ENF'!AA89," ")))))))))))))))))</f>
        <v>0</v>
      </c>
      <c r="Z105" s="46">
        <f>IF($B$15=DATOS!$B$3,CALDERAS!AB89,IF($B$15=DATOS!$B$4,CENTRÍFUGAS!AB89,IF($B$15=DATOS!$B$5,CHILLERS!AB89, IF($B$15=DATOS!$B$6,COMPRESORES!AB89,IF($B$15=DATOS!$B$7,EVAPORADORES!AB89,IF($B$15=DATOS!$B$8,FILTROS!AB89,IF($B$15=DATOS!$B$9,IC!AB89,IF($B$15=DATOS!$B$10,MIXERS!AB89,IF($B$15=DATOS!$B$11,MOLINOS!AB89,IF($B$15=DATOS!$B$12,'ÓSMOSIS INV'!AB89,IF($B$15=DATOS!$B$13,REACTORES!AB89,IF($B$15=DATOS!$B$14,RESINAS!AB93,IF($B$15=DATOS!$B$15,SECADORES!AB89,IF($B$15=DATOS!$B$16,SILOS!AB89,IF($B$15=DATOS!$B$17,TANQUES!AB89,IF($B$15=DATOS!$B$18,'TK AGITADOS'!AB89,IF($B$15=DATOS!$B$19,'TORRES ENF'!AB89," ")))))))))))))))))</f>
        <v>0</v>
      </c>
      <c r="AA105" s="46">
        <f>IF($B$15=DATOS!$B$3,CALDERAS!AC89,IF($B$15=DATOS!$B$4,CENTRÍFUGAS!AC89,IF($B$15=DATOS!$B$5,CHILLERS!AC89, IF($B$15=DATOS!$B$6,COMPRESORES!AC89,IF($B$15=DATOS!$B$7,EVAPORADORES!AC89,IF($B$15=DATOS!$B$8,FILTROS!AC89,IF($B$15=DATOS!$B$9,IC!AC89,IF($B$15=DATOS!$B$10,MIXERS!AC89,IF($B$15=DATOS!$B$11,MOLINOS!AC89,IF($B$15=DATOS!$B$12,'ÓSMOSIS INV'!AC89,IF($B$15=DATOS!$B$13,REACTORES!AC89,IF($B$15=DATOS!$B$14,RESINAS!AC93,IF($B$15=DATOS!$B$15,SECADORES!AC89,IF($B$15=DATOS!$B$16,SILOS!AC89,IF($B$15=DATOS!$B$17,TANQUES!AC89,IF($B$15=DATOS!$B$18,'TK AGITADOS'!AC89,IF($B$15=DATOS!$B$19,'TORRES ENF'!AC89," ")))))))))))))))))</f>
        <v>0</v>
      </c>
      <c r="AB105" s="46">
        <f>IF($B$15=DATOS!$B$3,CALDERAS!AD89,IF($B$15=DATOS!$B$4,CENTRÍFUGAS!AD89,IF($B$15=DATOS!$B$5,CHILLERS!AD89, IF($B$15=DATOS!$B$6,COMPRESORES!AD89,IF($B$15=DATOS!$B$7,EVAPORADORES!AD89,IF($B$15=DATOS!$B$8,FILTROS!AD89,IF($B$15=DATOS!$B$9,IC!AD89,IF($B$15=DATOS!$B$10,MIXERS!AD89,IF($B$15=DATOS!$B$11,MOLINOS!AD89,IF($B$15=DATOS!$B$12,'ÓSMOSIS INV'!AD89,IF($B$15=DATOS!$B$13,REACTORES!AD89,IF($B$15=DATOS!$B$14,RESINAS!AD93,IF($B$15=DATOS!$B$15,SECADORES!AD89,IF($B$15=DATOS!$B$16,SILOS!AD89,IF($B$15=DATOS!$B$17,TANQUES!AD89,IF($B$15=DATOS!$B$18,'TK AGITADOS'!AD89,IF($B$15=DATOS!$B$19,'TORRES ENF'!AD89," ")))))))))))))))))</f>
        <v>0</v>
      </c>
      <c r="AC105" s="46">
        <f>IF($B$15=DATOS!$B$3,CALDERAS!AE89,IF($B$15=DATOS!$B$4,CENTRÍFUGAS!AE89,IF($B$15=DATOS!$B$5,CHILLERS!AE89, IF($B$15=DATOS!$B$6,COMPRESORES!AE89,IF($B$15=DATOS!$B$7,EVAPORADORES!AE89,IF($B$15=DATOS!$B$8,FILTROS!AE89,IF($B$15=DATOS!$B$9,IC!AE89,IF($B$15=DATOS!$B$10,MIXERS!AE89,IF($B$15=DATOS!$B$11,MOLINOS!AE89,IF($B$15=DATOS!$B$12,'ÓSMOSIS INV'!AE89,IF($B$15=DATOS!$B$13,REACTORES!AE89,IF($B$15=DATOS!$B$14,RESINAS!AE93,IF($B$15=DATOS!$B$15,SECADORES!AE89,IF($B$15=DATOS!$B$16,SILOS!AE89,IF($B$15=DATOS!$B$17,TANQUES!AE89,IF($B$15=DATOS!$B$18,'TK AGITADOS'!AE89,IF($B$15=DATOS!$B$19,'TORRES ENF'!AE89," ")))))))))))))))))</f>
        <v>0</v>
      </c>
      <c r="AD105" s="46">
        <f>IF($B$15=DATOS!$B$3,CALDERAS!AF89,IF($B$15=DATOS!$B$4,CENTRÍFUGAS!AF89,IF($B$15=DATOS!$B$5,CHILLERS!AF89, IF($B$15=DATOS!$B$6,COMPRESORES!AF89,IF($B$15=DATOS!$B$7,EVAPORADORES!AF89,IF($B$15=DATOS!$B$8,FILTROS!AF89,IF($B$15=DATOS!$B$9,IC!AF89,IF($B$15=DATOS!$B$10,MIXERS!AF89,IF($B$15=DATOS!$B$11,MOLINOS!AF89,IF($B$15=DATOS!$B$12,'ÓSMOSIS INV'!AF89,IF($B$15=DATOS!$B$13,REACTORES!AF89,IF($B$15=DATOS!$B$14,RESINAS!AF93,IF($B$15=DATOS!$B$15,SECADORES!AF89,IF($B$15=DATOS!$B$16,SILOS!AF89,IF($B$15=DATOS!$B$17,TANQUES!AF89,IF($B$15=DATOS!$B$18,'TK AGITADOS'!AF89,IF($B$15=DATOS!$B$19,'TORRES ENF'!AF89," ")))))))))))))))))</f>
        <v>0</v>
      </c>
      <c r="AE105" s="46">
        <f>IF($B$15=DATOS!$B$3,CALDERAS!AG89,IF($B$15=DATOS!$B$4,CENTRÍFUGAS!AG89,IF($B$15=DATOS!$B$5,CHILLERS!AG89, IF($B$15=DATOS!$B$6,COMPRESORES!AG89,IF($B$15=DATOS!$B$7,EVAPORADORES!AG89,IF($B$15=DATOS!$B$8,FILTROS!AG89,IF($B$15=DATOS!$B$9,IC!AG89,IF($B$15=DATOS!$B$10,MIXERS!AG89,IF($B$15=DATOS!$B$11,MOLINOS!AG89,IF($B$15=DATOS!$B$12,'ÓSMOSIS INV'!AG89,IF($B$15=DATOS!$B$13,REACTORES!AG89,IF($B$15=DATOS!$B$14,RESINAS!AG93,IF($B$15=DATOS!$B$15,SECADORES!AG89,IF($B$15=DATOS!$B$16,SILOS!AG89,IF($B$15=DATOS!$B$17,TANQUES!AG89,IF($B$15=DATOS!$B$18,'TK AGITADOS'!AG89,IF($B$15=DATOS!$B$19,'TORRES ENF'!AG89," ")))))))))))))))))</f>
        <v>0</v>
      </c>
      <c r="AF105" s="46">
        <f>IF($B$15=DATOS!$B$3,CALDERAS!AH89,IF($B$15=DATOS!$B$4,CENTRÍFUGAS!AH89,IF($B$15=DATOS!$B$5,CHILLERS!AH89, IF($B$15=DATOS!$B$6,COMPRESORES!AH89,IF($B$15=DATOS!$B$7,EVAPORADORES!AH89,IF($B$15=DATOS!$B$8,FILTROS!AH89,IF($B$15=DATOS!$B$9,IC!AH89,IF($B$15=DATOS!$B$10,MIXERS!AH89,IF($B$15=DATOS!$B$11,MOLINOS!AH89,IF($B$15=DATOS!$B$12,'ÓSMOSIS INV'!AH89,IF($B$15=DATOS!$B$13,REACTORES!AH89,IF($B$15=DATOS!$B$14,RESINAS!AH93,IF($B$15=DATOS!$B$15,SECADORES!AH89,IF($B$15=DATOS!$B$16,SILOS!AH89,IF($B$15=DATOS!$B$17,TANQUES!AH89,IF($B$15=DATOS!$B$18,'TK AGITADOS'!AH89,IF($B$15=DATOS!$B$19,'TORRES ENF'!AH89," ")))))))))))))))))</f>
        <v>0</v>
      </c>
    </row>
    <row r="106" spans="1:32" s="48" customFormat="1" ht="45" customHeight="1" x14ac:dyDescent="0.4">
      <c r="A106" s="46">
        <f>IF($B$15=DATOS!$B$3,CALDERAS!C90,IF($B$15=DATOS!$B$4,CENTRÍFUGAS!C90,IF($B$15=DATOS!$B$5,CHILLERS!C90, IF($B$15=DATOS!$B$6,COMPRESORES!C90,IF($B$15=DATOS!$B$7,EVAPORADORES!C90,IF($B$15=DATOS!$B$8,FILTROS!C90,IF($B$15=DATOS!$B$9,IC!C90,IF($B$15=DATOS!$B$10,MIXERS!C90,IF($B$15=DATOS!$B$11,MOLINOS!C90,IF($B$15=DATOS!$B$12,'ÓSMOSIS INV'!C90,IF($B$15=DATOS!$B$13,REACTORES!C90,IF($B$15=DATOS!$B$14,RESINAS!C94,IF($B$15=DATOS!$B$15,SECADORES!C90,IF($B$15=DATOS!$B$16,SILOS!C90,IF($B$15=DATOS!$B$17,TANQUES!C90,IF($B$15=DATOS!$B$18,'TK AGITADOS'!C90,IF($B$15=DATOS!$B$19,'TORRES ENF'!C90," ")))))))))))))))))</f>
        <v>0</v>
      </c>
      <c r="B106" s="46">
        <f>IF($B$15=DATOS!$B$3,CALDERAS!D90,IF($B$15=DATOS!$B$4,CENTRÍFUGAS!D90,IF($B$15=DATOS!$B$5,CHILLERS!D90, IF($B$15=DATOS!$B$6,COMPRESORES!D90,IF($B$15=DATOS!$B$7,EVAPORADORES!D90,IF($B$15=DATOS!$B$8,FILTROS!D90,IF($B$15=DATOS!$B$9,IC!D90,IF($B$15=DATOS!$B$10,MIXERS!D90,IF($B$15=DATOS!$B$11,MOLINOS!D90,IF($B$15=DATOS!$B$12,'ÓSMOSIS INV'!D90,IF($B$15=DATOS!$B$13,REACTORES!D90,IF($B$15=DATOS!$B$14,RESINAS!D94,IF($B$15=DATOS!$B$15,SECADORES!D90,IF($B$15=DATOS!$B$16,SILOS!D90,IF($B$15=DATOS!$B$17,TANQUES!D90,IF($B$15=DATOS!$B$18,'TK AGITADOS'!D90,IF($B$15=DATOS!$B$19,'TORRES ENF'!D90," ")))))))))))))))))</f>
        <v>0</v>
      </c>
      <c r="C106" s="46">
        <f>IF($B$15=DATOS!$B$3,CALDERAS!E90,IF($B$15=DATOS!$B$4,CENTRÍFUGAS!E90,IF($B$15=DATOS!$B$5,CHILLERS!E90, IF($B$15=DATOS!$B$6,COMPRESORES!E90,IF($B$15=DATOS!$B$7,EVAPORADORES!E90,IF($B$15=DATOS!$B$8,FILTROS!E90,IF($B$15=DATOS!$B$9,IC!E90,IF($B$15=DATOS!$B$10,MIXERS!E90,IF($B$15=DATOS!$B$11,MOLINOS!E90,IF($B$15=DATOS!$B$12,'ÓSMOSIS INV'!E90,IF($B$15=DATOS!$B$13,REACTORES!E90,IF($B$15=DATOS!$B$14,RESINAS!E94,IF($B$15=DATOS!$B$15,SECADORES!E90,IF($B$15=DATOS!$B$16,SILOS!E90,IF($B$15=DATOS!$B$17,TANQUES!E90,IF($B$15=DATOS!$B$18,'TK AGITADOS'!E90,IF($B$15=DATOS!$B$19,'TORRES ENF'!E90," ")))))))))))))))))</f>
        <v>0</v>
      </c>
      <c r="D106" s="46">
        <f>IF($B$15=DATOS!$B$3,CALDERAS!F90,IF($B$15=DATOS!$B$4,CENTRÍFUGAS!F90,IF($B$15=DATOS!$B$5,CHILLERS!F90, IF($B$15=DATOS!$B$6,COMPRESORES!F90,IF($B$15=DATOS!$B$7,EVAPORADORES!F90,IF($B$15=DATOS!$B$8,FILTROS!F90,IF($B$15=DATOS!$B$9,IC!F90,IF($B$15=DATOS!$B$10,MIXERS!F90,IF($B$15=DATOS!$B$11,MOLINOS!F90,IF($B$15=DATOS!$B$12,'ÓSMOSIS INV'!F90,IF($B$15=DATOS!$B$13,REACTORES!F90,IF($B$15=DATOS!$B$14,RESINAS!F94,IF($B$15=DATOS!$B$15,SECADORES!F90,IF($B$15=DATOS!$B$16,SILOS!F90,IF($B$15=DATOS!$B$17,TANQUES!F90,IF($B$15=DATOS!$B$18,'TK AGITADOS'!F90,IF($B$15=DATOS!$B$19,'TORRES ENF'!F90," ")))))))))))))))))</f>
        <v>0</v>
      </c>
      <c r="E106" s="46">
        <f>IF($B$15=DATOS!$B$3,CALDERAS!G90,IF($B$15=DATOS!$B$4,CENTRÍFUGAS!G90,IF($B$15=DATOS!$B$5,CHILLERS!G90, IF($B$15=DATOS!$B$6,COMPRESORES!G90,IF($B$15=DATOS!$B$7,EVAPORADORES!G90,IF($B$15=DATOS!$B$8,FILTROS!G90,IF($B$15=DATOS!$B$9,IC!G90,IF($B$15=DATOS!$B$10,MIXERS!G90,IF($B$15=DATOS!$B$11,MOLINOS!G90,IF($B$15=DATOS!$B$12,'ÓSMOSIS INV'!G90,IF($B$15=DATOS!$B$13,REACTORES!G90,IF($B$15=DATOS!$B$14,RESINAS!G94,IF($B$15=DATOS!$B$15,SECADORES!G90,IF($B$15=DATOS!$B$16,SILOS!G90,IF($B$15=DATOS!$B$17,TANQUES!G90,IF($B$15=DATOS!$B$18,'TK AGITADOS'!G90,IF($B$15=DATOS!$B$19,'TORRES ENF'!G90," ")))))))))))))))))</f>
        <v>0</v>
      </c>
      <c r="F106" s="46">
        <f>IF($B$15=DATOS!$B$3,CALDERAS!H90,IF($B$15=DATOS!$B$4,CENTRÍFUGAS!H90,IF($B$15=DATOS!$B$5,CHILLERS!H90, IF($B$15=DATOS!$B$6,COMPRESORES!H90,IF($B$15=DATOS!$B$7,EVAPORADORES!H90,IF($B$15=DATOS!$B$8,FILTROS!H90,IF($B$15=DATOS!$B$9,IC!H90,IF($B$15=DATOS!$B$10,MIXERS!H90,IF($B$15=DATOS!$B$11,MOLINOS!H90,IF($B$15=DATOS!$B$12,'ÓSMOSIS INV'!H90,IF($B$15=DATOS!$B$13,REACTORES!H90,IF($B$15=DATOS!$B$14,RESINAS!H94,IF($B$15=DATOS!$B$15,SECADORES!H90,IF($B$15=DATOS!$B$16,SILOS!H90,IF($B$15=DATOS!$B$17,TANQUES!H90,IF($B$15=DATOS!$B$18,'TK AGITADOS'!H90,IF($B$15=DATOS!$B$19,'TORRES ENF'!H90," ")))))))))))))))))</f>
        <v>0</v>
      </c>
      <c r="G106" s="46">
        <f>IF($B$15=DATOS!$B$3,CALDERAS!I90,IF($B$15=DATOS!$B$4,CENTRÍFUGAS!I90,IF($B$15=DATOS!$B$5,CHILLERS!I90, IF($B$15=DATOS!$B$6,COMPRESORES!I90,IF($B$15=DATOS!$B$7,EVAPORADORES!I90,IF($B$15=DATOS!$B$8,FILTROS!I90,IF($B$15=DATOS!$B$9,IC!I90,IF($B$15=DATOS!$B$10,MIXERS!I90,IF($B$15=DATOS!$B$11,MOLINOS!I90,IF($B$15=DATOS!$B$12,'ÓSMOSIS INV'!I90,IF($B$15=DATOS!$B$13,REACTORES!I90,IF($B$15=DATOS!$B$14,RESINAS!I94,IF($B$15=DATOS!$B$15,SECADORES!I90,IF($B$15=DATOS!$B$16,SILOS!I90,IF($B$15=DATOS!$B$17,TANQUES!I90,IF($B$15=DATOS!$B$18,'TK AGITADOS'!I90,IF($B$15=DATOS!$B$19,'TORRES ENF'!I90," ")))))))))))))))))</f>
        <v>0</v>
      </c>
      <c r="H106" s="46">
        <f>IF($B$15=DATOS!$B$3,CALDERAS!J90,IF($B$15=DATOS!$B$4,CENTRÍFUGAS!J90,IF($B$15=DATOS!$B$5,CHILLERS!J90, IF($B$15=DATOS!$B$6,COMPRESORES!J90,IF($B$15=DATOS!$B$7,EVAPORADORES!J90,IF($B$15=DATOS!$B$8,FILTROS!J90,IF($B$15=DATOS!$B$9,IC!J90,IF($B$15=DATOS!$B$10,MIXERS!J90,IF($B$15=DATOS!$B$11,MOLINOS!J90,IF($B$15=DATOS!$B$12,'ÓSMOSIS INV'!J90,IF($B$15=DATOS!$B$13,REACTORES!J90,IF($B$15=DATOS!$B$14,RESINAS!J94,IF($B$15=DATOS!$B$15,SECADORES!J90,IF($B$15=DATOS!$B$16,SILOS!J90,IF($B$15=DATOS!$B$17,TANQUES!J90,IF($B$15=DATOS!$B$18,'TK AGITADOS'!J90,IF($B$15=DATOS!$B$19,'TORRES ENF'!J90," ")))))))))))))))))</f>
        <v>0</v>
      </c>
      <c r="I106" s="46">
        <f>IF($B$15=DATOS!$B$3,CALDERAS!K90,IF($B$15=DATOS!$B$4,CENTRÍFUGAS!K90,IF($B$15=DATOS!$B$5,CHILLERS!K90, IF($B$15=DATOS!$B$6,COMPRESORES!K90,IF($B$15=DATOS!$B$7,EVAPORADORES!K90,IF($B$15=DATOS!$B$8,FILTROS!K90,IF($B$15=DATOS!$B$9,IC!K90,IF($B$15=DATOS!$B$10,MIXERS!K90,IF($B$15=DATOS!$B$11,MOLINOS!K90,IF($B$15=DATOS!$B$12,'ÓSMOSIS INV'!K90,IF($B$15=DATOS!$B$13,REACTORES!K90,IF($B$15=DATOS!$B$14,RESINAS!K94,IF($B$15=DATOS!$B$15,SECADORES!K90,IF($B$15=DATOS!$B$16,SILOS!K90,IF($B$15=DATOS!$B$17,TANQUES!K90,IF($B$15=DATOS!$B$18,'TK AGITADOS'!K90,IF($B$15=DATOS!$B$19,'TORRES ENF'!K90," ")))))))))))))))))</f>
        <v>0</v>
      </c>
      <c r="J106" s="46">
        <f>IF($B$15=DATOS!$B$3,CALDERAS!L90,IF($B$15=DATOS!$B$4,CENTRÍFUGAS!L90,IF($B$15=DATOS!$B$5,CHILLERS!L90, IF($B$15=DATOS!$B$6,COMPRESORES!L90,IF($B$15=DATOS!$B$7,EVAPORADORES!L90,IF($B$15=DATOS!$B$8,FILTROS!L90,IF($B$15=DATOS!$B$9,IC!L90,IF($B$15=DATOS!$B$10,MIXERS!L90,IF($B$15=DATOS!$B$11,MOLINOS!L90,IF($B$15=DATOS!$B$12,'ÓSMOSIS INV'!L90,IF($B$15=DATOS!$B$13,REACTORES!L90,IF($B$15=DATOS!$B$14,RESINAS!L94,IF($B$15=DATOS!$B$15,SECADORES!L90,IF($B$15=DATOS!$B$16,SILOS!L90,IF($B$15=DATOS!$B$17,TANQUES!L90,IF($B$15=DATOS!$B$18,'TK AGITADOS'!L90,IF($B$15=DATOS!$B$19,'TORRES ENF'!L90," ")))))))))))))))))</f>
        <v>0</v>
      </c>
      <c r="K106" s="46">
        <f>IF($B$15=DATOS!$B$3,CALDERAS!M90,IF($B$15=DATOS!$B$4,CENTRÍFUGAS!M90,IF($B$15=DATOS!$B$5,CHILLERS!M90, IF($B$15=DATOS!$B$6,COMPRESORES!M90,IF($B$15=DATOS!$B$7,EVAPORADORES!M90,IF($B$15=DATOS!$B$8,FILTROS!M90,IF($B$15=DATOS!$B$9,IC!M90,IF($B$15=DATOS!$B$10,MIXERS!M90,IF($B$15=DATOS!$B$11,MOLINOS!M90,IF($B$15=DATOS!$B$12,'ÓSMOSIS INV'!M90,IF($B$15=DATOS!$B$13,REACTORES!M90,IF($B$15=DATOS!$B$14,RESINAS!M94,IF($B$15=DATOS!$B$15,SECADORES!M90,IF($B$15=DATOS!$B$16,SILOS!M90,IF($B$15=DATOS!$B$17,TANQUES!M90,IF($B$15=DATOS!$B$18,'TK AGITADOS'!M90,IF($B$15=DATOS!$B$19,'TORRES ENF'!M90," ")))))))))))))))))</f>
        <v>0</v>
      </c>
      <c r="L106" s="46">
        <f>IF($B$15=DATOS!$B$3,CALDERAS!N90,IF($B$15=DATOS!$B$4,CENTRÍFUGAS!N90,IF($B$15=DATOS!$B$5,CHILLERS!N90, IF($B$15=DATOS!$B$6,COMPRESORES!N90,IF($B$15=DATOS!$B$7,EVAPORADORES!N90,IF($B$15=DATOS!$B$8,FILTROS!N90,IF($B$15=DATOS!$B$9,IC!N90,IF($B$15=DATOS!$B$10,MIXERS!N90,IF($B$15=DATOS!$B$11,MOLINOS!N90,IF($B$15=DATOS!$B$12,'ÓSMOSIS INV'!N90,IF($B$15=DATOS!$B$13,REACTORES!N90,IF($B$15=DATOS!$B$14,RESINAS!N94,IF($B$15=DATOS!$B$15,SECADORES!N90,IF($B$15=DATOS!$B$16,SILOS!N90,IF($B$15=DATOS!$B$17,TANQUES!N90,IF($B$15=DATOS!$B$18,'TK AGITADOS'!N90,IF($B$15=DATOS!$B$19,'TORRES ENF'!N90," ")))))))))))))))))</f>
        <v>0</v>
      </c>
      <c r="M106" s="46">
        <f>IF($B$15=DATOS!$B$3,CALDERAS!O90,IF($B$15=DATOS!$B$4,CENTRÍFUGAS!O90,IF($B$15=DATOS!$B$5,CHILLERS!O90, IF($B$15=DATOS!$B$6,COMPRESORES!O90,IF($B$15=DATOS!$B$7,EVAPORADORES!O90,IF($B$15=DATOS!$B$8,FILTROS!O90,IF($B$15=DATOS!$B$9,IC!O90,IF($B$15=DATOS!$B$10,MIXERS!O90,IF($B$15=DATOS!$B$11,MOLINOS!O90,IF($B$15=DATOS!$B$12,'ÓSMOSIS INV'!O90,IF($B$15=DATOS!$B$13,REACTORES!O90,IF($B$15=DATOS!$B$14,RESINAS!O94,IF($B$15=DATOS!$B$15,SECADORES!O90,IF($B$15=DATOS!$B$16,SILOS!O90,IF($B$15=DATOS!$B$17,TANQUES!O90,IF($B$15=DATOS!$B$18,'TK AGITADOS'!O90,IF($B$15=DATOS!$B$19,'TORRES ENF'!O90," ")))))))))))))))))</f>
        <v>0</v>
      </c>
      <c r="N106" s="46">
        <f>IF($B$15=DATOS!$B$3,CALDERAS!P90,IF($B$15=DATOS!$B$4,CENTRÍFUGAS!P90,IF($B$15=DATOS!$B$5,CHILLERS!P90, IF($B$15=DATOS!$B$6,COMPRESORES!P90,IF($B$15=DATOS!$B$7,EVAPORADORES!P90,IF($B$15=DATOS!$B$8,FILTROS!P90,IF($B$15=DATOS!$B$9,IC!P90,IF($B$15=DATOS!$B$10,MIXERS!P90,IF($B$15=DATOS!$B$11,MOLINOS!P90,IF($B$15=DATOS!$B$12,'ÓSMOSIS INV'!P90,IF($B$15=DATOS!$B$13,REACTORES!P90,IF($B$15=DATOS!$B$14,RESINAS!P94,IF($B$15=DATOS!$B$15,SECADORES!P90,IF($B$15=DATOS!$B$16,SILOS!P90,IF($B$15=DATOS!$B$17,TANQUES!P90,IF($B$15=DATOS!$B$18,'TK AGITADOS'!P90,IF($B$15=DATOS!$B$19,'TORRES ENF'!P90," ")))))))))))))))))</f>
        <v>0</v>
      </c>
      <c r="O106" s="46">
        <f>IF($B$15=DATOS!$B$3,CALDERAS!Q90,IF($B$15=DATOS!$B$4,CENTRÍFUGAS!Q90,IF($B$15=DATOS!$B$5,CHILLERS!Q90, IF($B$15=DATOS!$B$6,COMPRESORES!Q90,IF($B$15=DATOS!$B$7,EVAPORADORES!Q90,IF($B$15=DATOS!$B$8,FILTROS!Q90,IF($B$15=DATOS!$B$9,IC!Q90,IF($B$15=DATOS!$B$10,MIXERS!Q90,IF($B$15=DATOS!$B$11,MOLINOS!Q90,IF($B$15=DATOS!$B$12,'ÓSMOSIS INV'!Q90,IF($B$15=DATOS!$B$13,REACTORES!Q90,IF($B$15=DATOS!$B$14,RESINAS!Q94,IF($B$15=DATOS!$B$15,SECADORES!Q90,IF($B$15=DATOS!$B$16,SILOS!Q90,IF($B$15=DATOS!$B$17,TANQUES!Q90,IF($B$15=DATOS!$B$18,'TK AGITADOS'!Q90,IF($B$15=DATOS!$B$19,'TORRES ENF'!Q90," ")))))))))))))))))</f>
        <v>0</v>
      </c>
      <c r="P106" s="46">
        <f>IF($B$15=DATOS!$B$3,CALDERAS!R90,IF($B$15=DATOS!$B$4,CENTRÍFUGAS!R90,IF($B$15=DATOS!$B$5,CHILLERS!R90, IF($B$15=DATOS!$B$6,COMPRESORES!R90,IF($B$15=DATOS!$B$7,EVAPORADORES!R90,IF($B$15=DATOS!$B$8,FILTROS!R90,IF($B$15=DATOS!$B$9,IC!R90,IF($B$15=DATOS!$B$10,MIXERS!R90,IF($B$15=DATOS!$B$11,MOLINOS!R90,IF($B$15=DATOS!$B$12,'ÓSMOSIS INV'!R90,IF($B$15=DATOS!$B$13,REACTORES!R90,IF($B$15=DATOS!$B$14,RESINAS!R94,IF($B$15=DATOS!$B$15,SECADORES!R90,IF($B$15=DATOS!$B$16,SILOS!R90,IF($B$15=DATOS!$B$17,TANQUES!R90,IF($B$15=DATOS!$B$18,'TK AGITADOS'!R90,IF($B$15=DATOS!$B$19,'TORRES ENF'!R90," ")))))))))))))))))</f>
        <v>0</v>
      </c>
      <c r="Q106" s="46">
        <f>IF($B$15=DATOS!$B$3,CALDERAS!S90,IF($B$15=DATOS!$B$4,CENTRÍFUGAS!S90,IF($B$15=DATOS!$B$5,CHILLERS!S90, IF($B$15=DATOS!$B$6,COMPRESORES!S90,IF($B$15=DATOS!$B$7,EVAPORADORES!S90,IF($B$15=DATOS!$B$8,FILTROS!S90,IF($B$15=DATOS!$B$9,IC!S90,IF($B$15=DATOS!$B$10,MIXERS!S90,IF($B$15=DATOS!$B$11,MOLINOS!S90,IF($B$15=DATOS!$B$12,'ÓSMOSIS INV'!S90,IF($B$15=DATOS!$B$13,REACTORES!S90,IF($B$15=DATOS!$B$14,RESINAS!S94,IF($B$15=DATOS!$B$15,SECADORES!S90,IF($B$15=DATOS!$B$16,SILOS!S90,IF($B$15=DATOS!$B$17,TANQUES!S90,IF($B$15=DATOS!$B$18,'TK AGITADOS'!S90,IF($B$15=DATOS!$B$19,'TORRES ENF'!S90," ")))))))))))))))))</f>
        <v>0</v>
      </c>
      <c r="R106" s="46">
        <f>IF($B$15=DATOS!$B$3,CALDERAS!T90,IF($B$15=DATOS!$B$4,CENTRÍFUGAS!T90,IF($B$15=DATOS!$B$5,CHILLERS!T90, IF($B$15=DATOS!$B$6,COMPRESORES!T90,IF($B$15=DATOS!$B$7,EVAPORADORES!T90,IF($B$15=DATOS!$B$8,FILTROS!T90,IF($B$15=DATOS!$B$9,IC!T90,IF($B$15=DATOS!$B$10,MIXERS!T90,IF($B$15=DATOS!$B$11,MOLINOS!T90,IF($B$15=DATOS!$B$12,'ÓSMOSIS INV'!T90,IF($B$15=DATOS!$B$13,REACTORES!T90,IF($B$15=DATOS!$B$14,RESINAS!T94,IF($B$15=DATOS!$B$15,SECADORES!T90,IF($B$15=DATOS!$B$16,SILOS!T90,IF($B$15=DATOS!$B$17,TANQUES!T90,IF($B$15=DATOS!$B$18,'TK AGITADOS'!T90,IF($B$15=DATOS!$B$19,'TORRES ENF'!T90," ")))))))))))))))))</f>
        <v>0</v>
      </c>
      <c r="S106" s="46">
        <f>IF($B$15=DATOS!$B$3,CALDERAS!U90,IF($B$15=DATOS!$B$4,CENTRÍFUGAS!U90,IF($B$15=DATOS!$B$5,CHILLERS!U90, IF($B$15=DATOS!$B$6,COMPRESORES!U90,IF($B$15=DATOS!$B$7,EVAPORADORES!U90,IF($B$15=DATOS!$B$8,FILTROS!U90,IF($B$15=DATOS!$B$9,IC!U90,IF($B$15=DATOS!$B$10,MIXERS!U90,IF($B$15=DATOS!$B$11,MOLINOS!U90,IF($B$15=DATOS!$B$12,'ÓSMOSIS INV'!U90,IF($B$15=DATOS!$B$13,REACTORES!U90,IF($B$15=DATOS!$B$14,RESINAS!U94,IF($B$15=DATOS!$B$15,SECADORES!U90,IF($B$15=DATOS!$B$16,SILOS!U90,IF($B$15=DATOS!$B$17,TANQUES!U90,IF($B$15=DATOS!$B$18,'TK AGITADOS'!U90,IF($B$15=DATOS!$B$19,'TORRES ENF'!U90," ")))))))))))))))))</f>
        <v>0</v>
      </c>
      <c r="T106" s="46">
        <f>IF($B$15=DATOS!$B$3,CALDERAS!V90,IF($B$15=DATOS!$B$4,CENTRÍFUGAS!V90,IF($B$15=DATOS!$B$5,CHILLERS!V90, IF($B$15=DATOS!$B$6,COMPRESORES!V90,IF($B$15=DATOS!$B$7,EVAPORADORES!V90,IF($B$15=DATOS!$B$8,FILTROS!V90,IF($B$15=DATOS!$B$9,IC!V90,IF($B$15=DATOS!$B$10,MIXERS!V90,IF($B$15=DATOS!$B$11,MOLINOS!V90,IF($B$15=DATOS!$B$12,'ÓSMOSIS INV'!V90,IF($B$15=DATOS!$B$13,REACTORES!V90,IF($B$15=DATOS!$B$14,RESINAS!V94,IF($B$15=DATOS!$B$15,SECADORES!V90,IF($B$15=DATOS!$B$16,SILOS!V90,IF($B$15=DATOS!$B$17,TANQUES!V90,IF($B$15=DATOS!$B$18,'TK AGITADOS'!V90,IF($B$15=DATOS!$B$19,'TORRES ENF'!V90," ")))))))))))))))))</f>
        <v>0</v>
      </c>
      <c r="U106" s="46">
        <f>IF($B$15=DATOS!$B$3,CALDERAS!W90,IF($B$15=DATOS!$B$4,CENTRÍFUGAS!W90,IF($B$15=DATOS!$B$5,CHILLERS!W90, IF($B$15=DATOS!$B$6,COMPRESORES!W90,IF($B$15=DATOS!$B$7,EVAPORADORES!W90,IF($B$15=DATOS!$B$8,FILTROS!W90,IF($B$15=DATOS!$B$9,IC!W90,IF($B$15=DATOS!$B$10,MIXERS!W90,IF($B$15=DATOS!$B$11,MOLINOS!W90,IF($B$15=DATOS!$B$12,'ÓSMOSIS INV'!W90,IF($B$15=DATOS!$B$13,REACTORES!W90,IF($B$15=DATOS!$B$14,RESINAS!W94,IF($B$15=DATOS!$B$15,SECADORES!W90,IF($B$15=DATOS!$B$16,SILOS!W90,IF($B$15=DATOS!$B$17,TANQUES!W90,IF($B$15=DATOS!$B$18,'TK AGITADOS'!W90,IF($B$15=DATOS!$B$19,'TORRES ENF'!W90," ")))))))))))))))))</f>
        <v>0</v>
      </c>
      <c r="V106" s="46">
        <f>IF($B$15=DATOS!$B$3,CALDERAS!X90,IF($B$15=DATOS!$B$4,CENTRÍFUGAS!X90,IF($B$15=DATOS!$B$5,CHILLERS!X90, IF($B$15=DATOS!$B$6,COMPRESORES!X90,IF($B$15=DATOS!$B$7,EVAPORADORES!X90,IF($B$15=DATOS!$B$8,FILTROS!X90,IF($B$15=DATOS!$B$9,IC!X90,IF($B$15=DATOS!$B$10,MIXERS!X90,IF($B$15=DATOS!$B$11,MOLINOS!X90,IF($B$15=DATOS!$B$12,'ÓSMOSIS INV'!X90,IF($B$15=DATOS!$B$13,REACTORES!X90,IF($B$15=DATOS!$B$14,RESINAS!X94,IF($B$15=DATOS!$B$15,SECADORES!X90,IF($B$15=DATOS!$B$16,SILOS!X90,IF($B$15=DATOS!$B$17,TANQUES!X90,IF($B$15=DATOS!$B$18,'TK AGITADOS'!X90,IF($B$15=DATOS!$B$19,'TORRES ENF'!X90," ")))))))))))))))))</f>
        <v>0</v>
      </c>
      <c r="W106" s="46">
        <f>IF($B$15=DATOS!$B$3,CALDERAS!Y90,IF($B$15=DATOS!$B$4,CENTRÍFUGAS!Y90,IF($B$15=DATOS!$B$5,CHILLERS!Y90, IF($B$15=DATOS!$B$6,COMPRESORES!Y90,IF($B$15=DATOS!$B$7,EVAPORADORES!Y90,IF($B$15=DATOS!$B$8,FILTROS!Y90,IF($B$15=DATOS!$B$9,IC!Y90,IF($B$15=DATOS!$B$10,MIXERS!Y90,IF($B$15=DATOS!$B$11,MOLINOS!Y90,IF($B$15=DATOS!$B$12,'ÓSMOSIS INV'!Y90,IF($B$15=DATOS!$B$13,REACTORES!Y90,IF($B$15=DATOS!$B$14,RESINAS!Y94,IF($B$15=DATOS!$B$15,SECADORES!Y90,IF($B$15=DATOS!$B$16,SILOS!Y90,IF($B$15=DATOS!$B$17,TANQUES!Y90,IF($B$15=DATOS!$B$18,'TK AGITADOS'!Y90,IF($B$15=DATOS!$B$19,'TORRES ENF'!Y90," ")))))))))))))))))</f>
        <v>0</v>
      </c>
      <c r="X106" s="46">
        <f>IF($B$15=DATOS!$B$3,CALDERAS!Z90,IF($B$15=DATOS!$B$4,CENTRÍFUGAS!Z90,IF($B$15=DATOS!$B$5,CHILLERS!Z90, IF($B$15=DATOS!$B$6,COMPRESORES!Z90,IF($B$15=DATOS!$B$7,EVAPORADORES!Z90,IF($B$15=DATOS!$B$8,FILTROS!Z90,IF($B$15=DATOS!$B$9,IC!Z90,IF($B$15=DATOS!$B$10,MIXERS!Z90,IF($B$15=DATOS!$B$11,MOLINOS!Z90,IF($B$15=DATOS!$B$12,'ÓSMOSIS INV'!Z90,IF($B$15=DATOS!$B$13,REACTORES!Z90,IF($B$15=DATOS!$B$14,RESINAS!Z94,IF($B$15=DATOS!$B$15,SECADORES!Z90,IF($B$15=DATOS!$B$16,SILOS!Z90,IF($B$15=DATOS!$B$17,TANQUES!Z90,IF($B$15=DATOS!$B$18,'TK AGITADOS'!Z90,IF($B$15=DATOS!$B$19,'TORRES ENF'!Z90," ")))))))))))))))))</f>
        <v>0</v>
      </c>
      <c r="Y106" s="46">
        <f>IF($B$15=DATOS!$B$3,CALDERAS!AA90,IF($B$15=DATOS!$B$4,CENTRÍFUGAS!AA90,IF($B$15=DATOS!$B$5,CHILLERS!AA90, IF($B$15=DATOS!$B$6,COMPRESORES!AA90,IF($B$15=DATOS!$B$7,EVAPORADORES!AA90,IF($B$15=DATOS!$B$8,FILTROS!AA90,IF($B$15=DATOS!$B$9,IC!AA90,IF($B$15=DATOS!$B$10,MIXERS!AA90,IF($B$15=DATOS!$B$11,MOLINOS!AA90,IF($B$15=DATOS!$B$12,'ÓSMOSIS INV'!AA90,IF($B$15=DATOS!$B$13,REACTORES!AA90,IF($B$15=DATOS!$B$14,RESINAS!AA94,IF($B$15=DATOS!$B$15,SECADORES!AA90,IF($B$15=DATOS!$B$16,SILOS!AA90,IF($B$15=DATOS!$B$17,TANQUES!AA90,IF($B$15=DATOS!$B$18,'TK AGITADOS'!AA90,IF($B$15=DATOS!$B$19,'TORRES ENF'!AA90," ")))))))))))))))))</f>
        <v>0</v>
      </c>
      <c r="Z106" s="46">
        <f>IF($B$15=DATOS!$B$3,CALDERAS!AB90,IF($B$15=DATOS!$B$4,CENTRÍFUGAS!AB90,IF($B$15=DATOS!$B$5,CHILLERS!AB90, IF($B$15=DATOS!$B$6,COMPRESORES!AB90,IF($B$15=DATOS!$B$7,EVAPORADORES!AB90,IF($B$15=DATOS!$B$8,FILTROS!AB90,IF($B$15=DATOS!$B$9,IC!AB90,IF($B$15=DATOS!$B$10,MIXERS!AB90,IF($B$15=DATOS!$B$11,MOLINOS!AB90,IF($B$15=DATOS!$B$12,'ÓSMOSIS INV'!AB90,IF($B$15=DATOS!$B$13,REACTORES!AB90,IF($B$15=DATOS!$B$14,RESINAS!AB94,IF($B$15=DATOS!$B$15,SECADORES!AB90,IF($B$15=DATOS!$B$16,SILOS!AB90,IF($B$15=DATOS!$B$17,TANQUES!AB90,IF($B$15=DATOS!$B$18,'TK AGITADOS'!AB90,IF($B$15=DATOS!$B$19,'TORRES ENF'!AB90," ")))))))))))))))))</f>
        <v>0</v>
      </c>
      <c r="AA106" s="46">
        <f>IF($B$15=DATOS!$B$3,CALDERAS!AC90,IF($B$15=DATOS!$B$4,CENTRÍFUGAS!AC90,IF($B$15=DATOS!$B$5,CHILLERS!AC90, IF($B$15=DATOS!$B$6,COMPRESORES!AC90,IF($B$15=DATOS!$B$7,EVAPORADORES!AC90,IF($B$15=DATOS!$B$8,FILTROS!AC90,IF($B$15=DATOS!$B$9,IC!AC90,IF($B$15=DATOS!$B$10,MIXERS!AC90,IF($B$15=DATOS!$B$11,MOLINOS!AC90,IF($B$15=DATOS!$B$12,'ÓSMOSIS INV'!AC90,IF($B$15=DATOS!$B$13,REACTORES!AC90,IF($B$15=DATOS!$B$14,RESINAS!AC94,IF($B$15=DATOS!$B$15,SECADORES!AC90,IF($B$15=DATOS!$B$16,SILOS!AC90,IF($B$15=DATOS!$B$17,TANQUES!AC90,IF($B$15=DATOS!$B$18,'TK AGITADOS'!AC90,IF($B$15=DATOS!$B$19,'TORRES ENF'!AC90," ")))))))))))))))))</f>
        <v>0</v>
      </c>
      <c r="AB106" s="46">
        <f>IF($B$15=DATOS!$B$3,CALDERAS!AD90,IF($B$15=DATOS!$B$4,CENTRÍFUGAS!AD90,IF($B$15=DATOS!$B$5,CHILLERS!AD90, IF($B$15=DATOS!$B$6,COMPRESORES!AD90,IF($B$15=DATOS!$B$7,EVAPORADORES!AD90,IF($B$15=DATOS!$B$8,FILTROS!AD90,IF($B$15=DATOS!$B$9,IC!AD90,IF($B$15=DATOS!$B$10,MIXERS!AD90,IF($B$15=DATOS!$B$11,MOLINOS!AD90,IF($B$15=DATOS!$B$12,'ÓSMOSIS INV'!AD90,IF($B$15=DATOS!$B$13,REACTORES!AD90,IF($B$15=DATOS!$B$14,RESINAS!AD94,IF($B$15=DATOS!$B$15,SECADORES!AD90,IF($B$15=DATOS!$B$16,SILOS!AD90,IF($B$15=DATOS!$B$17,TANQUES!AD90,IF($B$15=DATOS!$B$18,'TK AGITADOS'!AD90,IF($B$15=DATOS!$B$19,'TORRES ENF'!AD90," ")))))))))))))))))</f>
        <v>0</v>
      </c>
      <c r="AC106" s="46">
        <f>IF($B$15=DATOS!$B$3,CALDERAS!AE90,IF($B$15=DATOS!$B$4,CENTRÍFUGAS!AE90,IF($B$15=DATOS!$B$5,CHILLERS!AE90, IF($B$15=DATOS!$B$6,COMPRESORES!AE90,IF($B$15=DATOS!$B$7,EVAPORADORES!AE90,IF($B$15=DATOS!$B$8,FILTROS!AE90,IF($B$15=DATOS!$B$9,IC!AE90,IF($B$15=DATOS!$B$10,MIXERS!AE90,IF($B$15=DATOS!$B$11,MOLINOS!AE90,IF($B$15=DATOS!$B$12,'ÓSMOSIS INV'!AE90,IF($B$15=DATOS!$B$13,REACTORES!AE90,IF($B$15=DATOS!$B$14,RESINAS!AE94,IF($B$15=DATOS!$B$15,SECADORES!AE90,IF($B$15=DATOS!$B$16,SILOS!AE90,IF($B$15=DATOS!$B$17,TANQUES!AE90,IF($B$15=DATOS!$B$18,'TK AGITADOS'!AE90,IF($B$15=DATOS!$B$19,'TORRES ENF'!AE90," ")))))))))))))))))</f>
        <v>0</v>
      </c>
      <c r="AD106" s="46">
        <f>IF($B$15=DATOS!$B$3,CALDERAS!AF90,IF($B$15=DATOS!$B$4,CENTRÍFUGAS!AF90,IF($B$15=DATOS!$B$5,CHILLERS!AF90, IF($B$15=DATOS!$B$6,COMPRESORES!AF90,IF($B$15=DATOS!$B$7,EVAPORADORES!AF90,IF($B$15=DATOS!$B$8,FILTROS!AF90,IF($B$15=DATOS!$B$9,IC!AF90,IF($B$15=DATOS!$B$10,MIXERS!AF90,IF($B$15=DATOS!$B$11,MOLINOS!AF90,IF($B$15=DATOS!$B$12,'ÓSMOSIS INV'!AF90,IF($B$15=DATOS!$B$13,REACTORES!AF90,IF($B$15=DATOS!$B$14,RESINAS!AF94,IF($B$15=DATOS!$B$15,SECADORES!AF90,IF($B$15=DATOS!$B$16,SILOS!AF90,IF($B$15=DATOS!$B$17,TANQUES!AF90,IF($B$15=DATOS!$B$18,'TK AGITADOS'!AF90,IF($B$15=DATOS!$B$19,'TORRES ENF'!AF90," ")))))))))))))))))</f>
        <v>0</v>
      </c>
      <c r="AE106" s="46">
        <f>IF($B$15=DATOS!$B$3,CALDERAS!AG90,IF($B$15=DATOS!$B$4,CENTRÍFUGAS!AG90,IF($B$15=DATOS!$B$5,CHILLERS!AG90, IF($B$15=DATOS!$B$6,COMPRESORES!AG90,IF($B$15=DATOS!$B$7,EVAPORADORES!AG90,IF($B$15=DATOS!$B$8,FILTROS!AG90,IF($B$15=DATOS!$B$9,IC!AG90,IF($B$15=DATOS!$B$10,MIXERS!AG90,IF($B$15=DATOS!$B$11,MOLINOS!AG90,IF($B$15=DATOS!$B$12,'ÓSMOSIS INV'!AG90,IF($B$15=DATOS!$B$13,REACTORES!AG90,IF($B$15=DATOS!$B$14,RESINAS!AG94,IF($B$15=DATOS!$B$15,SECADORES!AG90,IF($B$15=DATOS!$B$16,SILOS!AG90,IF($B$15=DATOS!$B$17,TANQUES!AG90,IF($B$15=DATOS!$B$18,'TK AGITADOS'!AG90,IF($B$15=DATOS!$B$19,'TORRES ENF'!AG90," ")))))))))))))))))</f>
        <v>0</v>
      </c>
      <c r="AF106" s="46">
        <f>IF($B$15=DATOS!$B$3,CALDERAS!AH90,IF($B$15=DATOS!$B$4,CENTRÍFUGAS!AH90,IF($B$15=DATOS!$B$5,CHILLERS!AH90, IF($B$15=DATOS!$B$6,COMPRESORES!AH90,IF($B$15=DATOS!$B$7,EVAPORADORES!AH90,IF($B$15=DATOS!$B$8,FILTROS!AH90,IF($B$15=DATOS!$B$9,IC!AH90,IF($B$15=DATOS!$B$10,MIXERS!AH90,IF($B$15=DATOS!$B$11,MOLINOS!AH90,IF($B$15=DATOS!$B$12,'ÓSMOSIS INV'!AH90,IF($B$15=DATOS!$B$13,REACTORES!AH90,IF($B$15=DATOS!$B$14,RESINAS!AH94,IF($B$15=DATOS!$B$15,SECADORES!AH90,IF($B$15=DATOS!$B$16,SILOS!AH90,IF($B$15=DATOS!$B$17,TANQUES!AH90,IF($B$15=DATOS!$B$18,'TK AGITADOS'!AH90,IF($B$15=DATOS!$B$19,'TORRES ENF'!AH90," ")))))))))))))))))</f>
        <v>0</v>
      </c>
    </row>
    <row r="107" spans="1:32" s="48" customFormat="1" ht="45" customHeight="1" x14ac:dyDescent="0.4">
      <c r="A107" s="46">
        <f>IF($B$15=DATOS!$B$3,CALDERAS!C91,IF($B$15=DATOS!$B$4,CENTRÍFUGAS!C91,IF($B$15=DATOS!$B$5,CHILLERS!C91, IF($B$15=DATOS!$B$6,COMPRESORES!C91,IF($B$15=DATOS!$B$7,EVAPORADORES!C91,IF($B$15=DATOS!$B$8,FILTROS!C91,IF($B$15=DATOS!$B$9,IC!C91,IF($B$15=DATOS!$B$10,MIXERS!C91,IF($B$15=DATOS!$B$11,MOLINOS!C91,IF($B$15=DATOS!$B$12,'ÓSMOSIS INV'!C91,IF($B$15=DATOS!$B$13,REACTORES!C91,IF($B$15=DATOS!$B$14,RESINAS!C95,IF($B$15=DATOS!$B$15,SECADORES!C91,IF($B$15=DATOS!$B$16,SILOS!C91,IF($B$15=DATOS!$B$17,TANQUES!C91,IF($B$15=DATOS!$B$18,'TK AGITADOS'!C91,IF($B$15=DATOS!$B$19,'TORRES ENF'!C91," ")))))))))))))))))</f>
        <v>0</v>
      </c>
      <c r="B107" s="46">
        <f>IF($B$15=DATOS!$B$3,CALDERAS!D91,IF($B$15=DATOS!$B$4,CENTRÍFUGAS!D91,IF($B$15=DATOS!$B$5,CHILLERS!D91, IF($B$15=DATOS!$B$6,COMPRESORES!D91,IF($B$15=DATOS!$B$7,EVAPORADORES!D91,IF($B$15=DATOS!$B$8,FILTROS!D91,IF($B$15=DATOS!$B$9,IC!D91,IF($B$15=DATOS!$B$10,MIXERS!D91,IF($B$15=DATOS!$B$11,MOLINOS!D91,IF($B$15=DATOS!$B$12,'ÓSMOSIS INV'!D91,IF($B$15=DATOS!$B$13,REACTORES!D91,IF($B$15=DATOS!$B$14,RESINAS!D95,IF($B$15=DATOS!$B$15,SECADORES!D91,IF($B$15=DATOS!$B$16,SILOS!D91,IF($B$15=DATOS!$B$17,TANQUES!D91,IF($B$15=DATOS!$B$18,'TK AGITADOS'!D91,IF($B$15=DATOS!$B$19,'TORRES ENF'!D91," ")))))))))))))))))</f>
        <v>0</v>
      </c>
      <c r="C107" s="46">
        <f>IF($B$15=DATOS!$B$3,CALDERAS!E91,IF($B$15=DATOS!$B$4,CENTRÍFUGAS!E91,IF($B$15=DATOS!$B$5,CHILLERS!E91, IF($B$15=DATOS!$B$6,COMPRESORES!E91,IF($B$15=DATOS!$B$7,EVAPORADORES!E91,IF($B$15=DATOS!$B$8,FILTROS!E91,IF($B$15=DATOS!$B$9,IC!E91,IF($B$15=DATOS!$B$10,MIXERS!E91,IF($B$15=DATOS!$B$11,MOLINOS!E91,IF($B$15=DATOS!$B$12,'ÓSMOSIS INV'!E91,IF($B$15=DATOS!$B$13,REACTORES!E91,IF($B$15=DATOS!$B$14,RESINAS!E95,IF($B$15=DATOS!$B$15,SECADORES!E91,IF($B$15=DATOS!$B$16,SILOS!E91,IF($B$15=DATOS!$B$17,TANQUES!E91,IF($B$15=DATOS!$B$18,'TK AGITADOS'!E91,IF($B$15=DATOS!$B$19,'TORRES ENF'!E91," ")))))))))))))))))</f>
        <v>0</v>
      </c>
      <c r="D107" s="46">
        <f>IF($B$15=DATOS!$B$3,CALDERAS!F91,IF($B$15=DATOS!$B$4,CENTRÍFUGAS!F91,IF($B$15=DATOS!$B$5,CHILLERS!F91, IF($B$15=DATOS!$B$6,COMPRESORES!F91,IF($B$15=DATOS!$B$7,EVAPORADORES!F91,IF($B$15=DATOS!$B$8,FILTROS!F91,IF($B$15=DATOS!$B$9,IC!F91,IF($B$15=DATOS!$B$10,MIXERS!F91,IF($B$15=DATOS!$B$11,MOLINOS!F91,IF($B$15=DATOS!$B$12,'ÓSMOSIS INV'!F91,IF($B$15=DATOS!$B$13,REACTORES!F91,IF($B$15=DATOS!$B$14,RESINAS!F95,IF($B$15=DATOS!$B$15,SECADORES!F91,IF($B$15=DATOS!$B$16,SILOS!F91,IF($B$15=DATOS!$B$17,TANQUES!F91,IF($B$15=DATOS!$B$18,'TK AGITADOS'!F91,IF($B$15=DATOS!$B$19,'TORRES ENF'!F91," ")))))))))))))))))</f>
        <v>0</v>
      </c>
      <c r="E107" s="46">
        <f>IF($B$15=DATOS!$B$3,CALDERAS!G91,IF($B$15=DATOS!$B$4,CENTRÍFUGAS!G91,IF($B$15=DATOS!$B$5,CHILLERS!G91, IF($B$15=DATOS!$B$6,COMPRESORES!G91,IF($B$15=DATOS!$B$7,EVAPORADORES!G91,IF($B$15=DATOS!$B$8,FILTROS!G91,IF($B$15=DATOS!$B$9,IC!G91,IF($B$15=DATOS!$B$10,MIXERS!G91,IF($B$15=DATOS!$B$11,MOLINOS!G91,IF($B$15=DATOS!$B$12,'ÓSMOSIS INV'!G91,IF($B$15=DATOS!$B$13,REACTORES!G91,IF($B$15=DATOS!$B$14,RESINAS!G95,IF($B$15=DATOS!$B$15,SECADORES!G91,IF($B$15=DATOS!$B$16,SILOS!G91,IF($B$15=DATOS!$B$17,TANQUES!G91,IF($B$15=DATOS!$B$18,'TK AGITADOS'!G91,IF($B$15=DATOS!$B$19,'TORRES ENF'!G91," ")))))))))))))))))</f>
        <v>0</v>
      </c>
      <c r="F107" s="46">
        <f>IF($B$15=DATOS!$B$3,CALDERAS!H91,IF($B$15=DATOS!$B$4,CENTRÍFUGAS!H91,IF($B$15=DATOS!$B$5,CHILLERS!H91, IF($B$15=DATOS!$B$6,COMPRESORES!H91,IF($B$15=DATOS!$B$7,EVAPORADORES!H91,IF($B$15=DATOS!$B$8,FILTROS!H91,IF($B$15=DATOS!$B$9,IC!H91,IF($B$15=DATOS!$B$10,MIXERS!H91,IF($B$15=DATOS!$B$11,MOLINOS!H91,IF($B$15=DATOS!$B$12,'ÓSMOSIS INV'!H91,IF($B$15=DATOS!$B$13,REACTORES!H91,IF($B$15=DATOS!$B$14,RESINAS!H95,IF($B$15=DATOS!$B$15,SECADORES!H91,IF($B$15=DATOS!$B$16,SILOS!H91,IF($B$15=DATOS!$B$17,TANQUES!H91,IF($B$15=DATOS!$B$18,'TK AGITADOS'!H91,IF($B$15=DATOS!$B$19,'TORRES ENF'!H91," ")))))))))))))))))</f>
        <v>0</v>
      </c>
      <c r="G107" s="46">
        <f>IF($B$15=DATOS!$B$3,CALDERAS!I91,IF($B$15=DATOS!$B$4,CENTRÍFUGAS!I91,IF($B$15=DATOS!$B$5,CHILLERS!I91, IF($B$15=DATOS!$B$6,COMPRESORES!I91,IF($B$15=DATOS!$B$7,EVAPORADORES!I91,IF($B$15=DATOS!$B$8,FILTROS!I91,IF($B$15=DATOS!$B$9,IC!I91,IF($B$15=DATOS!$B$10,MIXERS!I91,IF($B$15=DATOS!$B$11,MOLINOS!I91,IF($B$15=DATOS!$B$12,'ÓSMOSIS INV'!I91,IF($B$15=DATOS!$B$13,REACTORES!I91,IF($B$15=DATOS!$B$14,RESINAS!I95,IF($B$15=DATOS!$B$15,SECADORES!I91,IF($B$15=DATOS!$B$16,SILOS!I91,IF($B$15=DATOS!$B$17,TANQUES!I91,IF($B$15=DATOS!$B$18,'TK AGITADOS'!I91,IF($B$15=DATOS!$B$19,'TORRES ENF'!I91," ")))))))))))))))))</f>
        <v>0</v>
      </c>
      <c r="H107" s="46">
        <f>IF($B$15=DATOS!$B$3,CALDERAS!J91,IF($B$15=DATOS!$B$4,CENTRÍFUGAS!J91,IF($B$15=DATOS!$B$5,CHILLERS!J91, IF($B$15=DATOS!$B$6,COMPRESORES!J91,IF($B$15=DATOS!$B$7,EVAPORADORES!J91,IF($B$15=DATOS!$B$8,FILTROS!J91,IF($B$15=DATOS!$B$9,IC!J91,IF($B$15=DATOS!$B$10,MIXERS!J91,IF($B$15=DATOS!$B$11,MOLINOS!J91,IF($B$15=DATOS!$B$12,'ÓSMOSIS INV'!J91,IF($B$15=DATOS!$B$13,REACTORES!J91,IF($B$15=DATOS!$B$14,RESINAS!J95,IF($B$15=DATOS!$B$15,SECADORES!J91,IF($B$15=DATOS!$B$16,SILOS!J91,IF($B$15=DATOS!$B$17,TANQUES!J91,IF($B$15=DATOS!$B$18,'TK AGITADOS'!J91,IF($B$15=DATOS!$B$19,'TORRES ENF'!J91," ")))))))))))))))))</f>
        <v>0</v>
      </c>
      <c r="I107" s="46">
        <f>IF($B$15=DATOS!$B$3,CALDERAS!K91,IF($B$15=DATOS!$B$4,CENTRÍFUGAS!K91,IF($B$15=DATOS!$B$5,CHILLERS!K91, IF($B$15=DATOS!$B$6,COMPRESORES!K91,IF($B$15=DATOS!$B$7,EVAPORADORES!K91,IF($B$15=DATOS!$B$8,FILTROS!K91,IF($B$15=DATOS!$B$9,IC!K91,IF($B$15=DATOS!$B$10,MIXERS!K91,IF($B$15=DATOS!$B$11,MOLINOS!K91,IF($B$15=DATOS!$B$12,'ÓSMOSIS INV'!K91,IF($B$15=DATOS!$B$13,REACTORES!K91,IF($B$15=DATOS!$B$14,RESINAS!K95,IF($B$15=DATOS!$B$15,SECADORES!K91,IF($B$15=DATOS!$B$16,SILOS!K91,IF($B$15=DATOS!$B$17,TANQUES!K91,IF($B$15=DATOS!$B$18,'TK AGITADOS'!K91,IF($B$15=DATOS!$B$19,'TORRES ENF'!K91," ")))))))))))))))))</f>
        <v>0</v>
      </c>
      <c r="J107" s="46">
        <f>IF($B$15=DATOS!$B$3,CALDERAS!L91,IF($B$15=DATOS!$B$4,CENTRÍFUGAS!L91,IF($B$15=DATOS!$B$5,CHILLERS!L91, IF($B$15=DATOS!$B$6,COMPRESORES!L91,IF($B$15=DATOS!$B$7,EVAPORADORES!L91,IF($B$15=DATOS!$B$8,FILTROS!L91,IF($B$15=DATOS!$B$9,IC!L91,IF($B$15=DATOS!$B$10,MIXERS!L91,IF($B$15=DATOS!$B$11,MOLINOS!L91,IF($B$15=DATOS!$B$12,'ÓSMOSIS INV'!L91,IF($B$15=DATOS!$B$13,REACTORES!L91,IF($B$15=DATOS!$B$14,RESINAS!L95,IF($B$15=DATOS!$B$15,SECADORES!L91,IF($B$15=DATOS!$B$16,SILOS!L91,IF($B$15=DATOS!$B$17,TANQUES!L91,IF($B$15=DATOS!$B$18,'TK AGITADOS'!L91,IF($B$15=DATOS!$B$19,'TORRES ENF'!L91," ")))))))))))))))))</f>
        <v>0</v>
      </c>
      <c r="K107" s="46">
        <f>IF($B$15=DATOS!$B$3,CALDERAS!M91,IF($B$15=DATOS!$B$4,CENTRÍFUGAS!M91,IF($B$15=DATOS!$B$5,CHILLERS!M91, IF($B$15=DATOS!$B$6,COMPRESORES!M91,IF($B$15=DATOS!$B$7,EVAPORADORES!M91,IF($B$15=DATOS!$B$8,FILTROS!M91,IF($B$15=DATOS!$B$9,IC!M91,IF($B$15=DATOS!$B$10,MIXERS!M91,IF($B$15=DATOS!$B$11,MOLINOS!M91,IF($B$15=DATOS!$B$12,'ÓSMOSIS INV'!M91,IF($B$15=DATOS!$B$13,REACTORES!M91,IF($B$15=DATOS!$B$14,RESINAS!M95,IF($B$15=DATOS!$B$15,SECADORES!M91,IF($B$15=DATOS!$B$16,SILOS!M91,IF($B$15=DATOS!$B$17,TANQUES!M91,IF($B$15=DATOS!$B$18,'TK AGITADOS'!M91,IF($B$15=DATOS!$B$19,'TORRES ENF'!M91," ")))))))))))))))))</f>
        <v>0</v>
      </c>
      <c r="L107" s="46">
        <f>IF($B$15=DATOS!$B$3,CALDERAS!N91,IF($B$15=DATOS!$B$4,CENTRÍFUGAS!N91,IF($B$15=DATOS!$B$5,CHILLERS!N91, IF($B$15=DATOS!$B$6,COMPRESORES!N91,IF($B$15=DATOS!$B$7,EVAPORADORES!N91,IF($B$15=DATOS!$B$8,FILTROS!N91,IF($B$15=DATOS!$B$9,IC!N91,IF($B$15=DATOS!$B$10,MIXERS!N91,IF($B$15=DATOS!$B$11,MOLINOS!N91,IF($B$15=DATOS!$B$12,'ÓSMOSIS INV'!N91,IF($B$15=DATOS!$B$13,REACTORES!N91,IF($B$15=DATOS!$B$14,RESINAS!N95,IF($B$15=DATOS!$B$15,SECADORES!N91,IF($B$15=DATOS!$B$16,SILOS!N91,IF($B$15=DATOS!$B$17,TANQUES!N91,IF($B$15=DATOS!$B$18,'TK AGITADOS'!N91,IF($B$15=DATOS!$B$19,'TORRES ENF'!N91," ")))))))))))))))))</f>
        <v>0</v>
      </c>
      <c r="M107" s="46">
        <f>IF($B$15=DATOS!$B$3,CALDERAS!O91,IF($B$15=DATOS!$B$4,CENTRÍFUGAS!O91,IF($B$15=DATOS!$B$5,CHILLERS!O91, IF($B$15=DATOS!$B$6,COMPRESORES!O91,IF($B$15=DATOS!$B$7,EVAPORADORES!O91,IF($B$15=DATOS!$B$8,FILTROS!O91,IF($B$15=DATOS!$B$9,IC!O91,IF($B$15=DATOS!$B$10,MIXERS!O91,IF($B$15=DATOS!$B$11,MOLINOS!O91,IF($B$15=DATOS!$B$12,'ÓSMOSIS INV'!O91,IF($B$15=DATOS!$B$13,REACTORES!O91,IF($B$15=DATOS!$B$14,RESINAS!O95,IF($B$15=DATOS!$B$15,SECADORES!O91,IF($B$15=DATOS!$B$16,SILOS!O91,IF($B$15=DATOS!$B$17,TANQUES!O91,IF($B$15=DATOS!$B$18,'TK AGITADOS'!O91,IF($B$15=DATOS!$B$19,'TORRES ENF'!O91," ")))))))))))))))))</f>
        <v>0</v>
      </c>
      <c r="N107" s="46">
        <f>IF($B$15=DATOS!$B$3,CALDERAS!P91,IF($B$15=DATOS!$B$4,CENTRÍFUGAS!P91,IF($B$15=DATOS!$B$5,CHILLERS!P91, IF($B$15=DATOS!$B$6,COMPRESORES!P91,IF($B$15=DATOS!$B$7,EVAPORADORES!P91,IF($B$15=DATOS!$B$8,FILTROS!P91,IF($B$15=DATOS!$B$9,IC!P91,IF($B$15=DATOS!$B$10,MIXERS!P91,IF($B$15=DATOS!$B$11,MOLINOS!P91,IF($B$15=DATOS!$B$12,'ÓSMOSIS INV'!P91,IF($B$15=DATOS!$B$13,REACTORES!P91,IF($B$15=DATOS!$B$14,RESINAS!P95,IF($B$15=DATOS!$B$15,SECADORES!P91,IF($B$15=DATOS!$B$16,SILOS!P91,IF($B$15=DATOS!$B$17,TANQUES!P91,IF($B$15=DATOS!$B$18,'TK AGITADOS'!P91,IF($B$15=DATOS!$B$19,'TORRES ENF'!P91," ")))))))))))))))))</f>
        <v>0</v>
      </c>
      <c r="O107" s="46">
        <f>IF($B$15=DATOS!$B$3,CALDERAS!Q91,IF($B$15=DATOS!$B$4,CENTRÍFUGAS!Q91,IF($B$15=DATOS!$B$5,CHILLERS!Q91, IF($B$15=DATOS!$B$6,COMPRESORES!Q91,IF($B$15=DATOS!$B$7,EVAPORADORES!Q91,IF($B$15=DATOS!$B$8,FILTROS!Q91,IF($B$15=DATOS!$B$9,IC!Q91,IF($B$15=DATOS!$B$10,MIXERS!Q91,IF($B$15=DATOS!$B$11,MOLINOS!Q91,IF($B$15=DATOS!$B$12,'ÓSMOSIS INV'!Q91,IF($B$15=DATOS!$B$13,REACTORES!Q91,IF($B$15=DATOS!$B$14,RESINAS!Q95,IF($B$15=DATOS!$B$15,SECADORES!Q91,IF($B$15=DATOS!$B$16,SILOS!Q91,IF($B$15=DATOS!$B$17,TANQUES!Q91,IF($B$15=DATOS!$B$18,'TK AGITADOS'!Q91,IF($B$15=DATOS!$B$19,'TORRES ENF'!Q91," ")))))))))))))))))</f>
        <v>0</v>
      </c>
      <c r="P107" s="46">
        <f>IF($B$15=DATOS!$B$3,CALDERAS!R91,IF($B$15=DATOS!$B$4,CENTRÍFUGAS!R91,IF($B$15=DATOS!$B$5,CHILLERS!R91, IF($B$15=DATOS!$B$6,COMPRESORES!R91,IF($B$15=DATOS!$B$7,EVAPORADORES!R91,IF($B$15=DATOS!$B$8,FILTROS!R91,IF($B$15=DATOS!$B$9,IC!R91,IF($B$15=DATOS!$B$10,MIXERS!R91,IF($B$15=DATOS!$B$11,MOLINOS!R91,IF($B$15=DATOS!$B$12,'ÓSMOSIS INV'!R91,IF($B$15=DATOS!$B$13,REACTORES!R91,IF($B$15=DATOS!$B$14,RESINAS!R95,IF($B$15=DATOS!$B$15,SECADORES!R91,IF($B$15=DATOS!$B$16,SILOS!R91,IF($B$15=DATOS!$B$17,TANQUES!R91,IF($B$15=DATOS!$B$18,'TK AGITADOS'!R91,IF($B$15=DATOS!$B$19,'TORRES ENF'!R91," ")))))))))))))))))</f>
        <v>0</v>
      </c>
      <c r="Q107" s="46">
        <f>IF($B$15=DATOS!$B$3,CALDERAS!S91,IF($B$15=DATOS!$B$4,CENTRÍFUGAS!S91,IF($B$15=DATOS!$B$5,CHILLERS!S91, IF($B$15=DATOS!$B$6,COMPRESORES!S91,IF($B$15=DATOS!$B$7,EVAPORADORES!S91,IF($B$15=DATOS!$B$8,FILTROS!S91,IF($B$15=DATOS!$B$9,IC!S91,IF($B$15=DATOS!$B$10,MIXERS!S91,IF($B$15=DATOS!$B$11,MOLINOS!S91,IF($B$15=DATOS!$B$12,'ÓSMOSIS INV'!S91,IF($B$15=DATOS!$B$13,REACTORES!S91,IF($B$15=DATOS!$B$14,RESINAS!S95,IF($B$15=DATOS!$B$15,SECADORES!S91,IF($B$15=DATOS!$B$16,SILOS!S91,IF($B$15=DATOS!$B$17,TANQUES!S91,IF($B$15=DATOS!$B$18,'TK AGITADOS'!S91,IF($B$15=DATOS!$B$19,'TORRES ENF'!S91," ")))))))))))))))))</f>
        <v>0</v>
      </c>
      <c r="R107" s="46">
        <f>IF($B$15=DATOS!$B$3,CALDERAS!T91,IF($B$15=DATOS!$B$4,CENTRÍFUGAS!T91,IF($B$15=DATOS!$B$5,CHILLERS!T91, IF($B$15=DATOS!$B$6,COMPRESORES!T91,IF($B$15=DATOS!$B$7,EVAPORADORES!T91,IF($B$15=DATOS!$B$8,FILTROS!T91,IF($B$15=DATOS!$B$9,IC!T91,IF($B$15=DATOS!$B$10,MIXERS!T91,IF($B$15=DATOS!$B$11,MOLINOS!T91,IF($B$15=DATOS!$B$12,'ÓSMOSIS INV'!T91,IF($B$15=DATOS!$B$13,REACTORES!T91,IF($B$15=DATOS!$B$14,RESINAS!T95,IF($B$15=DATOS!$B$15,SECADORES!T91,IF($B$15=DATOS!$B$16,SILOS!T91,IF($B$15=DATOS!$B$17,TANQUES!T91,IF($B$15=DATOS!$B$18,'TK AGITADOS'!T91,IF($B$15=DATOS!$B$19,'TORRES ENF'!T91," ")))))))))))))))))</f>
        <v>0</v>
      </c>
      <c r="S107" s="46">
        <f>IF($B$15=DATOS!$B$3,CALDERAS!U91,IF($B$15=DATOS!$B$4,CENTRÍFUGAS!U91,IF($B$15=DATOS!$B$5,CHILLERS!U91, IF($B$15=DATOS!$B$6,COMPRESORES!U91,IF($B$15=DATOS!$B$7,EVAPORADORES!U91,IF($B$15=DATOS!$B$8,FILTROS!U91,IF($B$15=DATOS!$B$9,IC!U91,IF($B$15=DATOS!$B$10,MIXERS!U91,IF($B$15=DATOS!$B$11,MOLINOS!U91,IF($B$15=DATOS!$B$12,'ÓSMOSIS INV'!U91,IF($B$15=DATOS!$B$13,REACTORES!U91,IF($B$15=DATOS!$B$14,RESINAS!U95,IF($B$15=DATOS!$B$15,SECADORES!U91,IF($B$15=DATOS!$B$16,SILOS!U91,IF($B$15=DATOS!$B$17,TANQUES!U91,IF($B$15=DATOS!$B$18,'TK AGITADOS'!U91,IF($B$15=DATOS!$B$19,'TORRES ENF'!U91," ")))))))))))))))))</f>
        <v>0</v>
      </c>
      <c r="T107" s="46">
        <f>IF($B$15=DATOS!$B$3,CALDERAS!V91,IF($B$15=DATOS!$B$4,CENTRÍFUGAS!V91,IF($B$15=DATOS!$B$5,CHILLERS!V91, IF($B$15=DATOS!$B$6,COMPRESORES!V91,IF($B$15=DATOS!$B$7,EVAPORADORES!V91,IF($B$15=DATOS!$B$8,FILTROS!V91,IF($B$15=DATOS!$B$9,IC!V91,IF($B$15=DATOS!$B$10,MIXERS!V91,IF($B$15=DATOS!$B$11,MOLINOS!V91,IF($B$15=DATOS!$B$12,'ÓSMOSIS INV'!V91,IF($B$15=DATOS!$B$13,REACTORES!V91,IF($B$15=DATOS!$B$14,RESINAS!V95,IF($B$15=DATOS!$B$15,SECADORES!V91,IF($B$15=DATOS!$B$16,SILOS!V91,IF($B$15=DATOS!$B$17,TANQUES!V91,IF($B$15=DATOS!$B$18,'TK AGITADOS'!V91,IF($B$15=DATOS!$B$19,'TORRES ENF'!V91," ")))))))))))))))))</f>
        <v>0</v>
      </c>
      <c r="U107" s="46">
        <f>IF($B$15=DATOS!$B$3,CALDERAS!W91,IF($B$15=DATOS!$B$4,CENTRÍFUGAS!W91,IF($B$15=DATOS!$B$5,CHILLERS!W91, IF($B$15=DATOS!$B$6,COMPRESORES!W91,IF($B$15=DATOS!$B$7,EVAPORADORES!W91,IF($B$15=DATOS!$B$8,FILTROS!W91,IF($B$15=DATOS!$B$9,IC!W91,IF($B$15=DATOS!$B$10,MIXERS!W91,IF($B$15=DATOS!$B$11,MOLINOS!W91,IF($B$15=DATOS!$B$12,'ÓSMOSIS INV'!W91,IF($B$15=DATOS!$B$13,REACTORES!W91,IF($B$15=DATOS!$B$14,RESINAS!W95,IF($B$15=DATOS!$B$15,SECADORES!W91,IF($B$15=DATOS!$B$16,SILOS!W91,IF($B$15=DATOS!$B$17,TANQUES!W91,IF($B$15=DATOS!$B$18,'TK AGITADOS'!W91,IF($B$15=DATOS!$B$19,'TORRES ENF'!W91," ")))))))))))))))))</f>
        <v>0</v>
      </c>
      <c r="V107" s="46">
        <f>IF($B$15=DATOS!$B$3,CALDERAS!X91,IF($B$15=DATOS!$B$4,CENTRÍFUGAS!X91,IF($B$15=DATOS!$B$5,CHILLERS!X91, IF($B$15=DATOS!$B$6,COMPRESORES!X91,IF($B$15=DATOS!$B$7,EVAPORADORES!X91,IF($B$15=DATOS!$B$8,FILTROS!X91,IF($B$15=DATOS!$B$9,IC!X91,IF($B$15=DATOS!$B$10,MIXERS!X91,IF($B$15=DATOS!$B$11,MOLINOS!X91,IF($B$15=DATOS!$B$12,'ÓSMOSIS INV'!X91,IF($B$15=DATOS!$B$13,REACTORES!X91,IF($B$15=DATOS!$B$14,RESINAS!X95,IF($B$15=DATOS!$B$15,SECADORES!X91,IF($B$15=DATOS!$B$16,SILOS!X91,IF($B$15=DATOS!$B$17,TANQUES!X91,IF($B$15=DATOS!$B$18,'TK AGITADOS'!X91,IF($B$15=DATOS!$B$19,'TORRES ENF'!X91," ")))))))))))))))))</f>
        <v>0</v>
      </c>
      <c r="W107" s="46">
        <f>IF($B$15=DATOS!$B$3,CALDERAS!Y91,IF($B$15=DATOS!$B$4,CENTRÍFUGAS!Y91,IF($B$15=DATOS!$B$5,CHILLERS!Y91, IF($B$15=DATOS!$B$6,COMPRESORES!Y91,IF($B$15=DATOS!$B$7,EVAPORADORES!Y91,IF($B$15=DATOS!$B$8,FILTROS!Y91,IF($B$15=DATOS!$B$9,IC!Y91,IF($B$15=DATOS!$B$10,MIXERS!Y91,IF($B$15=DATOS!$B$11,MOLINOS!Y91,IF($B$15=DATOS!$B$12,'ÓSMOSIS INV'!Y91,IF($B$15=DATOS!$B$13,REACTORES!Y91,IF($B$15=DATOS!$B$14,RESINAS!Y95,IF($B$15=DATOS!$B$15,SECADORES!Y91,IF($B$15=DATOS!$B$16,SILOS!Y91,IF($B$15=DATOS!$B$17,TANQUES!Y91,IF($B$15=DATOS!$B$18,'TK AGITADOS'!Y91,IF($B$15=DATOS!$B$19,'TORRES ENF'!Y91," ")))))))))))))))))</f>
        <v>0</v>
      </c>
      <c r="X107" s="46">
        <f>IF($B$15=DATOS!$B$3,CALDERAS!Z91,IF($B$15=DATOS!$B$4,CENTRÍFUGAS!Z91,IF($B$15=DATOS!$B$5,CHILLERS!Z91, IF($B$15=DATOS!$B$6,COMPRESORES!Z91,IF($B$15=DATOS!$B$7,EVAPORADORES!Z91,IF($B$15=DATOS!$B$8,FILTROS!Z91,IF($B$15=DATOS!$B$9,IC!Z91,IF($B$15=DATOS!$B$10,MIXERS!Z91,IF($B$15=DATOS!$B$11,MOLINOS!Z91,IF($B$15=DATOS!$B$12,'ÓSMOSIS INV'!Z91,IF($B$15=DATOS!$B$13,REACTORES!Z91,IF($B$15=DATOS!$B$14,RESINAS!Z95,IF($B$15=DATOS!$B$15,SECADORES!Z91,IF($B$15=DATOS!$B$16,SILOS!Z91,IF($B$15=DATOS!$B$17,TANQUES!Z91,IF($B$15=DATOS!$B$18,'TK AGITADOS'!Z91,IF($B$15=DATOS!$B$19,'TORRES ENF'!Z91," ")))))))))))))))))</f>
        <v>0</v>
      </c>
      <c r="Y107" s="46">
        <f>IF($B$15=DATOS!$B$3,CALDERAS!AA91,IF($B$15=DATOS!$B$4,CENTRÍFUGAS!AA91,IF($B$15=DATOS!$B$5,CHILLERS!AA91, IF($B$15=DATOS!$B$6,COMPRESORES!AA91,IF($B$15=DATOS!$B$7,EVAPORADORES!AA91,IF($B$15=DATOS!$B$8,FILTROS!AA91,IF($B$15=DATOS!$B$9,IC!AA91,IF($B$15=DATOS!$B$10,MIXERS!AA91,IF($B$15=DATOS!$B$11,MOLINOS!AA91,IF($B$15=DATOS!$B$12,'ÓSMOSIS INV'!AA91,IF($B$15=DATOS!$B$13,REACTORES!AA91,IF($B$15=DATOS!$B$14,RESINAS!AA95,IF($B$15=DATOS!$B$15,SECADORES!AA91,IF($B$15=DATOS!$B$16,SILOS!AA91,IF($B$15=DATOS!$B$17,TANQUES!AA91,IF($B$15=DATOS!$B$18,'TK AGITADOS'!AA91,IF($B$15=DATOS!$B$19,'TORRES ENF'!AA91," ")))))))))))))))))</f>
        <v>0</v>
      </c>
      <c r="Z107" s="46">
        <f>IF($B$15=DATOS!$B$3,CALDERAS!AB91,IF($B$15=DATOS!$B$4,CENTRÍFUGAS!AB91,IF($B$15=DATOS!$B$5,CHILLERS!AB91, IF($B$15=DATOS!$B$6,COMPRESORES!AB91,IF($B$15=DATOS!$B$7,EVAPORADORES!AB91,IF($B$15=DATOS!$B$8,FILTROS!AB91,IF($B$15=DATOS!$B$9,IC!AB91,IF($B$15=DATOS!$B$10,MIXERS!AB91,IF($B$15=DATOS!$B$11,MOLINOS!AB91,IF($B$15=DATOS!$B$12,'ÓSMOSIS INV'!AB91,IF($B$15=DATOS!$B$13,REACTORES!AB91,IF($B$15=DATOS!$B$14,RESINAS!AB95,IF($B$15=DATOS!$B$15,SECADORES!AB91,IF($B$15=DATOS!$B$16,SILOS!AB91,IF($B$15=DATOS!$B$17,TANQUES!AB91,IF($B$15=DATOS!$B$18,'TK AGITADOS'!AB91,IF($B$15=DATOS!$B$19,'TORRES ENF'!AB91," ")))))))))))))))))</f>
        <v>0</v>
      </c>
      <c r="AA107" s="46">
        <f>IF($B$15=DATOS!$B$3,CALDERAS!AC91,IF($B$15=DATOS!$B$4,CENTRÍFUGAS!AC91,IF($B$15=DATOS!$B$5,CHILLERS!AC91, IF($B$15=DATOS!$B$6,COMPRESORES!AC91,IF($B$15=DATOS!$B$7,EVAPORADORES!AC91,IF($B$15=DATOS!$B$8,FILTROS!AC91,IF($B$15=DATOS!$B$9,IC!AC91,IF($B$15=DATOS!$B$10,MIXERS!AC91,IF($B$15=DATOS!$B$11,MOLINOS!AC91,IF($B$15=DATOS!$B$12,'ÓSMOSIS INV'!AC91,IF($B$15=DATOS!$B$13,REACTORES!AC91,IF($B$15=DATOS!$B$14,RESINAS!AC95,IF($B$15=DATOS!$B$15,SECADORES!AC91,IF($B$15=DATOS!$B$16,SILOS!AC91,IF($B$15=DATOS!$B$17,TANQUES!AC91,IF($B$15=DATOS!$B$18,'TK AGITADOS'!AC91,IF($B$15=DATOS!$B$19,'TORRES ENF'!AC91," ")))))))))))))))))</f>
        <v>0</v>
      </c>
      <c r="AB107" s="46">
        <f>IF($B$15=DATOS!$B$3,CALDERAS!AD91,IF($B$15=DATOS!$B$4,CENTRÍFUGAS!AD91,IF($B$15=DATOS!$B$5,CHILLERS!AD91, IF($B$15=DATOS!$B$6,COMPRESORES!AD91,IF($B$15=DATOS!$B$7,EVAPORADORES!AD91,IF($B$15=DATOS!$B$8,FILTROS!AD91,IF($B$15=DATOS!$B$9,IC!AD91,IF($B$15=DATOS!$B$10,MIXERS!AD91,IF($B$15=DATOS!$B$11,MOLINOS!AD91,IF($B$15=DATOS!$B$12,'ÓSMOSIS INV'!AD91,IF($B$15=DATOS!$B$13,REACTORES!AD91,IF($B$15=DATOS!$B$14,RESINAS!AD95,IF($B$15=DATOS!$B$15,SECADORES!AD91,IF($B$15=DATOS!$B$16,SILOS!AD91,IF($B$15=DATOS!$B$17,TANQUES!AD91,IF($B$15=DATOS!$B$18,'TK AGITADOS'!AD91,IF($B$15=DATOS!$B$19,'TORRES ENF'!AD91," ")))))))))))))))))</f>
        <v>0</v>
      </c>
      <c r="AC107" s="46">
        <f>IF($B$15=DATOS!$B$3,CALDERAS!AE91,IF($B$15=DATOS!$B$4,CENTRÍFUGAS!AE91,IF($B$15=DATOS!$B$5,CHILLERS!AE91, IF($B$15=DATOS!$B$6,COMPRESORES!AE91,IF($B$15=DATOS!$B$7,EVAPORADORES!AE91,IF($B$15=DATOS!$B$8,FILTROS!AE91,IF($B$15=DATOS!$B$9,IC!AE91,IF($B$15=DATOS!$B$10,MIXERS!AE91,IF($B$15=DATOS!$B$11,MOLINOS!AE91,IF($B$15=DATOS!$B$12,'ÓSMOSIS INV'!AE91,IF($B$15=DATOS!$B$13,REACTORES!AE91,IF($B$15=DATOS!$B$14,RESINAS!AE95,IF($B$15=DATOS!$B$15,SECADORES!AE91,IF($B$15=DATOS!$B$16,SILOS!AE91,IF($B$15=DATOS!$B$17,TANQUES!AE91,IF($B$15=DATOS!$B$18,'TK AGITADOS'!AE91,IF($B$15=DATOS!$B$19,'TORRES ENF'!AE91," ")))))))))))))))))</f>
        <v>0</v>
      </c>
      <c r="AD107" s="46">
        <f>IF($B$15=DATOS!$B$3,CALDERAS!AF91,IF($B$15=DATOS!$B$4,CENTRÍFUGAS!AF91,IF($B$15=DATOS!$B$5,CHILLERS!AF91, IF($B$15=DATOS!$B$6,COMPRESORES!AF91,IF($B$15=DATOS!$B$7,EVAPORADORES!AF91,IF($B$15=DATOS!$B$8,FILTROS!AF91,IF($B$15=DATOS!$B$9,IC!AF91,IF($B$15=DATOS!$B$10,MIXERS!AF91,IF($B$15=DATOS!$B$11,MOLINOS!AF91,IF($B$15=DATOS!$B$12,'ÓSMOSIS INV'!AF91,IF($B$15=DATOS!$B$13,REACTORES!AF91,IF($B$15=DATOS!$B$14,RESINAS!AF95,IF($B$15=DATOS!$B$15,SECADORES!AF91,IF($B$15=DATOS!$B$16,SILOS!AF91,IF($B$15=DATOS!$B$17,TANQUES!AF91,IF($B$15=DATOS!$B$18,'TK AGITADOS'!AF91,IF($B$15=DATOS!$B$19,'TORRES ENF'!AF91," ")))))))))))))))))</f>
        <v>0</v>
      </c>
      <c r="AE107" s="46">
        <f>IF($B$15=DATOS!$B$3,CALDERAS!AG91,IF($B$15=DATOS!$B$4,CENTRÍFUGAS!AG91,IF($B$15=DATOS!$B$5,CHILLERS!AG91, IF($B$15=DATOS!$B$6,COMPRESORES!AG91,IF($B$15=DATOS!$B$7,EVAPORADORES!AG91,IF($B$15=DATOS!$B$8,FILTROS!AG91,IF($B$15=DATOS!$B$9,IC!AG91,IF($B$15=DATOS!$B$10,MIXERS!AG91,IF($B$15=DATOS!$B$11,MOLINOS!AG91,IF($B$15=DATOS!$B$12,'ÓSMOSIS INV'!AG91,IF($B$15=DATOS!$B$13,REACTORES!AG91,IF($B$15=DATOS!$B$14,RESINAS!AG95,IF($B$15=DATOS!$B$15,SECADORES!AG91,IF($B$15=DATOS!$B$16,SILOS!AG91,IF($B$15=DATOS!$B$17,TANQUES!AG91,IF($B$15=DATOS!$B$18,'TK AGITADOS'!AG91,IF($B$15=DATOS!$B$19,'TORRES ENF'!AG91," ")))))))))))))))))</f>
        <v>0</v>
      </c>
      <c r="AF107" s="46">
        <f>IF($B$15=DATOS!$B$3,CALDERAS!AH91,IF($B$15=DATOS!$B$4,CENTRÍFUGAS!AH91,IF($B$15=DATOS!$B$5,CHILLERS!AH91, IF($B$15=DATOS!$B$6,COMPRESORES!AH91,IF($B$15=DATOS!$B$7,EVAPORADORES!AH91,IF($B$15=DATOS!$B$8,FILTROS!AH91,IF($B$15=DATOS!$B$9,IC!AH91,IF($B$15=DATOS!$B$10,MIXERS!AH91,IF($B$15=DATOS!$B$11,MOLINOS!AH91,IF($B$15=DATOS!$B$12,'ÓSMOSIS INV'!AH91,IF($B$15=DATOS!$B$13,REACTORES!AH91,IF($B$15=DATOS!$B$14,RESINAS!AH95,IF($B$15=DATOS!$B$15,SECADORES!AH91,IF($B$15=DATOS!$B$16,SILOS!AH91,IF($B$15=DATOS!$B$17,TANQUES!AH91,IF($B$15=DATOS!$B$18,'TK AGITADOS'!AH91,IF($B$15=DATOS!$B$19,'TORRES ENF'!AH91," ")))))))))))))))))</f>
        <v>0</v>
      </c>
    </row>
    <row r="108" spans="1:32" s="48" customFormat="1" ht="45" customHeight="1" x14ac:dyDescent="0.4">
      <c r="A108" s="46">
        <f>IF($B$15=DATOS!$B$3,CALDERAS!C92,IF($B$15=DATOS!$B$4,CENTRÍFUGAS!C92,IF($B$15=DATOS!$B$5,CHILLERS!C92, IF($B$15=DATOS!$B$6,COMPRESORES!C92,IF($B$15=DATOS!$B$7,EVAPORADORES!C92,IF($B$15=DATOS!$B$8,FILTROS!C92,IF($B$15=DATOS!$B$9,IC!C92,IF($B$15=DATOS!$B$10,MIXERS!C92,IF($B$15=DATOS!$B$11,MOLINOS!C92,IF($B$15=DATOS!$B$12,'ÓSMOSIS INV'!C92,IF($B$15=DATOS!$B$13,REACTORES!C92,IF($B$15=DATOS!$B$14,RESINAS!C96,IF($B$15=DATOS!$B$15,SECADORES!C92,IF($B$15=DATOS!$B$16,SILOS!C92,IF($B$15=DATOS!$B$17,TANQUES!C92,IF($B$15=DATOS!$B$18,'TK AGITADOS'!C92,IF($B$15=DATOS!$B$19,'TORRES ENF'!C92," ")))))))))))))))))</f>
        <v>0</v>
      </c>
      <c r="B108" s="46">
        <f>IF($B$15=DATOS!$B$3,CALDERAS!D92,IF($B$15=DATOS!$B$4,CENTRÍFUGAS!D92,IF($B$15=DATOS!$B$5,CHILLERS!D92, IF($B$15=DATOS!$B$6,COMPRESORES!D92,IF($B$15=DATOS!$B$7,EVAPORADORES!D92,IF($B$15=DATOS!$B$8,FILTROS!D92,IF($B$15=DATOS!$B$9,IC!D92,IF($B$15=DATOS!$B$10,MIXERS!D92,IF($B$15=DATOS!$B$11,MOLINOS!D92,IF($B$15=DATOS!$B$12,'ÓSMOSIS INV'!D92,IF($B$15=DATOS!$B$13,REACTORES!D92,IF($B$15=DATOS!$B$14,RESINAS!D96,IF($B$15=DATOS!$B$15,SECADORES!D92,IF($B$15=DATOS!$B$16,SILOS!D92,IF($B$15=DATOS!$B$17,TANQUES!D92,IF($B$15=DATOS!$B$18,'TK AGITADOS'!D92,IF($B$15=DATOS!$B$19,'TORRES ENF'!D92," ")))))))))))))))))</f>
        <v>0</v>
      </c>
      <c r="C108" s="46">
        <f>IF($B$15=DATOS!$B$3,CALDERAS!E92,IF($B$15=DATOS!$B$4,CENTRÍFUGAS!E92,IF($B$15=DATOS!$B$5,CHILLERS!E92, IF($B$15=DATOS!$B$6,COMPRESORES!E92,IF($B$15=DATOS!$B$7,EVAPORADORES!E92,IF($B$15=DATOS!$B$8,FILTROS!E92,IF($B$15=DATOS!$B$9,IC!E92,IF($B$15=DATOS!$B$10,MIXERS!E92,IF($B$15=DATOS!$B$11,MOLINOS!E92,IF($B$15=DATOS!$B$12,'ÓSMOSIS INV'!E92,IF($B$15=DATOS!$B$13,REACTORES!E92,IF($B$15=DATOS!$B$14,RESINAS!E96,IF($B$15=DATOS!$B$15,SECADORES!E92,IF($B$15=DATOS!$B$16,SILOS!E92,IF($B$15=DATOS!$B$17,TANQUES!E92,IF($B$15=DATOS!$B$18,'TK AGITADOS'!E92,IF($B$15=DATOS!$B$19,'TORRES ENF'!E92," ")))))))))))))))))</f>
        <v>0</v>
      </c>
      <c r="D108" s="46">
        <f>IF($B$15=DATOS!$B$3,CALDERAS!F92,IF($B$15=DATOS!$B$4,CENTRÍFUGAS!F92,IF($B$15=DATOS!$B$5,CHILLERS!F92, IF($B$15=DATOS!$B$6,COMPRESORES!F92,IF($B$15=DATOS!$B$7,EVAPORADORES!F92,IF($B$15=DATOS!$B$8,FILTROS!F92,IF($B$15=DATOS!$B$9,IC!F92,IF($B$15=DATOS!$B$10,MIXERS!F92,IF($B$15=DATOS!$B$11,MOLINOS!F92,IF($B$15=DATOS!$B$12,'ÓSMOSIS INV'!F92,IF($B$15=DATOS!$B$13,REACTORES!F92,IF($B$15=DATOS!$B$14,RESINAS!F96,IF($B$15=DATOS!$B$15,SECADORES!F92,IF($B$15=DATOS!$B$16,SILOS!F92,IF($B$15=DATOS!$B$17,TANQUES!F92,IF($B$15=DATOS!$B$18,'TK AGITADOS'!F92,IF($B$15=DATOS!$B$19,'TORRES ENF'!F92," ")))))))))))))))))</f>
        <v>0</v>
      </c>
      <c r="E108" s="46">
        <f>IF($B$15=DATOS!$B$3,CALDERAS!G92,IF($B$15=DATOS!$B$4,CENTRÍFUGAS!G92,IF($B$15=DATOS!$B$5,CHILLERS!G92, IF($B$15=DATOS!$B$6,COMPRESORES!G92,IF($B$15=DATOS!$B$7,EVAPORADORES!G92,IF($B$15=DATOS!$B$8,FILTROS!G92,IF($B$15=DATOS!$B$9,IC!G92,IF($B$15=DATOS!$B$10,MIXERS!G92,IF($B$15=DATOS!$B$11,MOLINOS!G92,IF($B$15=DATOS!$B$12,'ÓSMOSIS INV'!G92,IF($B$15=DATOS!$B$13,REACTORES!G92,IF($B$15=DATOS!$B$14,RESINAS!G96,IF($B$15=DATOS!$B$15,SECADORES!G92,IF($B$15=DATOS!$B$16,SILOS!G92,IF($B$15=DATOS!$B$17,TANQUES!G92,IF($B$15=DATOS!$B$18,'TK AGITADOS'!G92,IF($B$15=DATOS!$B$19,'TORRES ENF'!G92," ")))))))))))))))))</f>
        <v>0</v>
      </c>
      <c r="F108" s="46">
        <f>IF($B$15=DATOS!$B$3,CALDERAS!H92,IF($B$15=DATOS!$B$4,CENTRÍFUGAS!H92,IF($B$15=DATOS!$B$5,CHILLERS!H92, IF($B$15=DATOS!$B$6,COMPRESORES!H92,IF($B$15=DATOS!$B$7,EVAPORADORES!H92,IF($B$15=DATOS!$B$8,FILTROS!H92,IF($B$15=DATOS!$B$9,IC!H92,IF($B$15=DATOS!$B$10,MIXERS!H92,IF($B$15=DATOS!$B$11,MOLINOS!H92,IF($B$15=DATOS!$B$12,'ÓSMOSIS INV'!H92,IF($B$15=DATOS!$B$13,REACTORES!H92,IF($B$15=DATOS!$B$14,RESINAS!H96,IF($B$15=DATOS!$B$15,SECADORES!H92,IF($B$15=DATOS!$B$16,SILOS!H92,IF($B$15=DATOS!$B$17,TANQUES!H92,IF($B$15=DATOS!$B$18,'TK AGITADOS'!H92,IF($B$15=DATOS!$B$19,'TORRES ENF'!H92," ")))))))))))))))))</f>
        <v>0</v>
      </c>
      <c r="G108" s="46">
        <f>IF($B$15=DATOS!$B$3,CALDERAS!I92,IF($B$15=DATOS!$B$4,CENTRÍFUGAS!I92,IF($B$15=DATOS!$B$5,CHILLERS!I92, IF($B$15=DATOS!$B$6,COMPRESORES!I92,IF($B$15=DATOS!$B$7,EVAPORADORES!I92,IF($B$15=DATOS!$B$8,FILTROS!I92,IF($B$15=DATOS!$B$9,IC!I92,IF($B$15=DATOS!$B$10,MIXERS!I92,IF($B$15=DATOS!$B$11,MOLINOS!I92,IF($B$15=DATOS!$B$12,'ÓSMOSIS INV'!I92,IF($B$15=DATOS!$B$13,REACTORES!I92,IF($B$15=DATOS!$B$14,RESINAS!I96,IF($B$15=DATOS!$B$15,SECADORES!I92,IF($B$15=DATOS!$B$16,SILOS!I92,IF($B$15=DATOS!$B$17,TANQUES!I92,IF($B$15=DATOS!$B$18,'TK AGITADOS'!I92,IF($B$15=DATOS!$B$19,'TORRES ENF'!I92," ")))))))))))))))))</f>
        <v>0</v>
      </c>
      <c r="H108" s="46">
        <f>IF($B$15=DATOS!$B$3,CALDERAS!J92,IF($B$15=DATOS!$B$4,CENTRÍFUGAS!J92,IF($B$15=DATOS!$B$5,CHILLERS!J92, IF($B$15=DATOS!$B$6,COMPRESORES!J92,IF($B$15=DATOS!$B$7,EVAPORADORES!J92,IF($B$15=DATOS!$B$8,FILTROS!J92,IF($B$15=DATOS!$B$9,IC!J92,IF($B$15=DATOS!$B$10,MIXERS!J92,IF($B$15=DATOS!$B$11,MOLINOS!J92,IF($B$15=DATOS!$B$12,'ÓSMOSIS INV'!J92,IF($B$15=DATOS!$B$13,REACTORES!J92,IF($B$15=DATOS!$B$14,RESINAS!J96,IF($B$15=DATOS!$B$15,SECADORES!J92,IF($B$15=DATOS!$B$16,SILOS!J92,IF($B$15=DATOS!$B$17,TANQUES!J92,IF($B$15=DATOS!$B$18,'TK AGITADOS'!J92,IF($B$15=DATOS!$B$19,'TORRES ENF'!J92," ")))))))))))))))))</f>
        <v>0</v>
      </c>
      <c r="I108" s="46">
        <f>IF($B$15=DATOS!$B$3,CALDERAS!K92,IF($B$15=DATOS!$B$4,CENTRÍFUGAS!K92,IF($B$15=DATOS!$B$5,CHILLERS!K92, IF($B$15=DATOS!$B$6,COMPRESORES!K92,IF($B$15=DATOS!$B$7,EVAPORADORES!K92,IF($B$15=DATOS!$B$8,FILTROS!K92,IF($B$15=DATOS!$B$9,IC!K92,IF($B$15=DATOS!$B$10,MIXERS!K92,IF($B$15=DATOS!$B$11,MOLINOS!K92,IF($B$15=DATOS!$B$12,'ÓSMOSIS INV'!K92,IF($B$15=DATOS!$B$13,REACTORES!K92,IF($B$15=DATOS!$B$14,RESINAS!K96,IF($B$15=DATOS!$B$15,SECADORES!K92,IF($B$15=DATOS!$B$16,SILOS!K92,IF($B$15=DATOS!$B$17,TANQUES!K92,IF($B$15=DATOS!$B$18,'TK AGITADOS'!K92,IF($B$15=DATOS!$B$19,'TORRES ENF'!K92," ")))))))))))))))))</f>
        <v>0</v>
      </c>
      <c r="J108" s="46">
        <f>IF($B$15=DATOS!$B$3,CALDERAS!L92,IF($B$15=DATOS!$B$4,CENTRÍFUGAS!L92,IF($B$15=DATOS!$B$5,CHILLERS!L92, IF($B$15=DATOS!$B$6,COMPRESORES!L92,IF($B$15=DATOS!$B$7,EVAPORADORES!L92,IF($B$15=DATOS!$B$8,FILTROS!L92,IF($B$15=DATOS!$B$9,IC!L92,IF($B$15=DATOS!$B$10,MIXERS!L92,IF($B$15=DATOS!$B$11,MOLINOS!L92,IF($B$15=DATOS!$B$12,'ÓSMOSIS INV'!L92,IF($B$15=DATOS!$B$13,REACTORES!L92,IF($B$15=DATOS!$B$14,RESINAS!L96,IF($B$15=DATOS!$B$15,SECADORES!L92,IF($B$15=DATOS!$B$16,SILOS!L92,IF($B$15=DATOS!$B$17,TANQUES!L92,IF($B$15=DATOS!$B$18,'TK AGITADOS'!L92,IF($B$15=DATOS!$B$19,'TORRES ENF'!L92," ")))))))))))))))))</f>
        <v>0</v>
      </c>
      <c r="K108" s="46">
        <f>IF($B$15=DATOS!$B$3,CALDERAS!M92,IF($B$15=DATOS!$B$4,CENTRÍFUGAS!M92,IF($B$15=DATOS!$B$5,CHILLERS!M92, IF($B$15=DATOS!$B$6,COMPRESORES!M92,IF($B$15=DATOS!$B$7,EVAPORADORES!M92,IF($B$15=DATOS!$B$8,FILTROS!M92,IF($B$15=DATOS!$B$9,IC!M92,IF($B$15=DATOS!$B$10,MIXERS!M92,IF($B$15=DATOS!$B$11,MOLINOS!M92,IF($B$15=DATOS!$B$12,'ÓSMOSIS INV'!M92,IF($B$15=DATOS!$B$13,REACTORES!M92,IF($B$15=DATOS!$B$14,RESINAS!M96,IF($B$15=DATOS!$B$15,SECADORES!M92,IF($B$15=DATOS!$B$16,SILOS!M92,IF($B$15=DATOS!$B$17,TANQUES!M92,IF($B$15=DATOS!$B$18,'TK AGITADOS'!M92,IF($B$15=DATOS!$B$19,'TORRES ENF'!M92," ")))))))))))))))))</f>
        <v>0</v>
      </c>
      <c r="L108" s="46">
        <f>IF($B$15=DATOS!$B$3,CALDERAS!N92,IF($B$15=DATOS!$B$4,CENTRÍFUGAS!N92,IF($B$15=DATOS!$B$5,CHILLERS!N92, IF($B$15=DATOS!$B$6,COMPRESORES!N92,IF($B$15=DATOS!$B$7,EVAPORADORES!N92,IF($B$15=DATOS!$B$8,FILTROS!N92,IF($B$15=DATOS!$B$9,IC!N92,IF($B$15=DATOS!$B$10,MIXERS!N92,IF($B$15=DATOS!$B$11,MOLINOS!N92,IF($B$15=DATOS!$B$12,'ÓSMOSIS INV'!N92,IF($B$15=DATOS!$B$13,REACTORES!N92,IF($B$15=DATOS!$B$14,RESINAS!N96,IF($B$15=DATOS!$B$15,SECADORES!N92,IF($B$15=DATOS!$B$16,SILOS!N92,IF($B$15=DATOS!$B$17,TANQUES!N92,IF($B$15=DATOS!$B$18,'TK AGITADOS'!N92,IF($B$15=DATOS!$B$19,'TORRES ENF'!N92," ")))))))))))))))))</f>
        <v>0</v>
      </c>
      <c r="M108" s="46">
        <f>IF($B$15=DATOS!$B$3,CALDERAS!O92,IF($B$15=DATOS!$B$4,CENTRÍFUGAS!O92,IF($B$15=DATOS!$B$5,CHILLERS!O92, IF($B$15=DATOS!$B$6,COMPRESORES!O92,IF($B$15=DATOS!$B$7,EVAPORADORES!O92,IF($B$15=DATOS!$B$8,FILTROS!O92,IF($B$15=DATOS!$B$9,IC!O92,IF($B$15=DATOS!$B$10,MIXERS!O92,IF($B$15=DATOS!$B$11,MOLINOS!O92,IF($B$15=DATOS!$B$12,'ÓSMOSIS INV'!O92,IF($B$15=DATOS!$B$13,REACTORES!O92,IF($B$15=DATOS!$B$14,RESINAS!O96,IF($B$15=DATOS!$B$15,SECADORES!O92,IF($B$15=DATOS!$B$16,SILOS!O92,IF($B$15=DATOS!$B$17,TANQUES!O92,IF($B$15=DATOS!$B$18,'TK AGITADOS'!O92,IF($B$15=DATOS!$B$19,'TORRES ENF'!O92," ")))))))))))))))))</f>
        <v>0</v>
      </c>
      <c r="N108" s="46">
        <f>IF($B$15=DATOS!$B$3,CALDERAS!P92,IF($B$15=DATOS!$B$4,CENTRÍFUGAS!P92,IF($B$15=DATOS!$B$5,CHILLERS!P92, IF($B$15=DATOS!$B$6,COMPRESORES!P92,IF($B$15=DATOS!$B$7,EVAPORADORES!P92,IF($B$15=DATOS!$B$8,FILTROS!P92,IF($B$15=DATOS!$B$9,IC!P92,IF($B$15=DATOS!$B$10,MIXERS!P92,IF($B$15=DATOS!$B$11,MOLINOS!P92,IF($B$15=DATOS!$B$12,'ÓSMOSIS INV'!P92,IF($B$15=DATOS!$B$13,REACTORES!P92,IF($B$15=DATOS!$B$14,RESINAS!P96,IF($B$15=DATOS!$B$15,SECADORES!P92,IF($B$15=DATOS!$B$16,SILOS!P92,IF($B$15=DATOS!$B$17,TANQUES!P92,IF($B$15=DATOS!$B$18,'TK AGITADOS'!P92,IF($B$15=DATOS!$B$19,'TORRES ENF'!P92," ")))))))))))))))))</f>
        <v>0</v>
      </c>
      <c r="O108" s="46">
        <f>IF($B$15=DATOS!$B$3,CALDERAS!Q92,IF($B$15=DATOS!$B$4,CENTRÍFUGAS!Q92,IF($B$15=DATOS!$B$5,CHILLERS!Q92, IF($B$15=DATOS!$B$6,COMPRESORES!Q92,IF($B$15=DATOS!$B$7,EVAPORADORES!Q92,IF($B$15=DATOS!$B$8,FILTROS!Q92,IF($B$15=DATOS!$B$9,IC!Q92,IF($B$15=DATOS!$B$10,MIXERS!Q92,IF($B$15=DATOS!$B$11,MOLINOS!Q92,IF($B$15=DATOS!$B$12,'ÓSMOSIS INV'!Q92,IF($B$15=DATOS!$B$13,REACTORES!Q92,IF($B$15=DATOS!$B$14,RESINAS!Q96,IF($B$15=DATOS!$B$15,SECADORES!Q92,IF($B$15=DATOS!$B$16,SILOS!Q92,IF($B$15=DATOS!$B$17,TANQUES!Q92,IF($B$15=DATOS!$B$18,'TK AGITADOS'!Q92,IF($B$15=DATOS!$B$19,'TORRES ENF'!Q92," ")))))))))))))))))</f>
        <v>0</v>
      </c>
      <c r="P108" s="46">
        <f>IF($B$15=DATOS!$B$3,CALDERAS!R92,IF($B$15=DATOS!$B$4,CENTRÍFUGAS!R92,IF($B$15=DATOS!$B$5,CHILLERS!R92, IF($B$15=DATOS!$B$6,COMPRESORES!R92,IF($B$15=DATOS!$B$7,EVAPORADORES!R92,IF($B$15=DATOS!$B$8,FILTROS!R92,IF($B$15=DATOS!$B$9,IC!R92,IF($B$15=DATOS!$B$10,MIXERS!R92,IF($B$15=DATOS!$B$11,MOLINOS!R92,IF($B$15=DATOS!$B$12,'ÓSMOSIS INV'!R92,IF($B$15=DATOS!$B$13,REACTORES!R92,IF($B$15=DATOS!$B$14,RESINAS!R96,IF($B$15=DATOS!$B$15,SECADORES!R92,IF($B$15=DATOS!$B$16,SILOS!R92,IF($B$15=DATOS!$B$17,TANQUES!R92,IF($B$15=DATOS!$B$18,'TK AGITADOS'!R92,IF($B$15=DATOS!$B$19,'TORRES ENF'!R92," ")))))))))))))))))</f>
        <v>0</v>
      </c>
      <c r="Q108" s="46">
        <f>IF($B$15=DATOS!$B$3,CALDERAS!S92,IF($B$15=DATOS!$B$4,CENTRÍFUGAS!S92,IF($B$15=DATOS!$B$5,CHILLERS!S92, IF($B$15=DATOS!$B$6,COMPRESORES!S92,IF($B$15=DATOS!$B$7,EVAPORADORES!S92,IF($B$15=DATOS!$B$8,FILTROS!S92,IF($B$15=DATOS!$B$9,IC!S92,IF($B$15=DATOS!$B$10,MIXERS!S92,IF($B$15=DATOS!$B$11,MOLINOS!S92,IF($B$15=DATOS!$B$12,'ÓSMOSIS INV'!S92,IF($B$15=DATOS!$B$13,REACTORES!S92,IF($B$15=DATOS!$B$14,RESINAS!S96,IF($B$15=DATOS!$B$15,SECADORES!S92,IF($B$15=DATOS!$B$16,SILOS!S92,IF($B$15=DATOS!$B$17,TANQUES!S92,IF($B$15=DATOS!$B$18,'TK AGITADOS'!S92,IF($B$15=DATOS!$B$19,'TORRES ENF'!S92," ")))))))))))))))))</f>
        <v>0</v>
      </c>
      <c r="R108" s="46">
        <f>IF($B$15=DATOS!$B$3,CALDERAS!T92,IF($B$15=DATOS!$B$4,CENTRÍFUGAS!T92,IF($B$15=DATOS!$B$5,CHILLERS!T92, IF($B$15=DATOS!$B$6,COMPRESORES!T92,IF($B$15=DATOS!$B$7,EVAPORADORES!T92,IF($B$15=DATOS!$B$8,FILTROS!T92,IF($B$15=DATOS!$B$9,IC!T92,IF($B$15=DATOS!$B$10,MIXERS!T92,IF($B$15=DATOS!$B$11,MOLINOS!T92,IF($B$15=DATOS!$B$12,'ÓSMOSIS INV'!T92,IF($B$15=DATOS!$B$13,REACTORES!T92,IF($B$15=DATOS!$B$14,RESINAS!T96,IF($B$15=DATOS!$B$15,SECADORES!T92,IF($B$15=DATOS!$B$16,SILOS!T92,IF($B$15=DATOS!$B$17,TANQUES!T92,IF($B$15=DATOS!$B$18,'TK AGITADOS'!T92,IF($B$15=DATOS!$B$19,'TORRES ENF'!T92," ")))))))))))))))))</f>
        <v>0</v>
      </c>
      <c r="S108" s="46">
        <f>IF($B$15=DATOS!$B$3,CALDERAS!U92,IF($B$15=DATOS!$B$4,CENTRÍFUGAS!U92,IF($B$15=DATOS!$B$5,CHILLERS!U92, IF($B$15=DATOS!$B$6,COMPRESORES!U92,IF($B$15=DATOS!$B$7,EVAPORADORES!U92,IF($B$15=DATOS!$B$8,FILTROS!U92,IF($B$15=DATOS!$B$9,IC!U92,IF($B$15=DATOS!$B$10,MIXERS!U92,IF($B$15=DATOS!$B$11,MOLINOS!U92,IF($B$15=DATOS!$B$12,'ÓSMOSIS INV'!U92,IF($B$15=DATOS!$B$13,REACTORES!U92,IF($B$15=DATOS!$B$14,RESINAS!U96,IF($B$15=DATOS!$B$15,SECADORES!U92,IF($B$15=DATOS!$B$16,SILOS!U92,IF($B$15=DATOS!$B$17,TANQUES!U92,IF($B$15=DATOS!$B$18,'TK AGITADOS'!U92,IF($B$15=DATOS!$B$19,'TORRES ENF'!U92," ")))))))))))))))))</f>
        <v>0</v>
      </c>
      <c r="T108" s="46">
        <f>IF($B$15=DATOS!$B$3,CALDERAS!V92,IF($B$15=DATOS!$B$4,CENTRÍFUGAS!V92,IF($B$15=DATOS!$B$5,CHILLERS!V92, IF($B$15=DATOS!$B$6,COMPRESORES!V92,IF($B$15=DATOS!$B$7,EVAPORADORES!V92,IF($B$15=DATOS!$B$8,FILTROS!V92,IF($B$15=DATOS!$B$9,IC!V92,IF($B$15=DATOS!$B$10,MIXERS!V92,IF($B$15=DATOS!$B$11,MOLINOS!V92,IF($B$15=DATOS!$B$12,'ÓSMOSIS INV'!V92,IF($B$15=DATOS!$B$13,REACTORES!V92,IF($B$15=DATOS!$B$14,RESINAS!V96,IF($B$15=DATOS!$B$15,SECADORES!V92,IF($B$15=DATOS!$B$16,SILOS!V92,IF($B$15=DATOS!$B$17,TANQUES!V92,IF($B$15=DATOS!$B$18,'TK AGITADOS'!V92,IF($B$15=DATOS!$B$19,'TORRES ENF'!V92," ")))))))))))))))))</f>
        <v>0</v>
      </c>
      <c r="U108" s="46">
        <f>IF($B$15=DATOS!$B$3,CALDERAS!W92,IF($B$15=DATOS!$B$4,CENTRÍFUGAS!W92,IF($B$15=DATOS!$B$5,CHILLERS!W92, IF($B$15=DATOS!$B$6,COMPRESORES!W92,IF($B$15=DATOS!$B$7,EVAPORADORES!W92,IF($B$15=DATOS!$B$8,FILTROS!W92,IF($B$15=DATOS!$B$9,IC!W92,IF($B$15=DATOS!$B$10,MIXERS!W92,IF($B$15=DATOS!$B$11,MOLINOS!W92,IF($B$15=DATOS!$B$12,'ÓSMOSIS INV'!W92,IF($B$15=DATOS!$B$13,REACTORES!W92,IF($B$15=DATOS!$B$14,RESINAS!W96,IF($B$15=DATOS!$B$15,SECADORES!W92,IF($B$15=DATOS!$B$16,SILOS!W92,IF($B$15=DATOS!$B$17,TANQUES!W92,IF($B$15=DATOS!$B$18,'TK AGITADOS'!W92,IF($B$15=DATOS!$B$19,'TORRES ENF'!W92," ")))))))))))))))))</f>
        <v>0</v>
      </c>
      <c r="V108" s="46">
        <f>IF($B$15=DATOS!$B$3,CALDERAS!X92,IF($B$15=DATOS!$B$4,CENTRÍFUGAS!X92,IF($B$15=DATOS!$B$5,CHILLERS!X92, IF($B$15=DATOS!$B$6,COMPRESORES!X92,IF($B$15=DATOS!$B$7,EVAPORADORES!X92,IF($B$15=DATOS!$B$8,FILTROS!X92,IF($B$15=DATOS!$B$9,IC!X92,IF($B$15=DATOS!$B$10,MIXERS!X92,IF($B$15=DATOS!$B$11,MOLINOS!X92,IF($B$15=DATOS!$B$12,'ÓSMOSIS INV'!X92,IF($B$15=DATOS!$B$13,REACTORES!X92,IF($B$15=DATOS!$B$14,RESINAS!X96,IF($B$15=DATOS!$B$15,SECADORES!X92,IF($B$15=DATOS!$B$16,SILOS!X92,IF($B$15=DATOS!$B$17,TANQUES!X92,IF($B$15=DATOS!$B$18,'TK AGITADOS'!X92,IF($B$15=DATOS!$B$19,'TORRES ENF'!X92," ")))))))))))))))))</f>
        <v>0</v>
      </c>
      <c r="W108" s="46">
        <f>IF($B$15=DATOS!$B$3,CALDERAS!Y92,IF($B$15=DATOS!$B$4,CENTRÍFUGAS!Y92,IF($B$15=DATOS!$B$5,CHILLERS!Y92, IF($B$15=DATOS!$B$6,COMPRESORES!Y92,IF($B$15=DATOS!$B$7,EVAPORADORES!Y92,IF($B$15=DATOS!$B$8,FILTROS!Y92,IF($B$15=DATOS!$B$9,IC!Y92,IF($B$15=DATOS!$B$10,MIXERS!Y92,IF($B$15=DATOS!$B$11,MOLINOS!Y92,IF($B$15=DATOS!$B$12,'ÓSMOSIS INV'!Y92,IF($B$15=DATOS!$B$13,REACTORES!Y92,IF($B$15=DATOS!$B$14,RESINAS!Y96,IF($B$15=DATOS!$B$15,SECADORES!Y92,IF($B$15=DATOS!$B$16,SILOS!Y92,IF($B$15=DATOS!$B$17,TANQUES!Y92,IF($B$15=DATOS!$B$18,'TK AGITADOS'!Y92,IF($B$15=DATOS!$B$19,'TORRES ENF'!Y92," ")))))))))))))))))</f>
        <v>0</v>
      </c>
      <c r="X108" s="46">
        <f>IF($B$15=DATOS!$B$3,CALDERAS!Z92,IF($B$15=DATOS!$B$4,CENTRÍFUGAS!Z92,IF($B$15=DATOS!$B$5,CHILLERS!Z92, IF($B$15=DATOS!$B$6,COMPRESORES!Z92,IF($B$15=DATOS!$B$7,EVAPORADORES!Z92,IF($B$15=DATOS!$B$8,FILTROS!Z92,IF($B$15=DATOS!$B$9,IC!Z92,IF($B$15=DATOS!$B$10,MIXERS!Z92,IF($B$15=DATOS!$B$11,MOLINOS!Z92,IF($B$15=DATOS!$B$12,'ÓSMOSIS INV'!Z92,IF($B$15=DATOS!$B$13,REACTORES!Z92,IF($B$15=DATOS!$B$14,RESINAS!Z96,IF($B$15=DATOS!$B$15,SECADORES!Z92,IF($B$15=DATOS!$B$16,SILOS!Z92,IF($B$15=DATOS!$B$17,TANQUES!Z92,IF($B$15=DATOS!$B$18,'TK AGITADOS'!Z92,IF($B$15=DATOS!$B$19,'TORRES ENF'!Z92," ")))))))))))))))))</f>
        <v>0</v>
      </c>
      <c r="Y108" s="46">
        <f>IF($B$15=DATOS!$B$3,CALDERAS!AA92,IF($B$15=DATOS!$B$4,CENTRÍFUGAS!AA92,IF($B$15=DATOS!$B$5,CHILLERS!AA92, IF($B$15=DATOS!$B$6,COMPRESORES!AA92,IF($B$15=DATOS!$B$7,EVAPORADORES!AA92,IF($B$15=DATOS!$B$8,FILTROS!AA92,IF($B$15=DATOS!$B$9,IC!AA92,IF($B$15=DATOS!$B$10,MIXERS!AA92,IF($B$15=DATOS!$B$11,MOLINOS!AA92,IF($B$15=DATOS!$B$12,'ÓSMOSIS INV'!AA92,IF($B$15=DATOS!$B$13,REACTORES!AA92,IF($B$15=DATOS!$B$14,RESINAS!AA96,IF($B$15=DATOS!$B$15,SECADORES!AA92,IF($B$15=DATOS!$B$16,SILOS!AA92,IF($B$15=DATOS!$B$17,TANQUES!AA92,IF($B$15=DATOS!$B$18,'TK AGITADOS'!AA92,IF($B$15=DATOS!$B$19,'TORRES ENF'!AA92," ")))))))))))))))))</f>
        <v>0</v>
      </c>
      <c r="Z108" s="46">
        <f>IF($B$15=DATOS!$B$3,CALDERAS!AB92,IF($B$15=DATOS!$B$4,CENTRÍFUGAS!AB92,IF($B$15=DATOS!$B$5,CHILLERS!AB92, IF($B$15=DATOS!$B$6,COMPRESORES!AB92,IF($B$15=DATOS!$B$7,EVAPORADORES!AB92,IF($B$15=DATOS!$B$8,FILTROS!AB92,IF($B$15=DATOS!$B$9,IC!AB92,IF($B$15=DATOS!$B$10,MIXERS!AB92,IF($B$15=DATOS!$B$11,MOLINOS!AB92,IF($B$15=DATOS!$B$12,'ÓSMOSIS INV'!AB92,IF($B$15=DATOS!$B$13,REACTORES!AB92,IF($B$15=DATOS!$B$14,RESINAS!AB96,IF($B$15=DATOS!$B$15,SECADORES!AB92,IF($B$15=DATOS!$B$16,SILOS!AB92,IF($B$15=DATOS!$B$17,TANQUES!AB92,IF($B$15=DATOS!$B$18,'TK AGITADOS'!AB92,IF($B$15=DATOS!$B$19,'TORRES ENF'!AB92," ")))))))))))))))))</f>
        <v>0</v>
      </c>
      <c r="AA108" s="46">
        <f>IF($B$15=DATOS!$B$3,CALDERAS!AC92,IF($B$15=DATOS!$B$4,CENTRÍFUGAS!AC92,IF($B$15=DATOS!$B$5,CHILLERS!AC92, IF($B$15=DATOS!$B$6,COMPRESORES!AC92,IF($B$15=DATOS!$B$7,EVAPORADORES!AC92,IF($B$15=DATOS!$B$8,FILTROS!AC92,IF($B$15=DATOS!$B$9,IC!AC92,IF($B$15=DATOS!$B$10,MIXERS!AC92,IF($B$15=DATOS!$B$11,MOLINOS!AC92,IF($B$15=DATOS!$B$12,'ÓSMOSIS INV'!AC92,IF($B$15=DATOS!$B$13,REACTORES!AC92,IF($B$15=DATOS!$B$14,RESINAS!AC96,IF($B$15=DATOS!$B$15,SECADORES!AC92,IF($B$15=DATOS!$B$16,SILOS!AC92,IF($B$15=DATOS!$B$17,TANQUES!AC92,IF($B$15=DATOS!$B$18,'TK AGITADOS'!AC92,IF($B$15=DATOS!$B$19,'TORRES ENF'!AC92," ")))))))))))))))))</f>
        <v>0</v>
      </c>
      <c r="AB108" s="46">
        <f>IF($B$15=DATOS!$B$3,CALDERAS!AD92,IF($B$15=DATOS!$B$4,CENTRÍFUGAS!AD92,IF($B$15=DATOS!$B$5,CHILLERS!AD92, IF($B$15=DATOS!$B$6,COMPRESORES!AD92,IF($B$15=DATOS!$B$7,EVAPORADORES!AD92,IF($B$15=DATOS!$B$8,FILTROS!AD92,IF($B$15=DATOS!$B$9,IC!AD92,IF($B$15=DATOS!$B$10,MIXERS!AD92,IF($B$15=DATOS!$B$11,MOLINOS!AD92,IF($B$15=DATOS!$B$12,'ÓSMOSIS INV'!AD92,IF($B$15=DATOS!$B$13,REACTORES!AD92,IF($B$15=DATOS!$B$14,RESINAS!AD96,IF($B$15=DATOS!$B$15,SECADORES!AD92,IF($B$15=DATOS!$B$16,SILOS!AD92,IF($B$15=DATOS!$B$17,TANQUES!AD92,IF($B$15=DATOS!$B$18,'TK AGITADOS'!AD92,IF($B$15=DATOS!$B$19,'TORRES ENF'!AD92," ")))))))))))))))))</f>
        <v>0</v>
      </c>
      <c r="AC108" s="46">
        <f>IF($B$15=DATOS!$B$3,CALDERAS!AE92,IF($B$15=DATOS!$B$4,CENTRÍFUGAS!AE92,IF($B$15=DATOS!$B$5,CHILLERS!AE92, IF($B$15=DATOS!$B$6,COMPRESORES!AE92,IF($B$15=DATOS!$B$7,EVAPORADORES!AE92,IF($B$15=DATOS!$B$8,FILTROS!AE92,IF($B$15=DATOS!$B$9,IC!AE92,IF($B$15=DATOS!$B$10,MIXERS!AE92,IF($B$15=DATOS!$B$11,MOLINOS!AE92,IF($B$15=DATOS!$B$12,'ÓSMOSIS INV'!AE92,IF($B$15=DATOS!$B$13,REACTORES!AE92,IF($B$15=DATOS!$B$14,RESINAS!AE96,IF($B$15=DATOS!$B$15,SECADORES!AE92,IF($B$15=DATOS!$B$16,SILOS!AE92,IF($B$15=DATOS!$B$17,TANQUES!AE92,IF($B$15=DATOS!$B$18,'TK AGITADOS'!AE92,IF($B$15=DATOS!$B$19,'TORRES ENF'!AE92," ")))))))))))))))))</f>
        <v>0</v>
      </c>
      <c r="AD108" s="46">
        <f>IF($B$15=DATOS!$B$3,CALDERAS!AF92,IF($B$15=DATOS!$B$4,CENTRÍFUGAS!AF92,IF($B$15=DATOS!$B$5,CHILLERS!AF92, IF($B$15=DATOS!$B$6,COMPRESORES!AF92,IF($B$15=DATOS!$B$7,EVAPORADORES!AF92,IF($B$15=DATOS!$B$8,FILTROS!AF92,IF($B$15=DATOS!$B$9,IC!AF92,IF($B$15=DATOS!$B$10,MIXERS!AF92,IF($B$15=DATOS!$B$11,MOLINOS!AF92,IF($B$15=DATOS!$B$12,'ÓSMOSIS INV'!AF92,IF($B$15=DATOS!$B$13,REACTORES!AF92,IF($B$15=DATOS!$B$14,RESINAS!AF96,IF($B$15=DATOS!$B$15,SECADORES!AF92,IF($B$15=DATOS!$B$16,SILOS!AF92,IF($B$15=DATOS!$B$17,TANQUES!AF92,IF($B$15=DATOS!$B$18,'TK AGITADOS'!AF92,IF($B$15=DATOS!$B$19,'TORRES ENF'!AF92," ")))))))))))))))))</f>
        <v>0</v>
      </c>
      <c r="AE108" s="46">
        <f>IF($B$15=DATOS!$B$3,CALDERAS!AG92,IF($B$15=DATOS!$B$4,CENTRÍFUGAS!AG92,IF($B$15=DATOS!$B$5,CHILLERS!AG92, IF($B$15=DATOS!$B$6,COMPRESORES!AG92,IF($B$15=DATOS!$B$7,EVAPORADORES!AG92,IF($B$15=DATOS!$B$8,FILTROS!AG92,IF($B$15=DATOS!$B$9,IC!AG92,IF($B$15=DATOS!$B$10,MIXERS!AG92,IF($B$15=DATOS!$B$11,MOLINOS!AG92,IF($B$15=DATOS!$B$12,'ÓSMOSIS INV'!AG92,IF($B$15=DATOS!$B$13,REACTORES!AG92,IF($B$15=DATOS!$B$14,RESINAS!AG96,IF($B$15=DATOS!$B$15,SECADORES!AG92,IF($B$15=DATOS!$B$16,SILOS!AG92,IF($B$15=DATOS!$B$17,TANQUES!AG92,IF($B$15=DATOS!$B$18,'TK AGITADOS'!AG92,IF($B$15=DATOS!$B$19,'TORRES ENF'!AG92," ")))))))))))))))))</f>
        <v>0</v>
      </c>
      <c r="AF108" s="46">
        <f>IF($B$15=DATOS!$B$3,CALDERAS!AH92,IF($B$15=DATOS!$B$4,CENTRÍFUGAS!AH92,IF($B$15=DATOS!$B$5,CHILLERS!AH92, IF($B$15=DATOS!$B$6,COMPRESORES!AH92,IF($B$15=DATOS!$B$7,EVAPORADORES!AH92,IF($B$15=DATOS!$B$8,FILTROS!AH92,IF($B$15=DATOS!$B$9,IC!AH92,IF($B$15=DATOS!$B$10,MIXERS!AH92,IF($B$15=DATOS!$B$11,MOLINOS!AH92,IF($B$15=DATOS!$B$12,'ÓSMOSIS INV'!AH92,IF($B$15=DATOS!$B$13,REACTORES!AH92,IF($B$15=DATOS!$B$14,RESINAS!AH96,IF($B$15=DATOS!$B$15,SECADORES!AH92,IF($B$15=DATOS!$B$16,SILOS!AH92,IF($B$15=DATOS!$B$17,TANQUES!AH92,IF($B$15=DATOS!$B$18,'TK AGITADOS'!AH92,IF($B$15=DATOS!$B$19,'TORRES ENF'!AH92," ")))))))))))))))))</f>
        <v>0</v>
      </c>
    </row>
    <row r="109" spans="1:32" s="48" customFormat="1" ht="45" customHeight="1" x14ac:dyDescent="0.4">
      <c r="A109" s="46">
        <f>IF($B$15=DATOS!$B$3,CALDERAS!C93,IF($B$15=DATOS!$B$4,CENTRÍFUGAS!C93,IF($B$15=DATOS!$B$5,CHILLERS!C93, IF($B$15=DATOS!$B$6,COMPRESORES!C93,IF($B$15=DATOS!$B$7,EVAPORADORES!C93,IF($B$15=DATOS!$B$8,FILTROS!C93,IF($B$15=DATOS!$B$9,IC!C93,IF($B$15=DATOS!$B$10,MIXERS!C93,IF($B$15=DATOS!$B$11,MOLINOS!C93,IF($B$15=DATOS!$B$12,'ÓSMOSIS INV'!C93,IF($B$15=DATOS!$B$13,REACTORES!C93,IF($B$15=DATOS!$B$14,RESINAS!C97,IF($B$15=DATOS!$B$15,SECADORES!C93,IF($B$15=DATOS!$B$16,SILOS!C93,IF($B$15=DATOS!$B$17,TANQUES!C93,IF($B$15=DATOS!$B$18,'TK AGITADOS'!C93,IF($B$15=DATOS!$B$19,'TORRES ENF'!C93," ")))))))))))))))))</f>
        <v>0</v>
      </c>
      <c r="B109" s="46">
        <f>IF($B$15=DATOS!$B$3,CALDERAS!D93,IF($B$15=DATOS!$B$4,CENTRÍFUGAS!D93,IF($B$15=DATOS!$B$5,CHILLERS!D93, IF($B$15=DATOS!$B$6,COMPRESORES!D93,IF($B$15=DATOS!$B$7,EVAPORADORES!D93,IF($B$15=DATOS!$B$8,FILTROS!D93,IF($B$15=DATOS!$B$9,IC!D93,IF($B$15=DATOS!$B$10,MIXERS!D93,IF($B$15=DATOS!$B$11,MOLINOS!D93,IF($B$15=DATOS!$B$12,'ÓSMOSIS INV'!D93,IF($B$15=DATOS!$B$13,REACTORES!D93,IF($B$15=DATOS!$B$14,RESINAS!D97,IF($B$15=DATOS!$B$15,SECADORES!D93,IF($B$15=DATOS!$B$16,SILOS!D93,IF($B$15=DATOS!$B$17,TANQUES!D93,IF($B$15=DATOS!$B$18,'TK AGITADOS'!D93,IF($B$15=DATOS!$B$19,'TORRES ENF'!D93," ")))))))))))))))))</f>
        <v>0</v>
      </c>
      <c r="C109" s="46">
        <f>IF($B$15=DATOS!$B$3,CALDERAS!E93,IF($B$15=DATOS!$B$4,CENTRÍFUGAS!E93,IF($B$15=DATOS!$B$5,CHILLERS!E93, IF($B$15=DATOS!$B$6,COMPRESORES!E93,IF($B$15=DATOS!$B$7,EVAPORADORES!E93,IF($B$15=DATOS!$B$8,FILTROS!E93,IF($B$15=DATOS!$B$9,IC!E93,IF($B$15=DATOS!$B$10,MIXERS!E93,IF($B$15=DATOS!$B$11,MOLINOS!E93,IF($B$15=DATOS!$B$12,'ÓSMOSIS INV'!E93,IF($B$15=DATOS!$B$13,REACTORES!E93,IF($B$15=DATOS!$B$14,RESINAS!E97,IF($B$15=DATOS!$B$15,SECADORES!E93,IF($B$15=DATOS!$B$16,SILOS!E93,IF($B$15=DATOS!$B$17,TANQUES!E93,IF($B$15=DATOS!$B$18,'TK AGITADOS'!E93,IF($B$15=DATOS!$B$19,'TORRES ENF'!E93," ")))))))))))))))))</f>
        <v>0</v>
      </c>
      <c r="D109" s="46">
        <f>IF($B$15=DATOS!$B$3,CALDERAS!F93,IF($B$15=DATOS!$B$4,CENTRÍFUGAS!F93,IF($B$15=DATOS!$B$5,CHILLERS!F93, IF($B$15=DATOS!$B$6,COMPRESORES!F93,IF($B$15=DATOS!$B$7,EVAPORADORES!F93,IF($B$15=DATOS!$B$8,FILTROS!F93,IF($B$15=DATOS!$B$9,IC!F93,IF($B$15=DATOS!$B$10,MIXERS!F93,IF($B$15=DATOS!$B$11,MOLINOS!F93,IF($B$15=DATOS!$B$12,'ÓSMOSIS INV'!F93,IF($B$15=DATOS!$B$13,REACTORES!F93,IF($B$15=DATOS!$B$14,RESINAS!F97,IF($B$15=DATOS!$B$15,SECADORES!F93,IF($B$15=DATOS!$B$16,SILOS!F93,IF($B$15=DATOS!$B$17,TANQUES!F93,IF($B$15=DATOS!$B$18,'TK AGITADOS'!F93,IF($B$15=DATOS!$B$19,'TORRES ENF'!F93," ")))))))))))))))))</f>
        <v>0</v>
      </c>
      <c r="E109" s="46">
        <f>IF($B$15=DATOS!$B$3,CALDERAS!G93,IF($B$15=DATOS!$B$4,CENTRÍFUGAS!G93,IF($B$15=DATOS!$B$5,CHILLERS!G93, IF($B$15=DATOS!$B$6,COMPRESORES!G93,IF($B$15=DATOS!$B$7,EVAPORADORES!G93,IF($B$15=DATOS!$B$8,FILTROS!G93,IF($B$15=DATOS!$B$9,IC!G93,IF($B$15=DATOS!$B$10,MIXERS!G93,IF($B$15=DATOS!$B$11,MOLINOS!G93,IF($B$15=DATOS!$B$12,'ÓSMOSIS INV'!G93,IF($B$15=DATOS!$B$13,REACTORES!G93,IF($B$15=DATOS!$B$14,RESINAS!G97,IF($B$15=DATOS!$B$15,SECADORES!G93,IF($B$15=DATOS!$B$16,SILOS!G93,IF($B$15=DATOS!$B$17,TANQUES!G93,IF($B$15=DATOS!$B$18,'TK AGITADOS'!G93,IF($B$15=DATOS!$B$19,'TORRES ENF'!G93," ")))))))))))))))))</f>
        <v>0</v>
      </c>
      <c r="F109" s="46">
        <f>IF($B$15=DATOS!$B$3,CALDERAS!H93,IF($B$15=DATOS!$B$4,CENTRÍFUGAS!H93,IF($B$15=DATOS!$B$5,CHILLERS!H93, IF($B$15=DATOS!$B$6,COMPRESORES!H93,IF($B$15=DATOS!$B$7,EVAPORADORES!H93,IF($B$15=DATOS!$B$8,FILTROS!H93,IF($B$15=DATOS!$B$9,IC!H93,IF($B$15=DATOS!$B$10,MIXERS!H93,IF($B$15=DATOS!$B$11,MOLINOS!H93,IF($B$15=DATOS!$B$12,'ÓSMOSIS INV'!H93,IF($B$15=DATOS!$B$13,REACTORES!H93,IF($B$15=DATOS!$B$14,RESINAS!H97,IF($B$15=DATOS!$B$15,SECADORES!H93,IF($B$15=DATOS!$B$16,SILOS!H93,IF($B$15=DATOS!$B$17,TANQUES!H93,IF($B$15=DATOS!$B$18,'TK AGITADOS'!H93,IF($B$15=DATOS!$B$19,'TORRES ENF'!H93," ")))))))))))))))))</f>
        <v>0</v>
      </c>
      <c r="G109" s="46">
        <f>IF($B$15=DATOS!$B$3,CALDERAS!I93,IF($B$15=DATOS!$B$4,CENTRÍFUGAS!I93,IF($B$15=DATOS!$B$5,CHILLERS!I93, IF($B$15=DATOS!$B$6,COMPRESORES!I93,IF($B$15=DATOS!$B$7,EVAPORADORES!I93,IF($B$15=DATOS!$B$8,FILTROS!I93,IF($B$15=DATOS!$B$9,IC!I93,IF($B$15=DATOS!$B$10,MIXERS!I93,IF($B$15=DATOS!$B$11,MOLINOS!I93,IF($B$15=DATOS!$B$12,'ÓSMOSIS INV'!I93,IF($B$15=DATOS!$B$13,REACTORES!I93,IF($B$15=DATOS!$B$14,RESINAS!I97,IF($B$15=DATOS!$B$15,SECADORES!I93,IF($B$15=DATOS!$B$16,SILOS!I93,IF($B$15=DATOS!$B$17,TANQUES!I93,IF($B$15=DATOS!$B$18,'TK AGITADOS'!I93,IF($B$15=DATOS!$B$19,'TORRES ENF'!I93," ")))))))))))))))))</f>
        <v>0</v>
      </c>
      <c r="H109" s="46">
        <f>IF($B$15=DATOS!$B$3,CALDERAS!J93,IF($B$15=DATOS!$B$4,CENTRÍFUGAS!J93,IF($B$15=DATOS!$B$5,CHILLERS!J93, IF($B$15=DATOS!$B$6,COMPRESORES!J93,IF($B$15=DATOS!$B$7,EVAPORADORES!J93,IF($B$15=DATOS!$B$8,FILTROS!J93,IF($B$15=DATOS!$B$9,IC!J93,IF($B$15=DATOS!$B$10,MIXERS!J93,IF($B$15=DATOS!$B$11,MOLINOS!J93,IF($B$15=DATOS!$B$12,'ÓSMOSIS INV'!J93,IF($B$15=DATOS!$B$13,REACTORES!J93,IF($B$15=DATOS!$B$14,RESINAS!J97,IF($B$15=DATOS!$B$15,SECADORES!J93,IF($B$15=DATOS!$B$16,SILOS!J93,IF($B$15=DATOS!$B$17,TANQUES!J93,IF($B$15=DATOS!$B$18,'TK AGITADOS'!J93,IF($B$15=DATOS!$B$19,'TORRES ENF'!J93," ")))))))))))))))))</f>
        <v>0</v>
      </c>
      <c r="I109" s="46">
        <f>IF($B$15=DATOS!$B$3,CALDERAS!K93,IF($B$15=DATOS!$B$4,CENTRÍFUGAS!K93,IF($B$15=DATOS!$B$5,CHILLERS!K93, IF($B$15=DATOS!$B$6,COMPRESORES!K93,IF($B$15=DATOS!$B$7,EVAPORADORES!K93,IF($B$15=DATOS!$B$8,FILTROS!K93,IF($B$15=DATOS!$B$9,IC!K93,IF($B$15=DATOS!$B$10,MIXERS!K93,IF($B$15=DATOS!$B$11,MOLINOS!K93,IF($B$15=DATOS!$B$12,'ÓSMOSIS INV'!K93,IF($B$15=DATOS!$B$13,REACTORES!K93,IF($B$15=DATOS!$B$14,RESINAS!K97,IF($B$15=DATOS!$B$15,SECADORES!K93,IF($B$15=DATOS!$B$16,SILOS!K93,IF($B$15=DATOS!$B$17,TANQUES!K93,IF($B$15=DATOS!$B$18,'TK AGITADOS'!K93,IF($B$15=DATOS!$B$19,'TORRES ENF'!K93," ")))))))))))))))))</f>
        <v>0</v>
      </c>
      <c r="J109" s="46">
        <f>IF($B$15=DATOS!$B$3,CALDERAS!L93,IF($B$15=DATOS!$B$4,CENTRÍFUGAS!L93,IF($B$15=DATOS!$B$5,CHILLERS!L93, IF($B$15=DATOS!$B$6,COMPRESORES!L93,IF($B$15=DATOS!$B$7,EVAPORADORES!L93,IF($B$15=DATOS!$B$8,FILTROS!L93,IF($B$15=DATOS!$B$9,IC!L93,IF($B$15=DATOS!$B$10,MIXERS!L93,IF($B$15=DATOS!$B$11,MOLINOS!L93,IF($B$15=DATOS!$B$12,'ÓSMOSIS INV'!L93,IF($B$15=DATOS!$B$13,REACTORES!L93,IF($B$15=DATOS!$B$14,RESINAS!L97,IF($B$15=DATOS!$B$15,SECADORES!L93,IF($B$15=DATOS!$B$16,SILOS!L93,IF($B$15=DATOS!$B$17,TANQUES!L93,IF($B$15=DATOS!$B$18,'TK AGITADOS'!L93,IF($B$15=DATOS!$B$19,'TORRES ENF'!L93," ")))))))))))))))))</f>
        <v>0</v>
      </c>
      <c r="K109" s="46">
        <f>IF($B$15=DATOS!$B$3,CALDERAS!M93,IF($B$15=DATOS!$B$4,CENTRÍFUGAS!M93,IF($B$15=DATOS!$B$5,CHILLERS!M93, IF($B$15=DATOS!$B$6,COMPRESORES!M93,IF($B$15=DATOS!$B$7,EVAPORADORES!M93,IF($B$15=DATOS!$B$8,FILTROS!M93,IF($B$15=DATOS!$B$9,IC!M93,IF($B$15=DATOS!$B$10,MIXERS!M93,IF($B$15=DATOS!$B$11,MOLINOS!M93,IF($B$15=DATOS!$B$12,'ÓSMOSIS INV'!M93,IF($B$15=DATOS!$B$13,REACTORES!M93,IF($B$15=DATOS!$B$14,RESINAS!M97,IF($B$15=DATOS!$B$15,SECADORES!M93,IF($B$15=DATOS!$B$16,SILOS!M93,IF($B$15=DATOS!$B$17,TANQUES!M93,IF($B$15=DATOS!$B$18,'TK AGITADOS'!M93,IF($B$15=DATOS!$B$19,'TORRES ENF'!M93," ")))))))))))))))))</f>
        <v>0</v>
      </c>
      <c r="L109" s="46">
        <f>IF($B$15=DATOS!$B$3,CALDERAS!N93,IF($B$15=DATOS!$B$4,CENTRÍFUGAS!N93,IF($B$15=DATOS!$B$5,CHILLERS!N93, IF($B$15=DATOS!$B$6,COMPRESORES!N93,IF($B$15=DATOS!$B$7,EVAPORADORES!N93,IF($B$15=DATOS!$B$8,FILTROS!N93,IF($B$15=DATOS!$B$9,IC!N93,IF($B$15=DATOS!$B$10,MIXERS!N93,IF($B$15=DATOS!$B$11,MOLINOS!N93,IF($B$15=DATOS!$B$12,'ÓSMOSIS INV'!N93,IF($B$15=DATOS!$B$13,REACTORES!N93,IF($B$15=DATOS!$B$14,RESINAS!N97,IF($B$15=DATOS!$B$15,SECADORES!N93,IF($B$15=DATOS!$B$16,SILOS!N93,IF($B$15=DATOS!$B$17,TANQUES!N93,IF($B$15=DATOS!$B$18,'TK AGITADOS'!N93,IF($B$15=DATOS!$B$19,'TORRES ENF'!N93," ")))))))))))))))))</f>
        <v>0</v>
      </c>
      <c r="M109" s="46">
        <f>IF($B$15=DATOS!$B$3,CALDERAS!O93,IF($B$15=DATOS!$B$4,CENTRÍFUGAS!O93,IF($B$15=DATOS!$B$5,CHILLERS!O93, IF($B$15=DATOS!$B$6,COMPRESORES!O93,IF($B$15=DATOS!$B$7,EVAPORADORES!O93,IF($B$15=DATOS!$B$8,FILTROS!O93,IF($B$15=DATOS!$B$9,IC!O93,IF($B$15=DATOS!$B$10,MIXERS!O93,IF($B$15=DATOS!$B$11,MOLINOS!O93,IF($B$15=DATOS!$B$12,'ÓSMOSIS INV'!O93,IF($B$15=DATOS!$B$13,REACTORES!O93,IF($B$15=DATOS!$B$14,RESINAS!O97,IF($B$15=DATOS!$B$15,SECADORES!O93,IF($B$15=DATOS!$B$16,SILOS!O93,IF($B$15=DATOS!$B$17,TANQUES!O93,IF($B$15=DATOS!$B$18,'TK AGITADOS'!O93,IF($B$15=DATOS!$B$19,'TORRES ENF'!O93," ")))))))))))))))))</f>
        <v>0</v>
      </c>
      <c r="N109" s="46">
        <f>IF($B$15=DATOS!$B$3,CALDERAS!P93,IF($B$15=DATOS!$B$4,CENTRÍFUGAS!P93,IF($B$15=DATOS!$B$5,CHILLERS!P93, IF($B$15=DATOS!$B$6,COMPRESORES!P93,IF($B$15=DATOS!$B$7,EVAPORADORES!P93,IF($B$15=DATOS!$B$8,FILTROS!P93,IF($B$15=DATOS!$B$9,IC!P93,IF($B$15=DATOS!$B$10,MIXERS!P93,IF($B$15=DATOS!$B$11,MOLINOS!P93,IF($B$15=DATOS!$B$12,'ÓSMOSIS INV'!P93,IF($B$15=DATOS!$B$13,REACTORES!P93,IF($B$15=DATOS!$B$14,RESINAS!P97,IF($B$15=DATOS!$B$15,SECADORES!P93,IF($B$15=DATOS!$B$16,SILOS!P93,IF($B$15=DATOS!$B$17,TANQUES!P93,IF($B$15=DATOS!$B$18,'TK AGITADOS'!P93,IF($B$15=DATOS!$B$19,'TORRES ENF'!P93," ")))))))))))))))))</f>
        <v>0</v>
      </c>
      <c r="O109" s="46">
        <f>IF($B$15=DATOS!$B$3,CALDERAS!Q93,IF($B$15=DATOS!$B$4,CENTRÍFUGAS!Q93,IF($B$15=DATOS!$B$5,CHILLERS!Q93, IF($B$15=DATOS!$B$6,COMPRESORES!Q93,IF($B$15=DATOS!$B$7,EVAPORADORES!Q93,IF($B$15=DATOS!$B$8,FILTROS!Q93,IF($B$15=DATOS!$B$9,IC!Q93,IF($B$15=DATOS!$B$10,MIXERS!Q93,IF($B$15=DATOS!$B$11,MOLINOS!Q93,IF($B$15=DATOS!$B$12,'ÓSMOSIS INV'!Q93,IF($B$15=DATOS!$B$13,REACTORES!Q93,IF($B$15=DATOS!$B$14,RESINAS!Q97,IF($B$15=DATOS!$B$15,SECADORES!Q93,IF($B$15=DATOS!$B$16,SILOS!Q93,IF($B$15=DATOS!$B$17,TANQUES!Q93,IF($B$15=DATOS!$B$18,'TK AGITADOS'!Q93,IF($B$15=DATOS!$B$19,'TORRES ENF'!Q93," ")))))))))))))))))</f>
        <v>0</v>
      </c>
      <c r="P109" s="46">
        <f>IF($B$15=DATOS!$B$3,CALDERAS!R93,IF($B$15=DATOS!$B$4,CENTRÍFUGAS!R93,IF($B$15=DATOS!$B$5,CHILLERS!R93, IF($B$15=DATOS!$B$6,COMPRESORES!R93,IF($B$15=DATOS!$B$7,EVAPORADORES!R93,IF($B$15=DATOS!$B$8,FILTROS!R93,IF($B$15=DATOS!$B$9,IC!R93,IF($B$15=DATOS!$B$10,MIXERS!R93,IF($B$15=DATOS!$B$11,MOLINOS!R93,IF($B$15=DATOS!$B$12,'ÓSMOSIS INV'!R93,IF($B$15=DATOS!$B$13,REACTORES!R93,IF($B$15=DATOS!$B$14,RESINAS!R97,IF($B$15=DATOS!$B$15,SECADORES!R93,IF($B$15=DATOS!$B$16,SILOS!R93,IF($B$15=DATOS!$B$17,TANQUES!R93,IF($B$15=DATOS!$B$18,'TK AGITADOS'!R93,IF($B$15=DATOS!$B$19,'TORRES ENF'!R93," ")))))))))))))))))</f>
        <v>0</v>
      </c>
      <c r="Q109" s="46">
        <f>IF($B$15=DATOS!$B$3,CALDERAS!S93,IF($B$15=DATOS!$B$4,CENTRÍFUGAS!S93,IF($B$15=DATOS!$B$5,CHILLERS!S93, IF($B$15=DATOS!$B$6,COMPRESORES!S93,IF($B$15=DATOS!$B$7,EVAPORADORES!S93,IF($B$15=DATOS!$B$8,FILTROS!S93,IF($B$15=DATOS!$B$9,IC!S93,IF($B$15=DATOS!$B$10,MIXERS!S93,IF($B$15=DATOS!$B$11,MOLINOS!S93,IF($B$15=DATOS!$B$12,'ÓSMOSIS INV'!S93,IF($B$15=DATOS!$B$13,REACTORES!S93,IF($B$15=DATOS!$B$14,RESINAS!S97,IF($B$15=DATOS!$B$15,SECADORES!S93,IF($B$15=DATOS!$B$16,SILOS!S93,IF($B$15=DATOS!$B$17,TANQUES!S93,IF($B$15=DATOS!$B$18,'TK AGITADOS'!S93,IF($B$15=DATOS!$B$19,'TORRES ENF'!S93," ")))))))))))))))))</f>
        <v>0</v>
      </c>
      <c r="R109" s="46">
        <f>IF($B$15=DATOS!$B$3,CALDERAS!T93,IF($B$15=DATOS!$B$4,CENTRÍFUGAS!T93,IF($B$15=DATOS!$B$5,CHILLERS!T93, IF($B$15=DATOS!$B$6,COMPRESORES!T93,IF($B$15=DATOS!$B$7,EVAPORADORES!T93,IF($B$15=DATOS!$B$8,FILTROS!T93,IF($B$15=DATOS!$B$9,IC!T93,IF($B$15=DATOS!$B$10,MIXERS!T93,IF($B$15=DATOS!$B$11,MOLINOS!T93,IF($B$15=DATOS!$B$12,'ÓSMOSIS INV'!T93,IF($B$15=DATOS!$B$13,REACTORES!T93,IF($B$15=DATOS!$B$14,RESINAS!T97,IF($B$15=DATOS!$B$15,SECADORES!T93,IF($B$15=DATOS!$B$16,SILOS!T93,IF($B$15=DATOS!$B$17,TANQUES!T93,IF($B$15=DATOS!$B$18,'TK AGITADOS'!T93,IF($B$15=DATOS!$B$19,'TORRES ENF'!T93," ")))))))))))))))))</f>
        <v>0</v>
      </c>
      <c r="S109" s="46">
        <f>IF($B$15=DATOS!$B$3,CALDERAS!U93,IF($B$15=DATOS!$B$4,CENTRÍFUGAS!U93,IF($B$15=DATOS!$B$5,CHILLERS!U93, IF($B$15=DATOS!$B$6,COMPRESORES!U93,IF($B$15=DATOS!$B$7,EVAPORADORES!U93,IF($B$15=DATOS!$B$8,FILTROS!U93,IF($B$15=DATOS!$B$9,IC!U93,IF($B$15=DATOS!$B$10,MIXERS!U93,IF($B$15=DATOS!$B$11,MOLINOS!U93,IF($B$15=DATOS!$B$12,'ÓSMOSIS INV'!U93,IF($B$15=DATOS!$B$13,REACTORES!U93,IF($B$15=DATOS!$B$14,RESINAS!U97,IF($B$15=DATOS!$B$15,SECADORES!U93,IF($B$15=DATOS!$B$16,SILOS!U93,IF($B$15=DATOS!$B$17,TANQUES!U93,IF($B$15=DATOS!$B$18,'TK AGITADOS'!U93,IF($B$15=DATOS!$B$19,'TORRES ENF'!U93," ")))))))))))))))))</f>
        <v>0</v>
      </c>
      <c r="T109" s="46">
        <f>IF($B$15=DATOS!$B$3,CALDERAS!V93,IF($B$15=DATOS!$B$4,CENTRÍFUGAS!V93,IF($B$15=DATOS!$B$5,CHILLERS!V93, IF($B$15=DATOS!$B$6,COMPRESORES!V93,IF($B$15=DATOS!$B$7,EVAPORADORES!V93,IF($B$15=DATOS!$B$8,FILTROS!V93,IF($B$15=DATOS!$B$9,IC!V93,IF($B$15=DATOS!$B$10,MIXERS!V93,IF($B$15=DATOS!$B$11,MOLINOS!V93,IF($B$15=DATOS!$B$12,'ÓSMOSIS INV'!V93,IF($B$15=DATOS!$B$13,REACTORES!V93,IF($B$15=DATOS!$B$14,RESINAS!V97,IF($B$15=DATOS!$B$15,SECADORES!V93,IF($B$15=DATOS!$B$16,SILOS!V93,IF($B$15=DATOS!$B$17,TANQUES!V93,IF($B$15=DATOS!$B$18,'TK AGITADOS'!V93,IF($B$15=DATOS!$B$19,'TORRES ENF'!V93," ")))))))))))))))))</f>
        <v>0</v>
      </c>
      <c r="U109" s="46">
        <f>IF($B$15=DATOS!$B$3,CALDERAS!W93,IF($B$15=DATOS!$B$4,CENTRÍFUGAS!W93,IF($B$15=DATOS!$B$5,CHILLERS!W93, IF($B$15=DATOS!$B$6,COMPRESORES!W93,IF($B$15=DATOS!$B$7,EVAPORADORES!W93,IF($B$15=DATOS!$B$8,FILTROS!W93,IF($B$15=DATOS!$B$9,IC!W93,IF($B$15=DATOS!$B$10,MIXERS!W93,IF($B$15=DATOS!$B$11,MOLINOS!W93,IF($B$15=DATOS!$B$12,'ÓSMOSIS INV'!W93,IF($B$15=DATOS!$B$13,REACTORES!W93,IF($B$15=DATOS!$B$14,RESINAS!W97,IF($B$15=DATOS!$B$15,SECADORES!W93,IF($B$15=DATOS!$B$16,SILOS!W93,IF($B$15=DATOS!$B$17,TANQUES!W93,IF($B$15=DATOS!$B$18,'TK AGITADOS'!W93,IF($B$15=DATOS!$B$19,'TORRES ENF'!W93," ")))))))))))))))))</f>
        <v>0</v>
      </c>
      <c r="V109" s="46">
        <f>IF($B$15=DATOS!$B$3,CALDERAS!X93,IF($B$15=DATOS!$B$4,CENTRÍFUGAS!X93,IF($B$15=DATOS!$B$5,CHILLERS!X93, IF($B$15=DATOS!$B$6,COMPRESORES!X93,IF($B$15=DATOS!$B$7,EVAPORADORES!X93,IF($B$15=DATOS!$B$8,FILTROS!X93,IF($B$15=DATOS!$B$9,IC!X93,IF($B$15=DATOS!$B$10,MIXERS!X93,IF($B$15=DATOS!$B$11,MOLINOS!X93,IF($B$15=DATOS!$B$12,'ÓSMOSIS INV'!X93,IF($B$15=DATOS!$B$13,REACTORES!X93,IF($B$15=DATOS!$B$14,RESINAS!X97,IF($B$15=DATOS!$B$15,SECADORES!X93,IF($B$15=DATOS!$B$16,SILOS!X93,IF($B$15=DATOS!$B$17,TANQUES!X93,IF($B$15=DATOS!$B$18,'TK AGITADOS'!X93,IF($B$15=DATOS!$B$19,'TORRES ENF'!X93," ")))))))))))))))))</f>
        <v>0</v>
      </c>
      <c r="W109" s="46">
        <f>IF($B$15=DATOS!$B$3,CALDERAS!Y93,IF($B$15=DATOS!$B$4,CENTRÍFUGAS!Y93,IF($B$15=DATOS!$B$5,CHILLERS!Y93, IF($B$15=DATOS!$B$6,COMPRESORES!Y93,IF($B$15=DATOS!$B$7,EVAPORADORES!Y93,IF($B$15=DATOS!$B$8,FILTROS!Y93,IF($B$15=DATOS!$B$9,IC!Y93,IF($B$15=DATOS!$B$10,MIXERS!Y93,IF($B$15=DATOS!$B$11,MOLINOS!Y93,IF($B$15=DATOS!$B$12,'ÓSMOSIS INV'!Y93,IF($B$15=DATOS!$B$13,REACTORES!Y93,IF($B$15=DATOS!$B$14,RESINAS!Y97,IF($B$15=DATOS!$B$15,SECADORES!Y93,IF($B$15=DATOS!$B$16,SILOS!Y93,IF($B$15=DATOS!$B$17,TANQUES!Y93,IF($B$15=DATOS!$B$18,'TK AGITADOS'!Y93,IF($B$15=DATOS!$B$19,'TORRES ENF'!Y93," ")))))))))))))))))</f>
        <v>0</v>
      </c>
      <c r="X109" s="46">
        <f>IF($B$15=DATOS!$B$3,CALDERAS!Z93,IF($B$15=DATOS!$B$4,CENTRÍFUGAS!Z93,IF($B$15=DATOS!$B$5,CHILLERS!Z93, IF($B$15=DATOS!$B$6,COMPRESORES!Z93,IF($B$15=DATOS!$B$7,EVAPORADORES!Z93,IF($B$15=DATOS!$B$8,FILTROS!Z93,IF($B$15=DATOS!$B$9,IC!Z93,IF($B$15=DATOS!$B$10,MIXERS!Z93,IF($B$15=DATOS!$B$11,MOLINOS!Z93,IF($B$15=DATOS!$B$12,'ÓSMOSIS INV'!Z93,IF($B$15=DATOS!$B$13,REACTORES!Z93,IF($B$15=DATOS!$B$14,RESINAS!Z97,IF($B$15=DATOS!$B$15,SECADORES!Z93,IF($B$15=DATOS!$B$16,SILOS!Z93,IF($B$15=DATOS!$B$17,TANQUES!Z93,IF($B$15=DATOS!$B$18,'TK AGITADOS'!Z93,IF($B$15=DATOS!$B$19,'TORRES ENF'!Z93," ")))))))))))))))))</f>
        <v>0</v>
      </c>
      <c r="Y109" s="46">
        <f>IF($B$15=DATOS!$B$3,CALDERAS!AA93,IF($B$15=DATOS!$B$4,CENTRÍFUGAS!AA93,IF($B$15=DATOS!$B$5,CHILLERS!AA93, IF($B$15=DATOS!$B$6,COMPRESORES!AA93,IF($B$15=DATOS!$B$7,EVAPORADORES!AA93,IF($B$15=DATOS!$B$8,FILTROS!AA93,IF($B$15=DATOS!$B$9,IC!AA93,IF($B$15=DATOS!$B$10,MIXERS!AA93,IF($B$15=DATOS!$B$11,MOLINOS!AA93,IF($B$15=DATOS!$B$12,'ÓSMOSIS INV'!AA93,IF($B$15=DATOS!$B$13,REACTORES!AA93,IF($B$15=DATOS!$B$14,RESINAS!AA97,IF($B$15=DATOS!$B$15,SECADORES!AA93,IF($B$15=DATOS!$B$16,SILOS!AA93,IF($B$15=DATOS!$B$17,TANQUES!AA93,IF($B$15=DATOS!$B$18,'TK AGITADOS'!AA93,IF($B$15=DATOS!$B$19,'TORRES ENF'!AA93," ")))))))))))))))))</f>
        <v>0</v>
      </c>
      <c r="Z109" s="46">
        <f>IF($B$15=DATOS!$B$3,CALDERAS!AB93,IF($B$15=DATOS!$B$4,CENTRÍFUGAS!AB93,IF($B$15=DATOS!$B$5,CHILLERS!AB93, IF($B$15=DATOS!$B$6,COMPRESORES!AB93,IF($B$15=DATOS!$B$7,EVAPORADORES!AB93,IF($B$15=DATOS!$B$8,FILTROS!AB93,IF($B$15=DATOS!$B$9,IC!AB93,IF($B$15=DATOS!$B$10,MIXERS!AB93,IF($B$15=DATOS!$B$11,MOLINOS!AB93,IF($B$15=DATOS!$B$12,'ÓSMOSIS INV'!AB93,IF($B$15=DATOS!$B$13,REACTORES!AB93,IF($B$15=DATOS!$B$14,RESINAS!AB97,IF($B$15=DATOS!$B$15,SECADORES!AB93,IF($B$15=DATOS!$B$16,SILOS!AB93,IF($B$15=DATOS!$B$17,TANQUES!AB93,IF($B$15=DATOS!$B$18,'TK AGITADOS'!AB93,IF($B$15=DATOS!$B$19,'TORRES ENF'!AB93," ")))))))))))))))))</f>
        <v>0</v>
      </c>
      <c r="AA109" s="46">
        <f>IF($B$15=DATOS!$B$3,CALDERAS!AC93,IF($B$15=DATOS!$B$4,CENTRÍFUGAS!AC93,IF($B$15=DATOS!$B$5,CHILLERS!AC93, IF($B$15=DATOS!$B$6,COMPRESORES!AC93,IF($B$15=DATOS!$B$7,EVAPORADORES!AC93,IF($B$15=DATOS!$B$8,FILTROS!AC93,IF($B$15=DATOS!$B$9,IC!AC93,IF($B$15=DATOS!$B$10,MIXERS!AC93,IF($B$15=DATOS!$B$11,MOLINOS!AC93,IF($B$15=DATOS!$B$12,'ÓSMOSIS INV'!AC93,IF($B$15=DATOS!$B$13,REACTORES!AC93,IF($B$15=DATOS!$B$14,RESINAS!AC97,IF($B$15=DATOS!$B$15,SECADORES!AC93,IF($B$15=DATOS!$B$16,SILOS!AC93,IF($B$15=DATOS!$B$17,TANQUES!AC93,IF($B$15=DATOS!$B$18,'TK AGITADOS'!AC93,IF($B$15=DATOS!$B$19,'TORRES ENF'!AC93," ")))))))))))))))))</f>
        <v>0</v>
      </c>
      <c r="AB109" s="46">
        <f>IF($B$15=DATOS!$B$3,CALDERAS!AD93,IF($B$15=DATOS!$B$4,CENTRÍFUGAS!AD93,IF($B$15=DATOS!$B$5,CHILLERS!AD93, IF($B$15=DATOS!$B$6,COMPRESORES!AD93,IF($B$15=DATOS!$B$7,EVAPORADORES!AD93,IF($B$15=DATOS!$B$8,FILTROS!AD93,IF($B$15=DATOS!$B$9,IC!AD93,IF($B$15=DATOS!$B$10,MIXERS!AD93,IF($B$15=DATOS!$B$11,MOLINOS!AD93,IF($B$15=DATOS!$B$12,'ÓSMOSIS INV'!AD93,IF($B$15=DATOS!$B$13,REACTORES!AD93,IF($B$15=DATOS!$B$14,RESINAS!AD97,IF($B$15=DATOS!$B$15,SECADORES!AD93,IF($B$15=DATOS!$B$16,SILOS!AD93,IF($B$15=DATOS!$B$17,TANQUES!AD93,IF($B$15=DATOS!$B$18,'TK AGITADOS'!AD93,IF($B$15=DATOS!$B$19,'TORRES ENF'!AD93," ")))))))))))))))))</f>
        <v>0</v>
      </c>
      <c r="AC109" s="46">
        <f>IF($B$15=DATOS!$B$3,CALDERAS!AE93,IF($B$15=DATOS!$B$4,CENTRÍFUGAS!AE93,IF($B$15=DATOS!$B$5,CHILLERS!AE93, IF($B$15=DATOS!$B$6,COMPRESORES!AE93,IF($B$15=DATOS!$B$7,EVAPORADORES!AE93,IF($B$15=DATOS!$B$8,FILTROS!AE93,IF($B$15=DATOS!$B$9,IC!AE93,IF($B$15=DATOS!$B$10,MIXERS!AE93,IF($B$15=DATOS!$B$11,MOLINOS!AE93,IF($B$15=DATOS!$B$12,'ÓSMOSIS INV'!AE93,IF($B$15=DATOS!$B$13,REACTORES!AE93,IF($B$15=DATOS!$B$14,RESINAS!AE97,IF($B$15=DATOS!$B$15,SECADORES!AE93,IF($B$15=DATOS!$B$16,SILOS!AE93,IF($B$15=DATOS!$B$17,TANQUES!AE93,IF($B$15=DATOS!$B$18,'TK AGITADOS'!AE93,IF($B$15=DATOS!$B$19,'TORRES ENF'!AE93," ")))))))))))))))))</f>
        <v>0</v>
      </c>
      <c r="AD109" s="46">
        <f>IF($B$15=DATOS!$B$3,CALDERAS!AF93,IF($B$15=DATOS!$B$4,CENTRÍFUGAS!AF93,IF($B$15=DATOS!$B$5,CHILLERS!AF93, IF($B$15=DATOS!$B$6,COMPRESORES!AF93,IF($B$15=DATOS!$B$7,EVAPORADORES!AF93,IF($B$15=DATOS!$B$8,FILTROS!AF93,IF($B$15=DATOS!$B$9,IC!AF93,IF($B$15=DATOS!$B$10,MIXERS!AF93,IF($B$15=DATOS!$B$11,MOLINOS!AF93,IF($B$15=DATOS!$B$12,'ÓSMOSIS INV'!AF93,IF($B$15=DATOS!$B$13,REACTORES!AF93,IF($B$15=DATOS!$B$14,RESINAS!AF97,IF($B$15=DATOS!$B$15,SECADORES!AF93,IF($B$15=DATOS!$B$16,SILOS!AF93,IF($B$15=DATOS!$B$17,TANQUES!AF93,IF($B$15=DATOS!$B$18,'TK AGITADOS'!AF93,IF($B$15=DATOS!$B$19,'TORRES ENF'!AF93," ")))))))))))))))))</f>
        <v>0</v>
      </c>
      <c r="AE109" s="46">
        <f>IF($B$15=DATOS!$B$3,CALDERAS!AG93,IF($B$15=DATOS!$B$4,CENTRÍFUGAS!AG93,IF($B$15=DATOS!$B$5,CHILLERS!AG93, IF($B$15=DATOS!$B$6,COMPRESORES!AG93,IF($B$15=DATOS!$B$7,EVAPORADORES!AG93,IF($B$15=DATOS!$B$8,FILTROS!AG93,IF($B$15=DATOS!$B$9,IC!AG93,IF($B$15=DATOS!$B$10,MIXERS!AG93,IF($B$15=DATOS!$B$11,MOLINOS!AG93,IF($B$15=DATOS!$B$12,'ÓSMOSIS INV'!AG93,IF($B$15=DATOS!$B$13,REACTORES!AG93,IF($B$15=DATOS!$B$14,RESINAS!AG97,IF($B$15=DATOS!$B$15,SECADORES!AG93,IF($B$15=DATOS!$B$16,SILOS!AG93,IF($B$15=DATOS!$B$17,TANQUES!AG93,IF($B$15=DATOS!$B$18,'TK AGITADOS'!AG93,IF($B$15=DATOS!$B$19,'TORRES ENF'!AG93," ")))))))))))))))))</f>
        <v>0</v>
      </c>
      <c r="AF109" s="46">
        <f>IF($B$15=DATOS!$B$3,CALDERAS!AH93,IF($B$15=DATOS!$B$4,CENTRÍFUGAS!AH93,IF($B$15=DATOS!$B$5,CHILLERS!AH93, IF($B$15=DATOS!$B$6,COMPRESORES!AH93,IF($B$15=DATOS!$B$7,EVAPORADORES!AH93,IF($B$15=DATOS!$B$8,FILTROS!AH93,IF($B$15=DATOS!$B$9,IC!AH93,IF($B$15=DATOS!$B$10,MIXERS!AH93,IF($B$15=DATOS!$B$11,MOLINOS!AH93,IF($B$15=DATOS!$B$12,'ÓSMOSIS INV'!AH93,IF($B$15=DATOS!$B$13,REACTORES!AH93,IF($B$15=DATOS!$B$14,RESINAS!AH97,IF($B$15=DATOS!$B$15,SECADORES!AH93,IF($B$15=DATOS!$B$16,SILOS!AH93,IF($B$15=DATOS!$B$17,TANQUES!AH93,IF($B$15=DATOS!$B$18,'TK AGITADOS'!AH93,IF($B$15=DATOS!$B$19,'TORRES ENF'!AH93," ")))))))))))))))))</f>
        <v>0</v>
      </c>
    </row>
    <row r="110" spans="1:32" s="48" customFormat="1" ht="45" customHeight="1" x14ac:dyDescent="0.4">
      <c r="A110" s="46">
        <f>IF($B$15=DATOS!$B$3,CALDERAS!C94,IF($B$15=DATOS!$B$4,CENTRÍFUGAS!C94,IF($B$15=DATOS!$B$5,CHILLERS!C94, IF($B$15=DATOS!$B$6,COMPRESORES!C94,IF($B$15=DATOS!$B$7,EVAPORADORES!C94,IF($B$15=DATOS!$B$8,FILTROS!C94,IF($B$15=DATOS!$B$9,IC!C94,IF($B$15=DATOS!$B$10,MIXERS!C94,IF($B$15=DATOS!$B$11,MOLINOS!C94,IF($B$15=DATOS!$B$12,'ÓSMOSIS INV'!C94,IF($B$15=DATOS!$B$13,REACTORES!C94,IF($B$15=DATOS!$B$14,RESINAS!C98,IF($B$15=DATOS!$B$15,SECADORES!C94,IF($B$15=DATOS!$B$16,SILOS!C94,IF($B$15=DATOS!$B$17,TANQUES!C94,IF($B$15=DATOS!$B$18,'TK AGITADOS'!C94,IF($B$15=DATOS!$B$19,'TORRES ENF'!C94," ")))))))))))))))))</f>
        <v>0</v>
      </c>
      <c r="B110" s="46">
        <f>IF($B$15=DATOS!$B$3,CALDERAS!D94,IF($B$15=DATOS!$B$4,CENTRÍFUGAS!D94,IF($B$15=DATOS!$B$5,CHILLERS!D94, IF($B$15=DATOS!$B$6,COMPRESORES!D94,IF($B$15=DATOS!$B$7,EVAPORADORES!D94,IF($B$15=DATOS!$B$8,FILTROS!D94,IF($B$15=DATOS!$B$9,IC!D94,IF($B$15=DATOS!$B$10,MIXERS!D94,IF($B$15=DATOS!$B$11,MOLINOS!D94,IF($B$15=DATOS!$B$12,'ÓSMOSIS INV'!D94,IF($B$15=DATOS!$B$13,REACTORES!D94,IF($B$15=DATOS!$B$14,RESINAS!D98,IF($B$15=DATOS!$B$15,SECADORES!D94,IF($B$15=DATOS!$B$16,SILOS!D94,IF($B$15=DATOS!$B$17,TANQUES!D94,IF($B$15=DATOS!$B$18,'TK AGITADOS'!D94,IF($B$15=DATOS!$B$19,'TORRES ENF'!D94," ")))))))))))))))))</f>
        <v>0</v>
      </c>
      <c r="C110" s="46">
        <f>IF($B$15=DATOS!$B$3,CALDERAS!E94,IF($B$15=DATOS!$B$4,CENTRÍFUGAS!E94,IF($B$15=DATOS!$B$5,CHILLERS!E94, IF($B$15=DATOS!$B$6,COMPRESORES!E94,IF($B$15=DATOS!$B$7,EVAPORADORES!E94,IF($B$15=DATOS!$B$8,FILTROS!E94,IF($B$15=DATOS!$B$9,IC!E94,IF($B$15=DATOS!$B$10,MIXERS!E94,IF($B$15=DATOS!$B$11,MOLINOS!E94,IF($B$15=DATOS!$B$12,'ÓSMOSIS INV'!E94,IF($B$15=DATOS!$B$13,REACTORES!E94,IF($B$15=DATOS!$B$14,RESINAS!E98,IF($B$15=DATOS!$B$15,SECADORES!E94,IF($B$15=DATOS!$B$16,SILOS!E94,IF($B$15=DATOS!$B$17,TANQUES!E94,IF($B$15=DATOS!$B$18,'TK AGITADOS'!E94,IF($B$15=DATOS!$B$19,'TORRES ENF'!E94," ")))))))))))))))))</f>
        <v>0</v>
      </c>
      <c r="D110" s="46">
        <f>IF($B$15=DATOS!$B$3,CALDERAS!F94,IF($B$15=DATOS!$B$4,CENTRÍFUGAS!F94,IF($B$15=DATOS!$B$5,CHILLERS!F94, IF($B$15=DATOS!$B$6,COMPRESORES!F94,IF($B$15=DATOS!$B$7,EVAPORADORES!F94,IF($B$15=DATOS!$B$8,FILTROS!F94,IF($B$15=DATOS!$B$9,IC!F94,IF($B$15=DATOS!$B$10,MIXERS!F94,IF($B$15=DATOS!$B$11,MOLINOS!F94,IF($B$15=DATOS!$B$12,'ÓSMOSIS INV'!F94,IF($B$15=DATOS!$B$13,REACTORES!F94,IF($B$15=DATOS!$B$14,RESINAS!F98,IF($B$15=DATOS!$B$15,SECADORES!F94,IF($B$15=DATOS!$B$16,SILOS!F94,IF($B$15=DATOS!$B$17,TANQUES!F94,IF($B$15=DATOS!$B$18,'TK AGITADOS'!F94,IF($B$15=DATOS!$B$19,'TORRES ENF'!F94," ")))))))))))))))))</f>
        <v>0</v>
      </c>
      <c r="E110" s="46">
        <f>IF($B$15=DATOS!$B$3,CALDERAS!G94,IF($B$15=DATOS!$B$4,CENTRÍFUGAS!G94,IF($B$15=DATOS!$B$5,CHILLERS!G94, IF($B$15=DATOS!$B$6,COMPRESORES!G94,IF($B$15=DATOS!$B$7,EVAPORADORES!G94,IF($B$15=DATOS!$B$8,FILTROS!G94,IF($B$15=DATOS!$B$9,IC!G94,IF($B$15=DATOS!$B$10,MIXERS!G94,IF($B$15=DATOS!$B$11,MOLINOS!G94,IF($B$15=DATOS!$B$12,'ÓSMOSIS INV'!G94,IF($B$15=DATOS!$B$13,REACTORES!G94,IF($B$15=DATOS!$B$14,RESINAS!G98,IF($B$15=DATOS!$B$15,SECADORES!G94,IF($B$15=DATOS!$B$16,SILOS!G94,IF($B$15=DATOS!$B$17,TANQUES!G94,IF($B$15=DATOS!$B$18,'TK AGITADOS'!G94,IF($B$15=DATOS!$B$19,'TORRES ENF'!G94," ")))))))))))))))))</f>
        <v>0</v>
      </c>
      <c r="F110" s="46">
        <f>IF($B$15=DATOS!$B$3,CALDERAS!H94,IF($B$15=DATOS!$B$4,CENTRÍFUGAS!H94,IF($B$15=DATOS!$B$5,CHILLERS!H94, IF($B$15=DATOS!$B$6,COMPRESORES!H94,IF($B$15=DATOS!$B$7,EVAPORADORES!H94,IF($B$15=DATOS!$B$8,FILTROS!H94,IF($B$15=DATOS!$B$9,IC!H94,IF($B$15=DATOS!$B$10,MIXERS!H94,IF($B$15=DATOS!$B$11,MOLINOS!H94,IF($B$15=DATOS!$B$12,'ÓSMOSIS INV'!H94,IF($B$15=DATOS!$B$13,REACTORES!H94,IF($B$15=DATOS!$B$14,RESINAS!H98,IF($B$15=DATOS!$B$15,SECADORES!H94,IF($B$15=DATOS!$B$16,SILOS!H94,IF($B$15=DATOS!$B$17,TANQUES!H94,IF($B$15=DATOS!$B$18,'TK AGITADOS'!H94,IF($B$15=DATOS!$B$19,'TORRES ENF'!H94," ")))))))))))))))))</f>
        <v>0</v>
      </c>
      <c r="G110" s="46">
        <f>IF($B$15=DATOS!$B$3,CALDERAS!I94,IF($B$15=DATOS!$B$4,CENTRÍFUGAS!I94,IF($B$15=DATOS!$B$5,CHILLERS!I94, IF($B$15=DATOS!$B$6,COMPRESORES!I94,IF($B$15=DATOS!$B$7,EVAPORADORES!I94,IF($B$15=DATOS!$B$8,FILTROS!I94,IF($B$15=DATOS!$B$9,IC!I94,IF($B$15=DATOS!$B$10,MIXERS!I94,IF($B$15=DATOS!$B$11,MOLINOS!I94,IF($B$15=DATOS!$B$12,'ÓSMOSIS INV'!I94,IF($B$15=DATOS!$B$13,REACTORES!I94,IF($B$15=DATOS!$B$14,RESINAS!I98,IF($B$15=DATOS!$B$15,SECADORES!I94,IF($B$15=DATOS!$B$16,SILOS!I94,IF($B$15=DATOS!$B$17,TANQUES!I94,IF($B$15=DATOS!$B$18,'TK AGITADOS'!I94,IF($B$15=DATOS!$B$19,'TORRES ENF'!I94," ")))))))))))))))))</f>
        <v>0</v>
      </c>
      <c r="H110" s="46">
        <f>IF($B$15=DATOS!$B$3,CALDERAS!J94,IF($B$15=DATOS!$B$4,CENTRÍFUGAS!J94,IF($B$15=DATOS!$B$5,CHILLERS!J94, IF($B$15=DATOS!$B$6,COMPRESORES!J94,IF($B$15=DATOS!$B$7,EVAPORADORES!J94,IF($B$15=DATOS!$B$8,FILTROS!J94,IF($B$15=DATOS!$B$9,IC!J94,IF($B$15=DATOS!$B$10,MIXERS!J94,IF($B$15=DATOS!$B$11,MOLINOS!J94,IF($B$15=DATOS!$B$12,'ÓSMOSIS INV'!J94,IF($B$15=DATOS!$B$13,REACTORES!J94,IF($B$15=DATOS!$B$14,RESINAS!J98,IF($B$15=DATOS!$B$15,SECADORES!J94,IF($B$15=DATOS!$B$16,SILOS!J94,IF($B$15=DATOS!$B$17,TANQUES!J94,IF($B$15=DATOS!$B$18,'TK AGITADOS'!J94,IF($B$15=DATOS!$B$19,'TORRES ENF'!J94," ")))))))))))))))))</f>
        <v>0</v>
      </c>
      <c r="I110" s="46">
        <f>IF($B$15=DATOS!$B$3,CALDERAS!K94,IF($B$15=DATOS!$B$4,CENTRÍFUGAS!K94,IF($B$15=DATOS!$B$5,CHILLERS!K94, IF($B$15=DATOS!$B$6,COMPRESORES!K94,IF($B$15=DATOS!$B$7,EVAPORADORES!K94,IF($B$15=DATOS!$B$8,FILTROS!K94,IF($B$15=DATOS!$B$9,IC!K94,IF($B$15=DATOS!$B$10,MIXERS!K94,IF($B$15=DATOS!$B$11,MOLINOS!K94,IF($B$15=DATOS!$B$12,'ÓSMOSIS INV'!K94,IF($B$15=DATOS!$B$13,REACTORES!K94,IF($B$15=DATOS!$B$14,RESINAS!K98,IF($B$15=DATOS!$B$15,SECADORES!K94,IF($B$15=DATOS!$B$16,SILOS!K94,IF($B$15=DATOS!$B$17,TANQUES!K94,IF($B$15=DATOS!$B$18,'TK AGITADOS'!K94,IF($B$15=DATOS!$B$19,'TORRES ENF'!K94," ")))))))))))))))))</f>
        <v>0</v>
      </c>
      <c r="J110" s="46">
        <f>IF($B$15=DATOS!$B$3,CALDERAS!L94,IF($B$15=DATOS!$B$4,CENTRÍFUGAS!L94,IF($B$15=DATOS!$B$5,CHILLERS!L94, IF($B$15=DATOS!$B$6,COMPRESORES!L94,IF($B$15=DATOS!$B$7,EVAPORADORES!L94,IF($B$15=DATOS!$B$8,FILTROS!L94,IF($B$15=DATOS!$B$9,IC!L94,IF($B$15=DATOS!$B$10,MIXERS!L94,IF($B$15=DATOS!$B$11,MOLINOS!L94,IF($B$15=DATOS!$B$12,'ÓSMOSIS INV'!L94,IF($B$15=DATOS!$B$13,REACTORES!L94,IF($B$15=DATOS!$B$14,RESINAS!L98,IF($B$15=DATOS!$B$15,SECADORES!L94,IF($B$15=DATOS!$B$16,SILOS!L94,IF($B$15=DATOS!$B$17,TANQUES!L94,IF($B$15=DATOS!$B$18,'TK AGITADOS'!L94,IF($B$15=DATOS!$B$19,'TORRES ENF'!L94," ")))))))))))))))))</f>
        <v>0</v>
      </c>
      <c r="K110" s="46">
        <f>IF($B$15=DATOS!$B$3,CALDERAS!M94,IF($B$15=DATOS!$B$4,CENTRÍFUGAS!M94,IF($B$15=DATOS!$B$5,CHILLERS!M94, IF($B$15=DATOS!$B$6,COMPRESORES!M94,IF($B$15=DATOS!$B$7,EVAPORADORES!M94,IF($B$15=DATOS!$B$8,FILTROS!M94,IF($B$15=DATOS!$B$9,IC!M94,IF($B$15=DATOS!$B$10,MIXERS!M94,IF($B$15=DATOS!$B$11,MOLINOS!M94,IF($B$15=DATOS!$B$12,'ÓSMOSIS INV'!M94,IF($B$15=DATOS!$B$13,REACTORES!M94,IF($B$15=DATOS!$B$14,RESINAS!M98,IF($B$15=DATOS!$B$15,SECADORES!M94,IF($B$15=DATOS!$B$16,SILOS!M94,IF($B$15=DATOS!$B$17,TANQUES!M94,IF($B$15=DATOS!$B$18,'TK AGITADOS'!M94,IF($B$15=DATOS!$B$19,'TORRES ENF'!M94," ")))))))))))))))))</f>
        <v>0</v>
      </c>
      <c r="L110" s="46">
        <f>IF($B$15=DATOS!$B$3,CALDERAS!N94,IF($B$15=DATOS!$B$4,CENTRÍFUGAS!N94,IF($B$15=DATOS!$B$5,CHILLERS!N94, IF($B$15=DATOS!$B$6,COMPRESORES!N94,IF($B$15=DATOS!$B$7,EVAPORADORES!N94,IF($B$15=DATOS!$B$8,FILTROS!N94,IF($B$15=DATOS!$B$9,IC!N94,IF($B$15=DATOS!$B$10,MIXERS!N94,IF($B$15=DATOS!$B$11,MOLINOS!N94,IF($B$15=DATOS!$B$12,'ÓSMOSIS INV'!N94,IF($B$15=DATOS!$B$13,REACTORES!N94,IF($B$15=DATOS!$B$14,RESINAS!N98,IF($B$15=DATOS!$B$15,SECADORES!N94,IF($B$15=DATOS!$B$16,SILOS!N94,IF($B$15=DATOS!$B$17,TANQUES!N94,IF($B$15=DATOS!$B$18,'TK AGITADOS'!N94,IF($B$15=DATOS!$B$19,'TORRES ENF'!N94," ")))))))))))))))))</f>
        <v>0</v>
      </c>
      <c r="M110" s="46">
        <f>IF($B$15=DATOS!$B$3,CALDERAS!O94,IF($B$15=DATOS!$B$4,CENTRÍFUGAS!O94,IF($B$15=DATOS!$B$5,CHILLERS!O94, IF($B$15=DATOS!$B$6,COMPRESORES!O94,IF($B$15=DATOS!$B$7,EVAPORADORES!O94,IF($B$15=DATOS!$B$8,FILTROS!O94,IF($B$15=DATOS!$B$9,IC!O94,IF($B$15=DATOS!$B$10,MIXERS!O94,IF($B$15=DATOS!$B$11,MOLINOS!O94,IF($B$15=DATOS!$B$12,'ÓSMOSIS INV'!O94,IF($B$15=DATOS!$B$13,REACTORES!O94,IF($B$15=DATOS!$B$14,RESINAS!O98,IF($B$15=DATOS!$B$15,SECADORES!O94,IF($B$15=DATOS!$B$16,SILOS!O94,IF($B$15=DATOS!$B$17,TANQUES!O94,IF($B$15=DATOS!$B$18,'TK AGITADOS'!O94,IF($B$15=DATOS!$B$19,'TORRES ENF'!O94," ")))))))))))))))))</f>
        <v>0</v>
      </c>
      <c r="N110" s="46">
        <f>IF($B$15=DATOS!$B$3,CALDERAS!P94,IF($B$15=DATOS!$B$4,CENTRÍFUGAS!P94,IF($B$15=DATOS!$B$5,CHILLERS!P94, IF($B$15=DATOS!$B$6,COMPRESORES!P94,IF($B$15=DATOS!$B$7,EVAPORADORES!P94,IF($B$15=DATOS!$B$8,FILTROS!P94,IF($B$15=DATOS!$B$9,IC!P94,IF($B$15=DATOS!$B$10,MIXERS!P94,IF($B$15=DATOS!$B$11,MOLINOS!P94,IF($B$15=DATOS!$B$12,'ÓSMOSIS INV'!P94,IF($B$15=DATOS!$B$13,REACTORES!P94,IF($B$15=DATOS!$B$14,RESINAS!P98,IF($B$15=DATOS!$B$15,SECADORES!P94,IF($B$15=DATOS!$B$16,SILOS!P94,IF($B$15=DATOS!$B$17,TANQUES!P94,IF($B$15=DATOS!$B$18,'TK AGITADOS'!P94,IF($B$15=DATOS!$B$19,'TORRES ENF'!P94," ")))))))))))))))))</f>
        <v>0</v>
      </c>
      <c r="O110" s="46">
        <f>IF($B$15=DATOS!$B$3,CALDERAS!Q94,IF($B$15=DATOS!$B$4,CENTRÍFUGAS!Q94,IF($B$15=DATOS!$B$5,CHILLERS!Q94, IF($B$15=DATOS!$B$6,COMPRESORES!Q94,IF($B$15=DATOS!$B$7,EVAPORADORES!Q94,IF($B$15=DATOS!$B$8,FILTROS!Q94,IF($B$15=DATOS!$B$9,IC!Q94,IF($B$15=DATOS!$B$10,MIXERS!Q94,IF($B$15=DATOS!$B$11,MOLINOS!Q94,IF($B$15=DATOS!$B$12,'ÓSMOSIS INV'!Q94,IF($B$15=DATOS!$B$13,REACTORES!Q94,IF($B$15=DATOS!$B$14,RESINAS!Q98,IF($B$15=DATOS!$B$15,SECADORES!Q94,IF($B$15=DATOS!$B$16,SILOS!Q94,IF($B$15=DATOS!$B$17,TANQUES!Q94,IF($B$15=DATOS!$B$18,'TK AGITADOS'!Q94,IF($B$15=DATOS!$B$19,'TORRES ENF'!Q94," ")))))))))))))))))</f>
        <v>0</v>
      </c>
      <c r="P110" s="46">
        <f>IF($B$15=DATOS!$B$3,CALDERAS!R94,IF($B$15=DATOS!$B$4,CENTRÍFUGAS!R94,IF($B$15=DATOS!$B$5,CHILLERS!R94, IF($B$15=DATOS!$B$6,COMPRESORES!R94,IF($B$15=DATOS!$B$7,EVAPORADORES!R94,IF($B$15=DATOS!$B$8,FILTROS!R94,IF($B$15=DATOS!$B$9,IC!R94,IF($B$15=DATOS!$B$10,MIXERS!R94,IF($B$15=DATOS!$B$11,MOLINOS!R94,IF($B$15=DATOS!$B$12,'ÓSMOSIS INV'!R94,IF($B$15=DATOS!$B$13,REACTORES!R94,IF($B$15=DATOS!$B$14,RESINAS!R98,IF($B$15=DATOS!$B$15,SECADORES!R94,IF($B$15=DATOS!$B$16,SILOS!R94,IF($B$15=DATOS!$B$17,TANQUES!R94,IF($B$15=DATOS!$B$18,'TK AGITADOS'!R94,IF($B$15=DATOS!$B$19,'TORRES ENF'!R94," ")))))))))))))))))</f>
        <v>0</v>
      </c>
      <c r="Q110" s="46">
        <f>IF($B$15=DATOS!$B$3,CALDERAS!S94,IF($B$15=DATOS!$B$4,CENTRÍFUGAS!S94,IF($B$15=DATOS!$B$5,CHILLERS!S94, IF($B$15=DATOS!$B$6,COMPRESORES!S94,IF($B$15=DATOS!$B$7,EVAPORADORES!S94,IF($B$15=DATOS!$B$8,FILTROS!S94,IF($B$15=DATOS!$B$9,IC!S94,IF($B$15=DATOS!$B$10,MIXERS!S94,IF($B$15=DATOS!$B$11,MOLINOS!S94,IF($B$15=DATOS!$B$12,'ÓSMOSIS INV'!S94,IF($B$15=DATOS!$B$13,REACTORES!S94,IF($B$15=DATOS!$B$14,RESINAS!S98,IF($B$15=DATOS!$B$15,SECADORES!S94,IF($B$15=DATOS!$B$16,SILOS!S94,IF($B$15=DATOS!$B$17,TANQUES!S94,IF($B$15=DATOS!$B$18,'TK AGITADOS'!S94,IF($B$15=DATOS!$B$19,'TORRES ENF'!S94," ")))))))))))))))))</f>
        <v>0</v>
      </c>
      <c r="R110" s="46">
        <f>IF($B$15=DATOS!$B$3,CALDERAS!T94,IF($B$15=DATOS!$B$4,CENTRÍFUGAS!T94,IF($B$15=DATOS!$B$5,CHILLERS!T94, IF($B$15=DATOS!$B$6,COMPRESORES!T94,IF($B$15=DATOS!$B$7,EVAPORADORES!T94,IF($B$15=DATOS!$B$8,FILTROS!T94,IF($B$15=DATOS!$B$9,IC!T94,IF($B$15=DATOS!$B$10,MIXERS!T94,IF($B$15=DATOS!$B$11,MOLINOS!T94,IF($B$15=DATOS!$B$12,'ÓSMOSIS INV'!T94,IF($B$15=DATOS!$B$13,REACTORES!T94,IF($B$15=DATOS!$B$14,RESINAS!T98,IF($B$15=DATOS!$B$15,SECADORES!T94,IF($B$15=DATOS!$B$16,SILOS!T94,IF($B$15=DATOS!$B$17,TANQUES!T94,IF($B$15=DATOS!$B$18,'TK AGITADOS'!T94,IF($B$15=DATOS!$B$19,'TORRES ENF'!T94," ")))))))))))))))))</f>
        <v>0</v>
      </c>
      <c r="S110" s="46">
        <f>IF($B$15=DATOS!$B$3,CALDERAS!U94,IF($B$15=DATOS!$B$4,CENTRÍFUGAS!U94,IF($B$15=DATOS!$B$5,CHILLERS!U94, IF($B$15=DATOS!$B$6,COMPRESORES!U94,IF($B$15=DATOS!$B$7,EVAPORADORES!U94,IF($B$15=DATOS!$B$8,FILTROS!U94,IF($B$15=DATOS!$B$9,IC!U94,IF($B$15=DATOS!$B$10,MIXERS!U94,IF($B$15=DATOS!$B$11,MOLINOS!U94,IF($B$15=DATOS!$B$12,'ÓSMOSIS INV'!U94,IF($B$15=DATOS!$B$13,REACTORES!U94,IF($B$15=DATOS!$B$14,RESINAS!U98,IF($B$15=DATOS!$B$15,SECADORES!U94,IF($B$15=DATOS!$B$16,SILOS!U94,IF($B$15=DATOS!$B$17,TANQUES!U94,IF($B$15=DATOS!$B$18,'TK AGITADOS'!U94,IF($B$15=DATOS!$B$19,'TORRES ENF'!U94," ")))))))))))))))))</f>
        <v>0</v>
      </c>
      <c r="T110" s="46">
        <f>IF($B$15=DATOS!$B$3,CALDERAS!V94,IF($B$15=DATOS!$B$4,CENTRÍFUGAS!V94,IF($B$15=DATOS!$B$5,CHILLERS!V94, IF($B$15=DATOS!$B$6,COMPRESORES!V94,IF($B$15=DATOS!$B$7,EVAPORADORES!V94,IF($B$15=DATOS!$B$8,FILTROS!V94,IF($B$15=DATOS!$B$9,IC!V94,IF($B$15=DATOS!$B$10,MIXERS!V94,IF($B$15=DATOS!$B$11,MOLINOS!V94,IF($B$15=DATOS!$B$12,'ÓSMOSIS INV'!V94,IF($B$15=DATOS!$B$13,REACTORES!V94,IF($B$15=DATOS!$B$14,RESINAS!V98,IF($B$15=DATOS!$B$15,SECADORES!V94,IF($B$15=DATOS!$B$16,SILOS!V94,IF($B$15=DATOS!$B$17,TANQUES!V94,IF($B$15=DATOS!$B$18,'TK AGITADOS'!V94,IF($B$15=DATOS!$B$19,'TORRES ENF'!V94," ")))))))))))))))))</f>
        <v>0</v>
      </c>
      <c r="U110" s="46">
        <f>IF($B$15=DATOS!$B$3,CALDERAS!W94,IF($B$15=DATOS!$B$4,CENTRÍFUGAS!W94,IF($B$15=DATOS!$B$5,CHILLERS!W94, IF($B$15=DATOS!$B$6,COMPRESORES!W94,IF($B$15=DATOS!$B$7,EVAPORADORES!W94,IF($B$15=DATOS!$B$8,FILTROS!W94,IF($B$15=DATOS!$B$9,IC!W94,IF($B$15=DATOS!$B$10,MIXERS!W94,IF($B$15=DATOS!$B$11,MOLINOS!W94,IF($B$15=DATOS!$B$12,'ÓSMOSIS INV'!W94,IF($B$15=DATOS!$B$13,REACTORES!W94,IF($B$15=DATOS!$B$14,RESINAS!W98,IF($B$15=DATOS!$B$15,SECADORES!W94,IF($B$15=DATOS!$B$16,SILOS!W94,IF($B$15=DATOS!$B$17,TANQUES!W94,IF($B$15=DATOS!$B$18,'TK AGITADOS'!W94,IF($B$15=DATOS!$B$19,'TORRES ENF'!W94," ")))))))))))))))))</f>
        <v>0</v>
      </c>
      <c r="V110" s="46">
        <f>IF($B$15=DATOS!$B$3,CALDERAS!X94,IF($B$15=DATOS!$B$4,CENTRÍFUGAS!X94,IF($B$15=DATOS!$B$5,CHILLERS!X94, IF($B$15=DATOS!$B$6,COMPRESORES!X94,IF($B$15=DATOS!$B$7,EVAPORADORES!X94,IF($B$15=DATOS!$B$8,FILTROS!X94,IF($B$15=DATOS!$B$9,IC!X94,IF($B$15=DATOS!$B$10,MIXERS!X94,IF($B$15=DATOS!$B$11,MOLINOS!X94,IF($B$15=DATOS!$B$12,'ÓSMOSIS INV'!X94,IF($B$15=DATOS!$B$13,REACTORES!X94,IF($B$15=DATOS!$B$14,RESINAS!X98,IF($B$15=DATOS!$B$15,SECADORES!X94,IF($B$15=DATOS!$B$16,SILOS!X94,IF($B$15=DATOS!$B$17,TANQUES!X94,IF($B$15=DATOS!$B$18,'TK AGITADOS'!X94,IF($B$15=DATOS!$B$19,'TORRES ENF'!X94," ")))))))))))))))))</f>
        <v>0</v>
      </c>
      <c r="W110" s="46">
        <f>IF($B$15=DATOS!$B$3,CALDERAS!Y94,IF($B$15=DATOS!$B$4,CENTRÍFUGAS!Y94,IF($B$15=DATOS!$B$5,CHILLERS!Y94, IF($B$15=DATOS!$B$6,COMPRESORES!Y94,IF($B$15=DATOS!$B$7,EVAPORADORES!Y94,IF($B$15=DATOS!$B$8,FILTROS!Y94,IF($B$15=DATOS!$B$9,IC!Y94,IF($B$15=DATOS!$B$10,MIXERS!Y94,IF($B$15=DATOS!$B$11,MOLINOS!Y94,IF($B$15=DATOS!$B$12,'ÓSMOSIS INV'!Y94,IF($B$15=DATOS!$B$13,REACTORES!Y94,IF($B$15=DATOS!$B$14,RESINAS!Y98,IF($B$15=DATOS!$B$15,SECADORES!Y94,IF($B$15=DATOS!$B$16,SILOS!Y94,IF($B$15=DATOS!$B$17,TANQUES!Y94,IF($B$15=DATOS!$B$18,'TK AGITADOS'!Y94,IF($B$15=DATOS!$B$19,'TORRES ENF'!Y94," ")))))))))))))))))</f>
        <v>0</v>
      </c>
      <c r="X110" s="46">
        <f>IF($B$15=DATOS!$B$3,CALDERAS!Z94,IF($B$15=DATOS!$B$4,CENTRÍFUGAS!Z94,IF($B$15=DATOS!$B$5,CHILLERS!Z94, IF($B$15=DATOS!$B$6,COMPRESORES!Z94,IF($B$15=DATOS!$B$7,EVAPORADORES!Z94,IF($B$15=DATOS!$B$8,FILTROS!Z94,IF($B$15=DATOS!$B$9,IC!Z94,IF($B$15=DATOS!$B$10,MIXERS!Z94,IF($B$15=DATOS!$B$11,MOLINOS!Z94,IF($B$15=DATOS!$B$12,'ÓSMOSIS INV'!Z94,IF($B$15=DATOS!$B$13,REACTORES!Z94,IF($B$15=DATOS!$B$14,RESINAS!Z98,IF($B$15=DATOS!$B$15,SECADORES!Z94,IF($B$15=DATOS!$B$16,SILOS!Z94,IF($B$15=DATOS!$B$17,TANQUES!Z94,IF($B$15=DATOS!$B$18,'TK AGITADOS'!Z94,IF($B$15=DATOS!$B$19,'TORRES ENF'!Z94," ")))))))))))))))))</f>
        <v>0</v>
      </c>
      <c r="Y110" s="46">
        <f>IF($B$15=DATOS!$B$3,CALDERAS!AA94,IF($B$15=DATOS!$B$4,CENTRÍFUGAS!AA94,IF($B$15=DATOS!$B$5,CHILLERS!AA94, IF($B$15=DATOS!$B$6,COMPRESORES!AA94,IF($B$15=DATOS!$B$7,EVAPORADORES!AA94,IF($B$15=DATOS!$B$8,FILTROS!AA94,IF($B$15=DATOS!$B$9,IC!AA94,IF($B$15=DATOS!$B$10,MIXERS!AA94,IF($B$15=DATOS!$B$11,MOLINOS!AA94,IF($B$15=DATOS!$B$12,'ÓSMOSIS INV'!AA94,IF($B$15=DATOS!$B$13,REACTORES!AA94,IF($B$15=DATOS!$B$14,RESINAS!AA98,IF($B$15=DATOS!$B$15,SECADORES!AA94,IF($B$15=DATOS!$B$16,SILOS!AA94,IF($B$15=DATOS!$B$17,TANQUES!AA94,IF($B$15=DATOS!$B$18,'TK AGITADOS'!AA94,IF($B$15=DATOS!$B$19,'TORRES ENF'!AA94," ")))))))))))))))))</f>
        <v>0</v>
      </c>
      <c r="Z110" s="46">
        <f>IF($B$15=DATOS!$B$3,CALDERAS!AB94,IF($B$15=DATOS!$B$4,CENTRÍFUGAS!AB94,IF($B$15=DATOS!$B$5,CHILLERS!AB94, IF($B$15=DATOS!$B$6,COMPRESORES!AB94,IF($B$15=DATOS!$B$7,EVAPORADORES!AB94,IF($B$15=DATOS!$B$8,FILTROS!AB94,IF($B$15=DATOS!$B$9,IC!AB94,IF($B$15=DATOS!$B$10,MIXERS!AB94,IF($B$15=DATOS!$B$11,MOLINOS!AB94,IF($B$15=DATOS!$B$12,'ÓSMOSIS INV'!AB94,IF($B$15=DATOS!$B$13,REACTORES!AB94,IF($B$15=DATOS!$B$14,RESINAS!AB98,IF($B$15=DATOS!$B$15,SECADORES!AB94,IF($B$15=DATOS!$B$16,SILOS!AB94,IF($B$15=DATOS!$B$17,TANQUES!AB94,IF($B$15=DATOS!$B$18,'TK AGITADOS'!AB94,IF($B$15=DATOS!$B$19,'TORRES ENF'!AB94," ")))))))))))))))))</f>
        <v>0</v>
      </c>
      <c r="AA110" s="46">
        <f>IF($B$15=DATOS!$B$3,CALDERAS!AC94,IF($B$15=DATOS!$B$4,CENTRÍFUGAS!AC94,IF($B$15=DATOS!$B$5,CHILLERS!AC94, IF($B$15=DATOS!$B$6,COMPRESORES!AC94,IF($B$15=DATOS!$B$7,EVAPORADORES!AC94,IF($B$15=DATOS!$B$8,FILTROS!AC94,IF($B$15=DATOS!$B$9,IC!AC94,IF($B$15=DATOS!$B$10,MIXERS!AC94,IF($B$15=DATOS!$B$11,MOLINOS!AC94,IF($B$15=DATOS!$B$12,'ÓSMOSIS INV'!AC94,IF($B$15=DATOS!$B$13,REACTORES!AC94,IF($B$15=DATOS!$B$14,RESINAS!AC98,IF($B$15=DATOS!$B$15,SECADORES!AC94,IF($B$15=DATOS!$B$16,SILOS!AC94,IF($B$15=DATOS!$B$17,TANQUES!AC94,IF($B$15=DATOS!$B$18,'TK AGITADOS'!AC94,IF($B$15=DATOS!$B$19,'TORRES ENF'!AC94," ")))))))))))))))))</f>
        <v>0</v>
      </c>
      <c r="AB110" s="46">
        <f>IF($B$15=DATOS!$B$3,CALDERAS!AD94,IF($B$15=DATOS!$B$4,CENTRÍFUGAS!AD94,IF($B$15=DATOS!$B$5,CHILLERS!AD94, IF($B$15=DATOS!$B$6,COMPRESORES!AD94,IF($B$15=DATOS!$B$7,EVAPORADORES!AD94,IF($B$15=DATOS!$B$8,FILTROS!AD94,IF($B$15=DATOS!$B$9,IC!AD94,IF($B$15=DATOS!$B$10,MIXERS!AD94,IF($B$15=DATOS!$B$11,MOLINOS!AD94,IF($B$15=DATOS!$B$12,'ÓSMOSIS INV'!AD94,IF($B$15=DATOS!$B$13,REACTORES!AD94,IF($B$15=DATOS!$B$14,RESINAS!AD98,IF($B$15=DATOS!$B$15,SECADORES!AD94,IF($B$15=DATOS!$B$16,SILOS!AD94,IF($B$15=DATOS!$B$17,TANQUES!AD94,IF($B$15=DATOS!$B$18,'TK AGITADOS'!AD94,IF($B$15=DATOS!$B$19,'TORRES ENF'!AD94," ")))))))))))))))))</f>
        <v>0</v>
      </c>
      <c r="AC110" s="46">
        <f>IF($B$15=DATOS!$B$3,CALDERAS!AE94,IF($B$15=DATOS!$B$4,CENTRÍFUGAS!AE94,IF($B$15=DATOS!$B$5,CHILLERS!AE94, IF($B$15=DATOS!$B$6,COMPRESORES!AE94,IF($B$15=DATOS!$B$7,EVAPORADORES!AE94,IF($B$15=DATOS!$B$8,FILTROS!AE94,IF($B$15=DATOS!$B$9,IC!AE94,IF($B$15=DATOS!$B$10,MIXERS!AE94,IF($B$15=DATOS!$B$11,MOLINOS!AE94,IF($B$15=DATOS!$B$12,'ÓSMOSIS INV'!AE94,IF($B$15=DATOS!$B$13,REACTORES!AE94,IF($B$15=DATOS!$B$14,RESINAS!AE98,IF($B$15=DATOS!$B$15,SECADORES!AE94,IF($B$15=DATOS!$B$16,SILOS!AE94,IF($B$15=DATOS!$B$17,TANQUES!AE94,IF($B$15=DATOS!$B$18,'TK AGITADOS'!AE94,IF($B$15=DATOS!$B$19,'TORRES ENF'!AE94," ")))))))))))))))))</f>
        <v>0</v>
      </c>
      <c r="AD110" s="46">
        <f>IF($B$15=DATOS!$B$3,CALDERAS!AF94,IF($B$15=DATOS!$B$4,CENTRÍFUGAS!AF94,IF($B$15=DATOS!$B$5,CHILLERS!AF94, IF($B$15=DATOS!$B$6,COMPRESORES!AF94,IF($B$15=DATOS!$B$7,EVAPORADORES!AF94,IF($B$15=DATOS!$B$8,FILTROS!AF94,IF($B$15=DATOS!$B$9,IC!AF94,IF($B$15=DATOS!$B$10,MIXERS!AF94,IF($B$15=DATOS!$B$11,MOLINOS!AF94,IF($B$15=DATOS!$B$12,'ÓSMOSIS INV'!AF94,IF($B$15=DATOS!$B$13,REACTORES!AF94,IF($B$15=DATOS!$B$14,RESINAS!AF98,IF($B$15=DATOS!$B$15,SECADORES!AF94,IF($B$15=DATOS!$B$16,SILOS!AF94,IF($B$15=DATOS!$B$17,TANQUES!AF94,IF($B$15=DATOS!$B$18,'TK AGITADOS'!AF94,IF($B$15=DATOS!$B$19,'TORRES ENF'!AF94," ")))))))))))))))))</f>
        <v>0</v>
      </c>
      <c r="AE110" s="46">
        <f>IF($B$15=DATOS!$B$3,CALDERAS!AG94,IF($B$15=DATOS!$B$4,CENTRÍFUGAS!AG94,IF($B$15=DATOS!$B$5,CHILLERS!AG94, IF($B$15=DATOS!$B$6,COMPRESORES!AG94,IF($B$15=DATOS!$B$7,EVAPORADORES!AG94,IF($B$15=DATOS!$B$8,FILTROS!AG94,IF($B$15=DATOS!$B$9,IC!AG94,IF($B$15=DATOS!$B$10,MIXERS!AG94,IF($B$15=DATOS!$B$11,MOLINOS!AG94,IF($B$15=DATOS!$B$12,'ÓSMOSIS INV'!AG94,IF($B$15=DATOS!$B$13,REACTORES!AG94,IF($B$15=DATOS!$B$14,RESINAS!AG98,IF($B$15=DATOS!$B$15,SECADORES!AG94,IF($B$15=DATOS!$B$16,SILOS!AG94,IF($B$15=DATOS!$B$17,TANQUES!AG94,IF($B$15=DATOS!$B$18,'TK AGITADOS'!AG94,IF($B$15=DATOS!$B$19,'TORRES ENF'!AG94," ")))))))))))))))))</f>
        <v>0</v>
      </c>
      <c r="AF110" s="46">
        <f>IF($B$15=DATOS!$B$3,CALDERAS!AH94,IF($B$15=DATOS!$B$4,CENTRÍFUGAS!AH94,IF($B$15=DATOS!$B$5,CHILLERS!AH94, IF($B$15=DATOS!$B$6,COMPRESORES!AH94,IF($B$15=DATOS!$B$7,EVAPORADORES!AH94,IF($B$15=DATOS!$B$8,FILTROS!AH94,IF($B$15=DATOS!$B$9,IC!AH94,IF($B$15=DATOS!$B$10,MIXERS!AH94,IF($B$15=DATOS!$B$11,MOLINOS!AH94,IF($B$15=DATOS!$B$12,'ÓSMOSIS INV'!AH94,IF($B$15=DATOS!$B$13,REACTORES!AH94,IF($B$15=DATOS!$B$14,RESINAS!AH98,IF($B$15=DATOS!$B$15,SECADORES!AH94,IF($B$15=DATOS!$B$16,SILOS!AH94,IF($B$15=DATOS!$B$17,TANQUES!AH94,IF($B$15=DATOS!$B$18,'TK AGITADOS'!AH94,IF($B$15=DATOS!$B$19,'TORRES ENF'!AH94," ")))))))))))))))))</f>
        <v>0</v>
      </c>
    </row>
    <row r="111" spans="1:32" s="48" customFormat="1" ht="45" customHeight="1" x14ac:dyDescent="0.4">
      <c r="A111" s="46">
        <f>IF($B$15=DATOS!$B$3,CALDERAS!C95,IF($B$15=DATOS!$B$4,CENTRÍFUGAS!C95,IF($B$15=DATOS!$B$5,CHILLERS!C95, IF($B$15=DATOS!$B$6,COMPRESORES!C95,IF($B$15=DATOS!$B$7,EVAPORADORES!C95,IF($B$15=DATOS!$B$8,FILTROS!C95,IF($B$15=DATOS!$B$9,IC!C95,IF($B$15=DATOS!$B$10,MIXERS!C95,IF($B$15=DATOS!$B$11,MOLINOS!C95,IF($B$15=DATOS!$B$12,'ÓSMOSIS INV'!C95,IF($B$15=DATOS!$B$13,REACTORES!C95,IF($B$15=DATOS!$B$14,RESINAS!C99,IF($B$15=DATOS!$B$15,SECADORES!C95,IF($B$15=DATOS!$B$16,SILOS!C95,IF($B$15=DATOS!$B$17,TANQUES!C95,IF($B$15=DATOS!$B$18,'TK AGITADOS'!C95,IF($B$15=DATOS!$B$19,'TORRES ENF'!C95," ")))))))))))))))))</f>
        <v>0</v>
      </c>
      <c r="B111" s="46">
        <f>IF($B$15=DATOS!$B$3,CALDERAS!D95,IF($B$15=DATOS!$B$4,CENTRÍFUGAS!D95,IF($B$15=DATOS!$B$5,CHILLERS!D95, IF($B$15=DATOS!$B$6,COMPRESORES!D95,IF($B$15=DATOS!$B$7,EVAPORADORES!D95,IF($B$15=DATOS!$B$8,FILTROS!D95,IF($B$15=DATOS!$B$9,IC!D95,IF($B$15=DATOS!$B$10,MIXERS!D95,IF($B$15=DATOS!$B$11,MOLINOS!D95,IF($B$15=DATOS!$B$12,'ÓSMOSIS INV'!D95,IF($B$15=DATOS!$B$13,REACTORES!D95,IF($B$15=DATOS!$B$14,RESINAS!D99,IF($B$15=DATOS!$B$15,SECADORES!D95,IF($B$15=DATOS!$B$16,SILOS!D95,IF($B$15=DATOS!$B$17,TANQUES!D95,IF($B$15=DATOS!$B$18,'TK AGITADOS'!D95,IF($B$15=DATOS!$B$19,'TORRES ENF'!D95," ")))))))))))))))))</f>
        <v>0</v>
      </c>
      <c r="C111" s="46">
        <f>IF($B$15=DATOS!$B$3,CALDERAS!E95,IF($B$15=DATOS!$B$4,CENTRÍFUGAS!E95,IF($B$15=DATOS!$B$5,CHILLERS!E95, IF($B$15=DATOS!$B$6,COMPRESORES!E95,IF($B$15=DATOS!$B$7,EVAPORADORES!E95,IF($B$15=DATOS!$B$8,FILTROS!E95,IF($B$15=DATOS!$B$9,IC!E95,IF($B$15=DATOS!$B$10,MIXERS!E95,IF($B$15=DATOS!$B$11,MOLINOS!E95,IF($B$15=DATOS!$B$12,'ÓSMOSIS INV'!E95,IF($B$15=DATOS!$B$13,REACTORES!E95,IF($B$15=DATOS!$B$14,RESINAS!E99,IF($B$15=DATOS!$B$15,SECADORES!E95,IF($B$15=DATOS!$B$16,SILOS!E95,IF($B$15=DATOS!$B$17,TANQUES!E95,IF($B$15=DATOS!$B$18,'TK AGITADOS'!E95,IF($B$15=DATOS!$B$19,'TORRES ENF'!E95," ")))))))))))))))))</f>
        <v>0</v>
      </c>
      <c r="D111" s="46">
        <f>IF($B$15=DATOS!$B$3,CALDERAS!F95,IF($B$15=DATOS!$B$4,CENTRÍFUGAS!F95,IF($B$15=DATOS!$B$5,CHILLERS!F95, IF($B$15=DATOS!$B$6,COMPRESORES!F95,IF($B$15=DATOS!$B$7,EVAPORADORES!F95,IF($B$15=DATOS!$B$8,FILTROS!F95,IF($B$15=DATOS!$B$9,IC!F95,IF($B$15=DATOS!$B$10,MIXERS!F95,IF($B$15=DATOS!$B$11,MOLINOS!F95,IF($B$15=DATOS!$B$12,'ÓSMOSIS INV'!F95,IF($B$15=DATOS!$B$13,REACTORES!F95,IF($B$15=DATOS!$B$14,RESINAS!F99,IF($B$15=DATOS!$B$15,SECADORES!F95,IF($B$15=DATOS!$B$16,SILOS!F95,IF($B$15=DATOS!$B$17,TANQUES!F95,IF($B$15=DATOS!$B$18,'TK AGITADOS'!F95,IF($B$15=DATOS!$B$19,'TORRES ENF'!F95," ")))))))))))))))))</f>
        <v>0</v>
      </c>
      <c r="E111" s="46">
        <f>IF($B$15=DATOS!$B$3,CALDERAS!G95,IF($B$15=DATOS!$B$4,CENTRÍFUGAS!G95,IF($B$15=DATOS!$B$5,CHILLERS!G95, IF($B$15=DATOS!$B$6,COMPRESORES!G95,IF($B$15=DATOS!$B$7,EVAPORADORES!G95,IF($B$15=DATOS!$B$8,FILTROS!G95,IF($B$15=DATOS!$B$9,IC!G95,IF($B$15=DATOS!$B$10,MIXERS!G95,IF($B$15=DATOS!$B$11,MOLINOS!G95,IF($B$15=DATOS!$B$12,'ÓSMOSIS INV'!G95,IF($B$15=DATOS!$B$13,REACTORES!G95,IF($B$15=DATOS!$B$14,RESINAS!G99,IF($B$15=DATOS!$B$15,SECADORES!G95,IF($B$15=DATOS!$B$16,SILOS!G95,IF($B$15=DATOS!$B$17,TANQUES!G95,IF($B$15=DATOS!$B$18,'TK AGITADOS'!G95,IF($B$15=DATOS!$B$19,'TORRES ENF'!G95," ")))))))))))))))))</f>
        <v>0</v>
      </c>
      <c r="F111" s="46">
        <f>IF($B$15=DATOS!$B$3,CALDERAS!H95,IF($B$15=DATOS!$B$4,CENTRÍFUGAS!H95,IF($B$15=DATOS!$B$5,CHILLERS!H95, IF($B$15=DATOS!$B$6,COMPRESORES!H95,IF($B$15=DATOS!$B$7,EVAPORADORES!H95,IF($B$15=DATOS!$B$8,FILTROS!H95,IF($B$15=DATOS!$B$9,IC!H95,IF($B$15=DATOS!$B$10,MIXERS!H95,IF($B$15=DATOS!$B$11,MOLINOS!H95,IF($B$15=DATOS!$B$12,'ÓSMOSIS INV'!H95,IF($B$15=DATOS!$B$13,REACTORES!H95,IF($B$15=DATOS!$B$14,RESINAS!H99,IF($B$15=DATOS!$B$15,SECADORES!H95,IF($B$15=DATOS!$B$16,SILOS!H95,IF($B$15=DATOS!$B$17,TANQUES!H95,IF($B$15=DATOS!$B$18,'TK AGITADOS'!H95,IF($B$15=DATOS!$B$19,'TORRES ENF'!H95," ")))))))))))))))))</f>
        <v>0</v>
      </c>
      <c r="G111" s="46">
        <f>IF($B$15=DATOS!$B$3,CALDERAS!I95,IF($B$15=DATOS!$B$4,CENTRÍFUGAS!I95,IF($B$15=DATOS!$B$5,CHILLERS!I95, IF($B$15=DATOS!$B$6,COMPRESORES!I95,IF($B$15=DATOS!$B$7,EVAPORADORES!I95,IF($B$15=DATOS!$B$8,FILTROS!I95,IF($B$15=DATOS!$B$9,IC!I95,IF($B$15=DATOS!$B$10,MIXERS!I95,IF($B$15=DATOS!$B$11,MOLINOS!I95,IF($B$15=DATOS!$B$12,'ÓSMOSIS INV'!I95,IF($B$15=DATOS!$B$13,REACTORES!I95,IF($B$15=DATOS!$B$14,RESINAS!I99,IF($B$15=DATOS!$B$15,SECADORES!I95,IF($B$15=DATOS!$B$16,SILOS!I95,IF($B$15=DATOS!$B$17,TANQUES!I95,IF($B$15=DATOS!$B$18,'TK AGITADOS'!I95,IF($B$15=DATOS!$B$19,'TORRES ENF'!I95," ")))))))))))))))))</f>
        <v>0</v>
      </c>
      <c r="H111" s="46">
        <f>IF($B$15=DATOS!$B$3,CALDERAS!J95,IF($B$15=DATOS!$B$4,CENTRÍFUGAS!J95,IF($B$15=DATOS!$B$5,CHILLERS!J95, IF($B$15=DATOS!$B$6,COMPRESORES!J95,IF($B$15=DATOS!$B$7,EVAPORADORES!J95,IF($B$15=DATOS!$B$8,FILTROS!J95,IF($B$15=DATOS!$B$9,IC!J95,IF($B$15=DATOS!$B$10,MIXERS!J95,IF($B$15=DATOS!$B$11,MOLINOS!J95,IF($B$15=DATOS!$B$12,'ÓSMOSIS INV'!J95,IF($B$15=DATOS!$B$13,REACTORES!J95,IF($B$15=DATOS!$B$14,RESINAS!J99,IF($B$15=DATOS!$B$15,SECADORES!J95,IF($B$15=DATOS!$B$16,SILOS!J95,IF($B$15=DATOS!$B$17,TANQUES!J95,IF($B$15=DATOS!$B$18,'TK AGITADOS'!J95,IF($B$15=DATOS!$B$19,'TORRES ENF'!J95," ")))))))))))))))))</f>
        <v>0</v>
      </c>
      <c r="I111" s="46">
        <f>IF($B$15=DATOS!$B$3,CALDERAS!K95,IF($B$15=DATOS!$B$4,CENTRÍFUGAS!K95,IF($B$15=DATOS!$B$5,CHILLERS!K95, IF($B$15=DATOS!$B$6,COMPRESORES!K95,IF($B$15=DATOS!$B$7,EVAPORADORES!K95,IF($B$15=DATOS!$B$8,FILTROS!K95,IF($B$15=DATOS!$B$9,IC!K95,IF($B$15=DATOS!$B$10,MIXERS!K95,IF($B$15=DATOS!$B$11,MOLINOS!K95,IF($B$15=DATOS!$B$12,'ÓSMOSIS INV'!K95,IF($B$15=DATOS!$B$13,REACTORES!K95,IF($B$15=DATOS!$B$14,RESINAS!K99,IF($B$15=DATOS!$B$15,SECADORES!K95,IF($B$15=DATOS!$B$16,SILOS!K95,IF($B$15=DATOS!$B$17,TANQUES!K95,IF($B$15=DATOS!$B$18,'TK AGITADOS'!K95,IF($B$15=DATOS!$B$19,'TORRES ENF'!K95," ")))))))))))))))))</f>
        <v>0</v>
      </c>
      <c r="J111" s="46">
        <f>IF($B$15=DATOS!$B$3,CALDERAS!L95,IF($B$15=DATOS!$B$4,CENTRÍFUGAS!L95,IF($B$15=DATOS!$B$5,CHILLERS!L95, IF($B$15=DATOS!$B$6,COMPRESORES!L95,IF($B$15=DATOS!$B$7,EVAPORADORES!L95,IF($B$15=DATOS!$B$8,FILTROS!L95,IF($B$15=DATOS!$B$9,IC!L95,IF($B$15=DATOS!$B$10,MIXERS!L95,IF($B$15=DATOS!$B$11,MOLINOS!L95,IF($B$15=DATOS!$B$12,'ÓSMOSIS INV'!L95,IF($B$15=DATOS!$B$13,REACTORES!L95,IF($B$15=DATOS!$B$14,RESINAS!L99,IF($B$15=DATOS!$B$15,SECADORES!L95,IF($B$15=DATOS!$B$16,SILOS!L95,IF($B$15=DATOS!$B$17,TANQUES!L95,IF($B$15=DATOS!$B$18,'TK AGITADOS'!L95,IF($B$15=DATOS!$B$19,'TORRES ENF'!L95," ")))))))))))))))))</f>
        <v>0</v>
      </c>
      <c r="K111" s="46">
        <f>IF($B$15=DATOS!$B$3,CALDERAS!M95,IF($B$15=DATOS!$B$4,CENTRÍFUGAS!M95,IF($B$15=DATOS!$B$5,CHILLERS!M95, IF($B$15=DATOS!$B$6,COMPRESORES!M95,IF($B$15=DATOS!$B$7,EVAPORADORES!M95,IF($B$15=DATOS!$B$8,FILTROS!M95,IF($B$15=DATOS!$B$9,IC!M95,IF($B$15=DATOS!$B$10,MIXERS!M95,IF($B$15=DATOS!$B$11,MOLINOS!M95,IF($B$15=DATOS!$B$12,'ÓSMOSIS INV'!M95,IF($B$15=DATOS!$B$13,REACTORES!M95,IF($B$15=DATOS!$B$14,RESINAS!M99,IF($B$15=DATOS!$B$15,SECADORES!M95,IF($B$15=DATOS!$B$16,SILOS!M95,IF($B$15=DATOS!$B$17,TANQUES!M95,IF($B$15=DATOS!$B$18,'TK AGITADOS'!M95,IF($B$15=DATOS!$B$19,'TORRES ENF'!M95," ")))))))))))))))))</f>
        <v>0</v>
      </c>
      <c r="L111" s="46">
        <f>IF($B$15=DATOS!$B$3,CALDERAS!N95,IF($B$15=DATOS!$B$4,CENTRÍFUGAS!N95,IF($B$15=DATOS!$B$5,CHILLERS!N95, IF($B$15=DATOS!$B$6,COMPRESORES!N95,IF($B$15=DATOS!$B$7,EVAPORADORES!N95,IF($B$15=DATOS!$B$8,FILTROS!N95,IF($B$15=DATOS!$B$9,IC!N95,IF($B$15=DATOS!$B$10,MIXERS!N95,IF($B$15=DATOS!$B$11,MOLINOS!N95,IF($B$15=DATOS!$B$12,'ÓSMOSIS INV'!N95,IF($B$15=DATOS!$B$13,REACTORES!N95,IF($B$15=DATOS!$B$14,RESINAS!N99,IF($B$15=DATOS!$B$15,SECADORES!N95,IF($B$15=DATOS!$B$16,SILOS!N95,IF($B$15=DATOS!$B$17,TANQUES!N95,IF($B$15=DATOS!$B$18,'TK AGITADOS'!N95,IF($B$15=DATOS!$B$19,'TORRES ENF'!N95," ")))))))))))))))))</f>
        <v>0</v>
      </c>
      <c r="M111" s="46">
        <f>IF($B$15=DATOS!$B$3,CALDERAS!O95,IF($B$15=DATOS!$B$4,CENTRÍFUGAS!O95,IF($B$15=DATOS!$B$5,CHILLERS!O95, IF($B$15=DATOS!$B$6,COMPRESORES!O95,IF($B$15=DATOS!$B$7,EVAPORADORES!O95,IF($B$15=DATOS!$B$8,FILTROS!O95,IF($B$15=DATOS!$B$9,IC!O95,IF($B$15=DATOS!$B$10,MIXERS!O95,IF($B$15=DATOS!$B$11,MOLINOS!O95,IF($B$15=DATOS!$B$12,'ÓSMOSIS INV'!O95,IF($B$15=DATOS!$B$13,REACTORES!O95,IF($B$15=DATOS!$B$14,RESINAS!O99,IF($B$15=DATOS!$B$15,SECADORES!O95,IF($B$15=DATOS!$B$16,SILOS!O95,IF($B$15=DATOS!$B$17,TANQUES!O95,IF($B$15=DATOS!$B$18,'TK AGITADOS'!O95,IF($B$15=DATOS!$B$19,'TORRES ENF'!O95," ")))))))))))))))))</f>
        <v>0</v>
      </c>
      <c r="N111" s="46">
        <f>IF($B$15=DATOS!$B$3,CALDERAS!P95,IF($B$15=DATOS!$B$4,CENTRÍFUGAS!P95,IF($B$15=DATOS!$B$5,CHILLERS!P95, IF($B$15=DATOS!$B$6,COMPRESORES!P95,IF($B$15=DATOS!$B$7,EVAPORADORES!P95,IF($B$15=DATOS!$B$8,FILTROS!P95,IF($B$15=DATOS!$B$9,IC!P95,IF($B$15=DATOS!$B$10,MIXERS!P95,IF($B$15=DATOS!$B$11,MOLINOS!P95,IF($B$15=DATOS!$B$12,'ÓSMOSIS INV'!P95,IF($B$15=DATOS!$B$13,REACTORES!P95,IF($B$15=DATOS!$B$14,RESINAS!P99,IF($B$15=DATOS!$B$15,SECADORES!P95,IF($B$15=DATOS!$B$16,SILOS!P95,IF($B$15=DATOS!$B$17,TANQUES!P95,IF($B$15=DATOS!$B$18,'TK AGITADOS'!P95,IF($B$15=DATOS!$B$19,'TORRES ENF'!P95," ")))))))))))))))))</f>
        <v>0</v>
      </c>
      <c r="O111" s="46">
        <f>IF($B$15=DATOS!$B$3,CALDERAS!Q95,IF($B$15=DATOS!$B$4,CENTRÍFUGAS!Q95,IF($B$15=DATOS!$B$5,CHILLERS!Q95, IF($B$15=DATOS!$B$6,COMPRESORES!Q95,IF($B$15=DATOS!$B$7,EVAPORADORES!Q95,IF($B$15=DATOS!$B$8,FILTROS!Q95,IF($B$15=DATOS!$B$9,IC!Q95,IF($B$15=DATOS!$B$10,MIXERS!Q95,IF($B$15=DATOS!$B$11,MOLINOS!Q95,IF($B$15=DATOS!$B$12,'ÓSMOSIS INV'!Q95,IF($B$15=DATOS!$B$13,REACTORES!Q95,IF($B$15=DATOS!$B$14,RESINAS!Q99,IF($B$15=DATOS!$B$15,SECADORES!Q95,IF($B$15=DATOS!$B$16,SILOS!Q95,IF($B$15=DATOS!$B$17,TANQUES!Q95,IF($B$15=DATOS!$B$18,'TK AGITADOS'!Q95,IF($B$15=DATOS!$B$19,'TORRES ENF'!Q95," ")))))))))))))))))</f>
        <v>0</v>
      </c>
      <c r="P111" s="46">
        <f>IF($B$15=DATOS!$B$3,CALDERAS!R95,IF($B$15=DATOS!$B$4,CENTRÍFUGAS!R95,IF($B$15=DATOS!$B$5,CHILLERS!R95, IF($B$15=DATOS!$B$6,COMPRESORES!R95,IF($B$15=DATOS!$B$7,EVAPORADORES!R95,IF($B$15=DATOS!$B$8,FILTROS!R95,IF($B$15=DATOS!$B$9,IC!R95,IF($B$15=DATOS!$B$10,MIXERS!R95,IF($B$15=DATOS!$B$11,MOLINOS!R95,IF($B$15=DATOS!$B$12,'ÓSMOSIS INV'!R95,IF($B$15=DATOS!$B$13,REACTORES!R95,IF($B$15=DATOS!$B$14,RESINAS!R99,IF($B$15=DATOS!$B$15,SECADORES!R95,IF($B$15=DATOS!$B$16,SILOS!R95,IF($B$15=DATOS!$B$17,TANQUES!R95,IF($B$15=DATOS!$B$18,'TK AGITADOS'!R95,IF($B$15=DATOS!$B$19,'TORRES ENF'!R95," ")))))))))))))))))</f>
        <v>0</v>
      </c>
      <c r="Q111" s="46">
        <f>IF($B$15=DATOS!$B$3,CALDERAS!S95,IF($B$15=DATOS!$B$4,CENTRÍFUGAS!S95,IF($B$15=DATOS!$B$5,CHILLERS!S95, IF($B$15=DATOS!$B$6,COMPRESORES!S95,IF($B$15=DATOS!$B$7,EVAPORADORES!S95,IF($B$15=DATOS!$B$8,FILTROS!S95,IF($B$15=DATOS!$B$9,IC!S95,IF($B$15=DATOS!$B$10,MIXERS!S95,IF($B$15=DATOS!$B$11,MOLINOS!S95,IF($B$15=DATOS!$B$12,'ÓSMOSIS INV'!S95,IF($B$15=DATOS!$B$13,REACTORES!S95,IF($B$15=DATOS!$B$14,RESINAS!S99,IF($B$15=DATOS!$B$15,SECADORES!S95,IF($B$15=DATOS!$B$16,SILOS!S95,IF($B$15=DATOS!$B$17,TANQUES!S95,IF($B$15=DATOS!$B$18,'TK AGITADOS'!S95,IF($B$15=DATOS!$B$19,'TORRES ENF'!S95," ")))))))))))))))))</f>
        <v>0</v>
      </c>
      <c r="R111" s="46">
        <f>IF($B$15=DATOS!$B$3,CALDERAS!T95,IF($B$15=DATOS!$B$4,CENTRÍFUGAS!T95,IF($B$15=DATOS!$B$5,CHILLERS!T95, IF($B$15=DATOS!$B$6,COMPRESORES!T95,IF($B$15=DATOS!$B$7,EVAPORADORES!T95,IF($B$15=DATOS!$B$8,FILTROS!T95,IF($B$15=DATOS!$B$9,IC!T95,IF($B$15=DATOS!$B$10,MIXERS!T95,IF($B$15=DATOS!$B$11,MOLINOS!T95,IF($B$15=DATOS!$B$12,'ÓSMOSIS INV'!T95,IF($B$15=DATOS!$B$13,REACTORES!T95,IF($B$15=DATOS!$B$14,RESINAS!T99,IF($B$15=DATOS!$B$15,SECADORES!T95,IF($B$15=DATOS!$B$16,SILOS!T95,IF($B$15=DATOS!$B$17,TANQUES!T95,IF($B$15=DATOS!$B$18,'TK AGITADOS'!T95,IF($B$15=DATOS!$B$19,'TORRES ENF'!T95," ")))))))))))))))))</f>
        <v>0</v>
      </c>
      <c r="S111" s="46">
        <f>IF($B$15=DATOS!$B$3,CALDERAS!U95,IF($B$15=DATOS!$B$4,CENTRÍFUGAS!U95,IF($B$15=DATOS!$B$5,CHILLERS!U95, IF($B$15=DATOS!$B$6,COMPRESORES!U95,IF($B$15=DATOS!$B$7,EVAPORADORES!U95,IF($B$15=DATOS!$B$8,FILTROS!U95,IF($B$15=DATOS!$B$9,IC!U95,IF($B$15=DATOS!$B$10,MIXERS!U95,IF($B$15=DATOS!$B$11,MOLINOS!U95,IF($B$15=DATOS!$B$12,'ÓSMOSIS INV'!U95,IF($B$15=DATOS!$B$13,REACTORES!U95,IF($B$15=DATOS!$B$14,RESINAS!U99,IF($B$15=DATOS!$B$15,SECADORES!U95,IF($B$15=DATOS!$B$16,SILOS!U95,IF($B$15=DATOS!$B$17,TANQUES!U95,IF($B$15=DATOS!$B$18,'TK AGITADOS'!U95,IF($B$15=DATOS!$B$19,'TORRES ENF'!U95," ")))))))))))))))))</f>
        <v>0</v>
      </c>
      <c r="T111" s="46">
        <f>IF($B$15=DATOS!$B$3,CALDERAS!V95,IF($B$15=DATOS!$B$4,CENTRÍFUGAS!V95,IF($B$15=DATOS!$B$5,CHILLERS!V95, IF($B$15=DATOS!$B$6,COMPRESORES!V95,IF($B$15=DATOS!$B$7,EVAPORADORES!V95,IF($B$15=DATOS!$B$8,FILTROS!V95,IF($B$15=DATOS!$B$9,IC!V95,IF($B$15=DATOS!$B$10,MIXERS!V95,IF($B$15=DATOS!$B$11,MOLINOS!V95,IF($B$15=DATOS!$B$12,'ÓSMOSIS INV'!V95,IF($B$15=DATOS!$B$13,REACTORES!V95,IF($B$15=DATOS!$B$14,RESINAS!V99,IF($B$15=DATOS!$B$15,SECADORES!V95,IF($B$15=DATOS!$B$16,SILOS!V95,IF($B$15=DATOS!$B$17,TANQUES!V95,IF($B$15=DATOS!$B$18,'TK AGITADOS'!V95,IF($B$15=DATOS!$B$19,'TORRES ENF'!V95," ")))))))))))))))))</f>
        <v>0</v>
      </c>
      <c r="U111" s="46">
        <f>IF($B$15=DATOS!$B$3,CALDERAS!W95,IF($B$15=DATOS!$B$4,CENTRÍFUGAS!W95,IF($B$15=DATOS!$B$5,CHILLERS!W95, IF($B$15=DATOS!$B$6,COMPRESORES!W95,IF($B$15=DATOS!$B$7,EVAPORADORES!W95,IF($B$15=DATOS!$B$8,FILTROS!W95,IF($B$15=DATOS!$B$9,IC!W95,IF($B$15=DATOS!$B$10,MIXERS!W95,IF($B$15=DATOS!$B$11,MOLINOS!W95,IF($B$15=DATOS!$B$12,'ÓSMOSIS INV'!W95,IF($B$15=DATOS!$B$13,REACTORES!W95,IF($B$15=DATOS!$B$14,RESINAS!W99,IF($B$15=DATOS!$B$15,SECADORES!W95,IF($B$15=DATOS!$B$16,SILOS!W95,IF($B$15=DATOS!$B$17,TANQUES!W95,IF($B$15=DATOS!$B$18,'TK AGITADOS'!W95,IF($B$15=DATOS!$B$19,'TORRES ENF'!W95," ")))))))))))))))))</f>
        <v>0</v>
      </c>
      <c r="V111" s="46">
        <f>IF($B$15=DATOS!$B$3,CALDERAS!X95,IF($B$15=DATOS!$B$4,CENTRÍFUGAS!X95,IF($B$15=DATOS!$B$5,CHILLERS!X95, IF($B$15=DATOS!$B$6,COMPRESORES!X95,IF($B$15=DATOS!$B$7,EVAPORADORES!X95,IF($B$15=DATOS!$B$8,FILTROS!X95,IF($B$15=DATOS!$B$9,IC!X95,IF($B$15=DATOS!$B$10,MIXERS!X95,IF($B$15=DATOS!$B$11,MOLINOS!X95,IF($B$15=DATOS!$B$12,'ÓSMOSIS INV'!X95,IF($B$15=DATOS!$B$13,REACTORES!X95,IF($B$15=DATOS!$B$14,RESINAS!X99,IF($B$15=DATOS!$B$15,SECADORES!X95,IF($B$15=DATOS!$B$16,SILOS!X95,IF($B$15=DATOS!$B$17,TANQUES!X95,IF($B$15=DATOS!$B$18,'TK AGITADOS'!X95,IF($B$15=DATOS!$B$19,'TORRES ENF'!X95," ")))))))))))))))))</f>
        <v>0</v>
      </c>
      <c r="W111" s="46">
        <f>IF($B$15=DATOS!$B$3,CALDERAS!Y95,IF($B$15=DATOS!$B$4,CENTRÍFUGAS!Y95,IF($B$15=DATOS!$B$5,CHILLERS!Y95, IF($B$15=DATOS!$B$6,COMPRESORES!Y95,IF($B$15=DATOS!$B$7,EVAPORADORES!Y95,IF($B$15=DATOS!$B$8,FILTROS!Y95,IF($B$15=DATOS!$B$9,IC!Y95,IF($B$15=DATOS!$B$10,MIXERS!Y95,IF($B$15=DATOS!$B$11,MOLINOS!Y95,IF($B$15=DATOS!$B$12,'ÓSMOSIS INV'!Y95,IF($B$15=DATOS!$B$13,REACTORES!Y95,IF($B$15=DATOS!$B$14,RESINAS!Y99,IF($B$15=DATOS!$B$15,SECADORES!Y95,IF($B$15=DATOS!$B$16,SILOS!Y95,IF($B$15=DATOS!$B$17,TANQUES!Y95,IF($B$15=DATOS!$B$18,'TK AGITADOS'!Y95,IF($B$15=DATOS!$B$19,'TORRES ENF'!Y95," ")))))))))))))))))</f>
        <v>0</v>
      </c>
      <c r="X111" s="46">
        <f>IF($B$15=DATOS!$B$3,CALDERAS!Z95,IF($B$15=DATOS!$B$4,CENTRÍFUGAS!Z95,IF($B$15=DATOS!$B$5,CHILLERS!Z95, IF($B$15=DATOS!$B$6,COMPRESORES!Z95,IF($B$15=DATOS!$B$7,EVAPORADORES!Z95,IF($B$15=DATOS!$B$8,FILTROS!Z95,IF($B$15=DATOS!$B$9,IC!Z95,IF($B$15=DATOS!$B$10,MIXERS!Z95,IF($B$15=DATOS!$B$11,MOLINOS!Z95,IF($B$15=DATOS!$B$12,'ÓSMOSIS INV'!Z95,IF($B$15=DATOS!$B$13,REACTORES!Z95,IF($B$15=DATOS!$B$14,RESINAS!Z99,IF($B$15=DATOS!$B$15,SECADORES!Z95,IF($B$15=DATOS!$B$16,SILOS!Z95,IF($B$15=DATOS!$B$17,TANQUES!Z95,IF($B$15=DATOS!$B$18,'TK AGITADOS'!Z95,IF($B$15=DATOS!$B$19,'TORRES ENF'!Z95," ")))))))))))))))))</f>
        <v>0</v>
      </c>
      <c r="Y111" s="46">
        <f>IF($B$15=DATOS!$B$3,CALDERAS!AA95,IF($B$15=DATOS!$B$4,CENTRÍFUGAS!AA95,IF($B$15=DATOS!$B$5,CHILLERS!AA95, IF($B$15=DATOS!$B$6,COMPRESORES!AA95,IF($B$15=DATOS!$B$7,EVAPORADORES!AA95,IF($B$15=DATOS!$B$8,FILTROS!AA95,IF($B$15=DATOS!$B$9,IC!AA95,IF($B$15=DATOS!$B$10,MIXERS!AA95,IF($B$15=DATOS!$B$11,MOLINOS!AA95,IF($B$15=DATOS!$B$12,'ÓSMOSIS INV'!AA95,IF($B$15=DATOS!$B$13,REACTORES!AA95,IF($B$15=DATOS!$B$14,RESINAS!AA99,IF($B$15=DATOS!$B$15,SECADORES!AA95,IF($B$15=DATOS!$B$16,SILOS!AA95,IF($B$15=DATOS!$B$17,TANQUES!AA95,IF($B$15=DATOS!$B$18,'TK AGITADOS'!AA95,IF($B$15=DATOS!$B$19,'TORRES ENF'!AA95," ")))))))))))))))))</f>
        <v>0</v>
      </c>
      <c r="Z111" s="46">
        <f>IF($B$15=DATOS!$B$3,CALDERAS!AB95,IF($B$15=DATOS!$B$4,CENTRÍFUGAS!AB95,IF($B$15=DATOS!$B$5,CHILLERS!AB95, IF($B$15=DATOS!$B$6,COMPRESORES!AB95,IF($B$15=DATOS!$B$7,EVAPORADORES!AB95,IF($B$15=DATOS!$B$8,FILTROS!AB95,IF($B$15=DATOS!$B$9,IC!AB95,IF($B$15=DATOS!$B$10,MIXERS!AB95,IF($B$15=DATOS!$B$11,MOLINOS!AB95,IF($B$15=DATOS!$B$12,'ÓSMOSIS INV'!AB95,IF($B$15=DATOS!$B$13,REACTORES!AB95,IF($B$15=DATOS!$B$14,RESINAS!AB99,IF($B$15=DATOS!$B$15,SECADORES!AB95,IF($B$15=DATOS!$B$16,SILOS!AB95,IF($B$15=DATOS!$B$17,TANQUES!AB95,IF($B$15=DATOS!$B$18,'TK AGITADOS'!AB95,IF($B$15=DATOS!$B$19,'TORRES ENF'!AB95," ")))))))))))))))))</f>
        <v>0</v>
      </c>
      <c r="AA111" s="46">
        <f>IF($B$15=DATOS!$B$3,CALDERAS!AC95,IF($B$15=DATOS!$B$4,CENTRÍFUGAS!AC95,IF($B$15=DATOS!$B$5,CHILLERS!AC95, IF($B$15=DATOS!$B$6,COMPRESORES!AC95,IF($B$15=DATOS!$B$7,EVAPORADORES!AC95,IF($B$15=DATOS!$B$8,FILTROS!AC95,IF($B$15=DATOS!$B$9,IC!AC95,IF($B$15=DATOS!$B$10,MIXERS!AC95,IF($B$15=DATOS!$B$11,MOLINOS!AC95,IF($B$15=DATOS!$B$12,'ÓSMOSIS INV'!AC95,IF($B$15=DATOS!$B$13,REACTORES!AC95,IF($B$15=DATOS!$B$14,RESINAS!AC99,IF($B$15=DATOS!$B$15,SECADORES!AC95,IF($B$15=DATOS!$B$16,SILOS!AC95,IF($B$15=DATOS!$B$17,TANQUES!AC95,IF($B$15=DATOS!$B$18,'TK AGITADOS'!AC95,IF($B$15=DATOS!$B$19,'TORRES ENF'!AC95," ")))))))))))))))))</f>
        <v>0</v>
      </c>
      <c r="AB111" s="46">
        <f>IF($B$15=DATOS!$B$3,CALDERAS!AD95,IF($B$15=DATOS!$B$4,CENTRÍFUGAS!AD95,IF($B$15=DATOS!$B$5,CHILLERS!AD95, IF($B$15=DATOS!$B$6,COMPRESORES!AD95,IF($B$15=DATOS!$B$7,EVAPORADORES!AD95,IF($B$15=DATOS!$B$8,FILTROS!AD95,IF($B$15=DATOS!$B$9,IC!AD95,IF($B$15=DATOS!$B$10,MIXERS!AD95,IF($B$15=DATOS!$B$11,MOLINOS!AD95,IF($B$15=DATOS!$B$12,'ÓSMOSIS INV'!AD95,IF($B$15=DATOS!$B$13,REACTORES!AD95,IF($B$15=DATOS!$B$14,RESINAS!AD99,IF($B$15=DATOS!$B$15,SECADORES!AD95,IF($B$15=DATOS!$B$16,SILOS!AD95,IF($B$15=DATOS!$B$17,TANQUES!AD95,IF($B$15=DATOS!$B$18,'TK AGITADOS'!AD95,IF($B$15=DATOS!$B$19,'TORRES ENF'!AD95," ")))))))))))))))))</f>
        <v>0</v>
      </c>
      <c r="AC111" s="46">
        <f>IF($B$15=DATOS!$B$3,CALDERAS!AE95,IF($B$15=DATOS!$B$4,CENTRÍFUGAS!AE95,IF($B$15=DATOS!$B$5,CHILLERS!AE95, IF($B$15=DATOS!$B$6,COMPRESORES!AE95,IF($B$15=DATOS!$B$7,EVAPORADORES!AE95,IF($B$15=DATOS!$B$8,FILTROS!AE95,IF($B$15=DATOS!$B$9,IC!AE95,IF($B$15=DATOS!$B$10,MIXERS!AE95,IF($B$15=DATOS!$B$11,MOLINOS!AE95,IF($B$15=DATOS!$B$12,'ÓSMOSIS INV'!AE95,IF($B$15=DATOS!$B$13,REACTORES!AE95,IF($B$15=DATOS!$B$14,RESINAS!AE99,IF($B$15=DATOS!$B$15,SECADORES!AE95,IF($B$15=DATOS!$B$16,SILOS!AE95,IF($B$15=DATOS!$B$17,TANQUES!AE95,IF($B$15=DATOS!$B$18,'TK AGITADOS'!AE95,IF($B$15=DATOS!$B$19,'TORRES ENF'!AE95," ")))))))))))))))))</f>
        <v>0</v>
      </c>
      <c r="AD111" s="46">
        <f>IF($B$15=DATOS!$B$3,CALDERAS!AF95,IF($B$15=DATOS!$B$4,CENTRÍFUGAS!AF95,IF($B$15=DATOS!$B$5,CHILLERS!AF95, IF($B$15=DATOS!$B$6,COMPRESORES!AF95,IF($B$15=DATOS!$B$7,EVAPORADORES!AF95,IF($B$15=DATOS!$B$8,FILTROS!AF95,IF($B$15=DATOS!$B$9,IC!AF95,IF($B$15=DATOS!$B$10,MIXERS!AF95,IF($B$15=DATOS!$B$11,MOLINOS!AF95,IF($B$15=DATOS!$B$12,'ÓSMOSIS INV'!AF95,IF($B$15=DATOS!$B$13,REACTORES!AF95,IF($B$15=DATOS!$B$14,RESINAS!AF99,IF($B$15=DATOS!$B$15,SECADORES!AF95,IF($B$15=DATOS!$B$16,SILOS!AF95,IF($B$15=DATOS!$B$17,TANQUES!AF95,IF($B$15=DATOS!$B$18,'TK AGITADOS'!AF95,IF($B$15=DATOS!$B$19,'TORRES ENF'!AF95," ")))))))))))))))))</f>
        <v>0</v>
      </c>
      <c r="AE111" s="46">
        <f>IF($B$15=DATOS!$B$3,CALDERAS!AG95,IF($B$15=DATOS!$B$4,CENTRÍFUGAS!AG95,IF($B$15=DATOS!$B$5,CHILLERS!AG95, IF($B$15=DATOS!$B$6,COMPRESORES!AG95,IF($B$15=DATOS!$B$7,EVAPORADORES!AG95,IF($B$15=DATOS!$B$8,FILTROS!AG95,IF($B$15=DATOS!$B$9,IC!AG95,IF($B$15=DATOS!$B$10,MIXERS!AG95,IF($B$15=DATOS!$B$11,MOLINOS!AG95,IF($B$15=DATOS!$B$12,'ÓSMOSIS INV'!AG95,IF($B$15=DATOS!$B$13,REACTORES!AG95,IF($B$15=DATOS!$B$14,RESINAS!AG99,IF($B$15=DATOS!$B$15,SECADORES!AG95,IF($B$15=DATOS!$B$16,SILOS!AG95,IF($B$15=DATOS!$B$17,TANQUES!AG95,IF($B$15=DATOS!$B$18,'TK AGITADOS'!AG95,IF($B$15=DATOS!$B$19,'TORRES ENF'!AG95," ")))))))))))))))))</f>
        <v>0</v>
      </c>
      <c r="AF111" s="46">
        <f>IF($B$15=DATOS!$B$3,CALDERAS!AH95,IF($B$15=DATOS!$B$4,CENTRÍFUGAS!AH95,IF($B$15=DATOS!$B$5,CHILLERS!AH95, IF($B$15=DATOS!$B$6,COMPRESORES!AH95,IF($B$15=DATOS!$B$7,EVAPORADORES!AH95,IF($B$15=DATOS!$B$8,FILTROS!AH95,IF($B$15=DATOS!$B$9,IC!AH95,IF($B$15=DATOS!$B$10,MIXERS!AH95,IF($B$15=DATOS!$B$11,MOLINOS!AH95,IF($B$15=DATOS!$B$12,'ÓSMOSIS INV'!AH95,IF($B$15=DATOS!$B$13,REACTORES!AH95,IF($B$15=DATOS!$B$14,RESINAS!AH99,IF($B$15=DATOS!$B$15,SECADORES!AH95,IF($B$15=DATOS!$B$16,SILOS!AH95,IF($B$15=DATOS!$B$17,TANQUES!AH95,IF($B$15=DATOS!$B$18,'TK AGITADOS'!AH95,IF($B$15=DATOS!$B$19,'TORRES ENF'!AH95," ")))))))))))))))))</f>
        <v>0</v>
      </c>
    </row>
    <row r="112" spans="1:32" s="48" customFormat="1" ht="45" customHeight="1" x14ac:dyDescent="0.4">
      <c r="A112" s="46">
        <f>IF($B$15=DATOS!$B$3,CALDERAS!C96,IF($B$15=DATOS!$B$4,CENTRÍFUGAS!C96,IF($B$15=DATOS!$B$5,CHILLERS!C96, IF($B$15=DATOS!$B$6,COMPRESORES!C96,IF($B$15=DATOS!$B$7,EVAPORADORES!C96,IF($B$15=DATOS!$B$8,FILTROS!C96,IF($B$15=DATOS!$B$9,IC!C96,IF($B$15=DATOS!$B$10,MIXERS!C96,IF($B$15=DATOS!$B$11,MOLINOS!C96,IF($B$15=DATOS!$B$12,'ÓSMOSIS INV'!C96,IF($B$15=DATOS!$B$13,REACTORES!C96,IF($B$15=DATOS!$B$14,RESINAS!C100,IF($B$15=DATOS!$B$15,SECADORES!C96,IF($B$15=DATOS!$B$16,SILOS!C96,IF($B$15=DATOS!$B$17,TANQUES!C96,IF($B$15=DATOS!$B$18,'TK AGITADOS'!C96,IF($B$15=DATOS!$B$19,'TORRES ENF'!C96," ")))))))))))))))))</f>
        <v>0</v>
      </c>
      <c r="B112" s="46">
        <f>IF($B$15=DATOS!$B$3,CALDERAS!D96,IF($B$15=DATOS!$B$4,CENTRÍFUGAS!D96,IF($B$15=DATOS!$B$5,CHILLERS!D96, IF($B$15=DATOS!$B$6,COMPRESORES!D96,IF($B$15=DATOS!$B$7,EVAPORADORES!D96,IF($B$15=DATOS!$B$8,FILTROS!D96,IF($B$15=DATOS!$B$9,IC!D96,IF($B$15=DATOS!$B$10,MIXERS!D96,IF($B$15=DATOS!$B$11,MOLINOS!D96,IF($B$15=DATOS!$B$12,'ÓSMOSIS INV'!D96,IF($B$15=DATOS!$B$13,REACTORES!D96,IF($B$15=DATOS!$B$14,RESINAS!D100,IF($B$15=DATOS!$B$15,SECADORES!D96,IF($B$15=DATOS!$B$16,SILOS!D96,IF($B$15=DATOS!$B$17,TANQUES!D96,IF($B$15=DATOS!$B$18,'TK AGITADOS'!D96,IF($B$15=DATOS!$B$19,'TORRES ENF'!D96," ")))))))))))))))))</f>
        <v>0</v>
      </c>
      <c r="C112" s="46">
        <f>IF($B$15=DATOS!$B$3,CALDERAS!E96,IF($B$15=DATOS!$B$4,CENTRÍFUGAS!E96,IF($B$15=DATOS!$B$5,CHILLERS!E96, IF($B$15=DATOS!$B$6,COMPRESORES!E96,IF($B$15=DATOS!$B$7,EVAPORADORES!E96,IF($B$15=DATOS!$B$8,FILTROS!E96,IF($B$15=DATOS!$B$9,IC!E96,IF($B$15=DATOS!$B$10,MIXERS!E96,IF($B$15=DATOS!$B$11,MOLINOS!E96,IF($B$15=DATOS!$B$12,'ÓSMOSIS INV'!E96,IF($B$15=DATOS!$B$13,REACTORES!E96,IF($B$15=DATOS!$B$14,RESINAS!E100,IF($B$15=DATOS!$B$15,SECADORES!E96,IF($B$15=DATOS!$B$16,SILOS!E96,IF($B$15=DATOS!$B$17,TANQUES!E96,IF($B$15=DATOS!$B$18,'TK AGITADOS'!E96,IF($B$15=DATOS!$B$19,'TORRES ENF'!E96," ")))))))))))))))))</f>
        <v>0</v>
      </c>
      <c r="D112" s="46">
        <f>IF($B$15=DATOS!$B$3,CALDERAS!F96,IF($B$15=DATOS!$B$4,CENTRÍFUGAS!F96,IF($B$15=DATOS!$B$5,CHILLERS!F96, IF($B$15=DATOS!$B$6,COMPRESORES!F96,IF($B$15=DATOS!$B$7,EVAPORADORES!F96,IF($B$15=DATOS!$B$8,FILTROS!F96,IF($B$15=DATOS!$B$9,IC!F96,IF($B$15=DATOS!$B$10,MIXERS!F96,IF($B$15=DATOS!$B$11,MOLINOS!F96,IF($B$15=DATOS!$B$12,'ÓSMOSIS INV'!F96,IF($B$15=DATOS!$B$13,REACTORES!F96,IF($B$15=DATOS!$B$14,RESINAS!F100,IF($B$15=DATOS!$B$15,SECADORES!F96,IF($B$15=DATOS!$B$16,SILOS!F96,IF($B$15=DATOS!$B$17,TANQUES!F96,IF($B$15=DATOS!$B$18,'TK AGITADOS'!F96,IF($B$15=DATOS!$B$19,'TORRES ENF'!F96," ")))))))))))))))))</f>
        <v>0</v>
      </c>
      <c r="E112" s="46">
        <f>IF($B$15=DATOS!$B$3,CALDERAS!G96,IF($B$15=DATOS!$B$4,CENTRÍFUGAS!G96,IF($B$15=DATOS!$B$5,CHILLERS!G96, IF($B$15=DATOS!$B$6,COMPRESORES!G96,IF($B$15=DATOS!$B$7,EVAPORADORES!G96,IF($B$15=DATOS!$B$8,FILTROS!G96,IF($B$15=DATOS!$B$9,IC!G96,IF($B$15=DATOS!$B$10,MIXERS!G96,IF($B$15=DATOS!$B$11,MOLINOS!G96,IF($B$15=DATOS!$B$12,'ÓSMOSIS INV'!G96,IF($B$15=DATOS!$B$13,REACTORES!G96,IF($B$15=DATOS!$B$14,RESINAS!G100,IF($B$15=DATOS!$B$15,SECADORES!G96,IF($B$15=DATOS!$B$16,SILOS!G96,IF($B$15=DATOS!$B$17,TANQUES!G96,IF($B$15=DATOS!$B$18,'TK AGITADOS'!G96,IF($B$15=DATOS!$B$19,'TORRES ENF'!G96," ")))))))))))))))))</f>
        <v>0</v>
      </c>
      <c r="F112" s="46">
        <f>IF($B$15=DATOS!$B$3,CALDERAS!H96,IF($B$15=DATOS!$B$4,CENTRÍFUGAS!H96,IF($B$15=DATOS!$B$5,CHILLERS!H96, IF($B$15=DATOS!$B$6,COMPRESORES!H96,IF($B$15=DATOS!$B$7,EVAPORADORES!H96,IF($B$15=DATOS!$B$8,FILTROS!H96,IF($B$15=DATOS!$B$9,IC!H96,IF($B$15=DATOS!$B$10,MIXERS!H96,IF($B$15=DATOS!$B$11,MOLINOS!H96,IF($B$15=DATOS!$B$12,'ÓSMOSIS INV'!H96,IF($B$15=DATOS!$B$13,REACTORES!H96,IF($B$15=DATOS!$B$14,RESINAS!H100,IF($B$15=DATOS!$B$15,SECADORES!H96,IF($B$15=DATOS!$B$16,SILOS!H96,IF($B$15=DATOS!$B$17,TANQUES!H96,IF($B$15=DATOS!$B$18,'TK AGITADOS'!H96,IF($B$15=DATOS!$B$19,'TORRES ENF'!H96," ")))))))))))))))))</f>
        <v>0</v>
      </c>
      <c r="G112" s="46">
        <f>IF($B$15=DATOS!$B$3,CALDERAS!I96,IF($B$15=DATOS!$B$4,CENTRÍFUGAS!I96,IF($B$15=DATOS!$B$5,CHILLERS!I96, IF($B$15=DATOS!$B$6,COMPRESORES!I96,IF($B$15=DATOS!$B$7,EVAPORADORES!I96,IF($B$15=DATOS!$B$8,FILTROS!I96,IF($B$15=DATOS!$B$9,IC!I96,IF($B$15=DATOS!$B$10,MIXERS!I96,IF($B$15=DATOS!$B$11,MOLINOS!I96,IF($B$15=DATOS!$B$12,'ÓSMOSIS INV'!I96,IF($B$15=DATOS!$B$13,REACTORES!I96,IF($B$15=DATOS!$B$14,RESINAS!I100,IF($B$15=DATOS!$B$15,SECADORES!I96,IF($B$15=DATOS!$B$16,SILOS!I96,IF($B$15=DATOS!$B$17,TANQUES!I96,IF($B$15=DATOS!$B$18,'TK AGITADOS'!I96,IF($B$15=DATOS!$B$19,'TORRES ENF'!I96," ")))))))))))))))))</f>
        <v>0</v>
      </c>
      <c r="H112" s="46">
        <f>IF($B$15=DATOS!$B$3,CALDERAS!J96,IF($B$15=DATOS!$B$4,CENTRÍFUGAS!J96,IF($B$15=DATOS!$B$5,CHILLERS!J96, IF($B$15=DATOS!$B$6,COMPRESORES!J96,IF($B$15=DATOS!$B$7,EVAPORADORES!J96,IF($B$15=DATOS!$B$8,FILTROS!J96,IF($B$15=DATOS!$B$9,IC!J96,IF($B$15=DATOS!$B$10,MIXERS!J96,IF($B$15=DATOS!$B$11,MOLINOS!J96,IF($B$15=DATOS!$B$12,'ÓSMOSIS INV'!J96,IF($B$15=DATOS!$B$13,REACTORES!J96,IF($B$15=DATOS!$B$14,RESINAS!J100,IF($B$15=DATOS!$B$15,SECADORES!J96,IF($B$15=DATOS!$B$16,SILOS!J96,IF($B$15=DATOS!$B$17,TANQUES!J96,IF($B$15=DATOS!$B$18,'TK AGITADOS'!J96,IF($B$15=DATOS!$B$19,'TORRES ENF'!J96," ")))))))))))))))))</f>
        <v>0</v>
      </c>
      <c r="I112" s="46">
        <f>IF($B$15=DATOS!$B$3,CALDERAS!K96,IF($B$15=DATOS!$B$4,CENTRÍFUGAS!K96,IF($B$15=DATOS!$B$5,CHILLERS!K96, IF($B$15=DATOS!$B$6,COMPRESORES!K96,IF($B$15=DATOS!$B$7,EVAPORADORES!K96,IF($B$15=DATOS!$B$8,FILTROS!K96,IF($B$15=DATOS!$B$9,IC!K96,IF($B$15=DATOS!$B$10,MIXERS!K96,IF($B$15=DATOS!$B$11,MOLINOS!K96,IF($B$15=DATOS!$B$12,'ÓSMOSIS INV'!K96,IF($B$15=DATOS!$B$13,REACTORES!K96,IF($B$15=DATOS!$B$14,RESINAS!K100,IF($B$15=DATOS!$B$15,SECADORES!K96,IF($B$15=DATOS!$B$16,SILOS!K96,IF($B$15=DATOS!$B$17,TANQUES!K96,IF($B$15=DATOS!$B$18,'TK AGITADOS'!K96,IF($B$15=DATOS!$B$19,'TORRES ENF'!K96," ")))))))))))))))))</f>
        <v>0</v>
      </c>
      <c r="J112" s="46">
        <f>IF($B$15=DATOS!$B$3,CALDERAS!L96,IF($B$15=DATOS!$B$4,CENTRÍFUGAS!L96,IF($B$15=DATOS!$B$5,CHILLERS!L96, IF($B$15=DATOS!$B$6,COMPRESORES!L96,IF($B$15=DATOS!$B$7,EVAPORADORES!L96,IF($B$15=DATOS!$B$8,FILTROS!L96,IF($B$15=DATOS!$B$9,IC!L96,IF($B$15=DATOS!$B$10,MIXERS!L96,IF($B$15=DATOS!$B$11,MOLINOS!L96,IF($B$15=DATOS!$B$12,'ÓSMOSIS INV'!L96,IF($B$15=DATOS!$B$13,REACTORES!L96,IF($B$15=DATOS!$B$14,RESINAS!L100,IF($B$15=DATOS!$B$15,SECADORES!L96,IF($B$15=DATOS!$B$16,SILOS!L96,IF($B$15=DATOS!$B$17,TANQUES!L96,IF($B$15=DATOS!$B$18,'TK AGITADOS'!L96,IF($B$15=DATOS!$B$19,'TORRES ENF'!L96," ")))))))))))))))))</f>
        <v>0</v>
      </c>
      <c r="K112" s="46">
        <f>IF($B$15=DATOS!$B$3,CALDERAS!M96,IF($B$15=DATOS!$B$4,CENTRÍFUGAS!M96,IF($B$15=DATOS!$B$5,CHILLERS!M96, IF($B$15=DATOS!$B$6,COMPRESORES!M96,IF($B$15=DATOS!$B$7,EVAPORADORES!M96,IF($B$15=DATOS!$B$8,FILTROS!M96,IF($B$15=DATOS!$B$9,IC!M96,IF($B$15=DATOS!$B$10,MIXERS!M96,IF($B$15=DATOS!$B$11,MOLINOS!M96,IF($B$15=DATOS!$B$12,'ÓSMOSIS INV'!M96,IF($B$15=DATOS!$B$13,REACTORES!M96,IF($B$15=DATOS!$B$14,RESINAS!M100,IF($B$15=DATOS!$B$15,SECADORES!M96,IF($B$15=DATOS!$B$16,SILOS!M96,IF($B$15=DATOS!$B$17,TANQUES!M96,IF($B$15=DATOS!$B$18,'TK AGITADOS'!M96,IF($B$15=DATOS!$B$19,'TORRES ENF'!M96," ")))))))))))))))))</f>
        <v>0</v>
      </c>
      <c r="L112" s="46">
        <f>IF($B$15=DATOS!$B$3,CALDERAS!N96,IF($B$15=DATOS!$B$4,CENTRÍFUGAS!N96,IF($B$15=DATOS!$B$5,CHILLERS!N96, IF($B$15=DATOS!$B$6,COMPRESORES!N96,IF($B$15=DATOS!$B$7,EVAPORADORES!N96,IF($B$15=DATOS!$B$8,FILTROS!N96,IF($B$15=DATOS!$B$9,IC!N96,IF($B$15=DATOS!$B$10,MIXERS!N96,IF($B$15=DATOS!$B$11,MOLINOS!N96,IF($B$15=DATOS!$B$12,'ÓSMOSIS INV'!N96,IF($B$15=DATOS!$B$13,REACTORES!N96,IF($B$15=DATOS!$B$14,RESINAS!N100,IF($B$15=DATOS!$B$15,SECADORES!N96,IF($B$15=DATOS!$B$16,SILOS!N96,IF($B$15=DATOS!$B$17,TANQUES!N96,IF($B$15=DATOS!$B$18,'TK AGITADOS'!N96,IF($B$15=DATOS!$B$19,'TORRES ENF'!N96," ")))))))))))))))))</f>
        <v>0</v>
      </c>
      <c r="M112" s="46">
        <f>IF($B$15=DATOS!$B$3,CALDERAS!O96,IF($B$15=DATOS!$B$4,CENTRÍFUGAS!O96,IF($B$15=DATOS!$B$5,CHILLERS!O96, IF($B$15=DATOS!$B$6,COMPRESORES!O96,IF($B$15=DATOS!$B$7,EVAPORADORES!O96,IF($B$15=DATOS!$B$8,FILTROS!O96,IF($B$15=DATOS!$B$9,IC!O96,IF($B$15=DATOS!$B$10,MIXERS!O96,IF($B$15=DATOS!$B$11,MOLINOS!O96,IF($B$15=DATOS!$B$12,'ÓSMOSIS INV'!O96,IF($B$15=DATOS!$B$13,REACTORES!O96,IF($B$15=DATOS!$B$14,RESINAS!O100,IF($B$15=DATOS!$B$15,SECADORES!O96,IF($B$15=DATOS!$B$16,SILOS!O96,IF($B$15=DATOS!$B$17,TANQUES!O96,IF($B$15=DATOS!$B$18,'TK AGITADOS'!O96,IF($B$15=DATOS!$B$19,'TORRES ENF'!O96," ")))))))))))))))))</f>
        <v>0</v>
      </c>
      <c r="N112" s="46">
        <f>IF($B$15=DATOS!$B$3,CALDERAS!P96,IF($B$15=DATOS!$B$4,CENTRÍFUGAS!P96,IF($B$15=DATOS!$B$5,CHILLERS!P96, IF($B$15=DATOS!$B$6,COMPRESORES!P96,IF($B$15=DATOS!$B$7,EVAPORADORES!P96,IF($B$15=DATOS!$B$8,FILTROS!P96,IF($B$15=DATOS!$B$9,IC!P96,IF($B$15=DATOS!$B$10,MIXERS!P96,IF($B$15=DATOS!$B$11,MOLINOS!P96,IF($B$15=DATOS!$B$12,'ÓSMOSIS INV'!P96,IF($B$15=DATOS!$B$13,REACTORES!P96,IF($B$15=DATOS!$B$14,RESINAS!P100,IF($B$15=DATOS!$B$15,SECADORES!P96,IF($B$15=DATOS!$B$16,SILOS!P96,IF($B$15=DATOS!$B$17,TANQUES!P96,IF($B$15=DATOS!$B$18,'TK AGITADOS'!P96,IF($B$15=DATOS!$B$19,'TORRES ENF'!P96," ")))))))))))))))))</f>
        <v>0</v>
      </c>
      <c r="O112" s="46">
        <f>IF($B$15=DATOS!$B$3,CALDERAS!Q96,IF($B$15=DATOS!$B$4,CENTRÍFUGAS!Q96,IF($B$15=DATOS!$B$5,CHILLERS!Q96, IF($B$15=DATOS!$B$6,COMPRESORES!Q96,IF($B$15=DATOS!$B$7,EVAPORADORES!Q96,IF($B$15=DATOS!$B$8,FILTROS!Q96,IF($B$15=DATOS!$B$9,IC!Q96,IF($B$15=DATOS!$B$10,MIXERS!Q96,IF($B$15=DATOS!$B$11,MOLINOS!Q96,IF($B$15=DATOS!$B$12,'ÓSMOSIS INV'!Q96,IF($B$15=DATOS!$B$13,REACTORES!Q96,IF($B$15=DATOS!$B$14,RESINAS!Q100,IF($B$15=DATOS!$B$15,SECADORES!Q96,IF($B$15=DATOS!$B$16,SILOS!Q96,IF($B$15=DATOS!$B$17,TANQUES!Q96,IF($B$15=DATOS!$B$18,'TK AGITADOS'!Q96,IF($B$15=DATOS!$B$19,'TORRES ENF'!Q96," ")))))))))))))))))</f>
        <v>0</v>
      </c>
      <c r="P112" s="46">
        <f>IF($B$15=DATOS!$B$3,CALDERAS!R96,IF($B$15=DATOS!$B$4,CENTRÍFUGAS!R96,IF($B$15=DATOS!$B$5,CHILLERS!R96, IF($B$15=DATOS!$B$6,COMPRESORES!R96,IF($B$15=DATOS!$B$7,EVAPORADORES!R96,IF($B$15=DATOS!$B$8,FILTROS!R96,IF($B$15=DATOS!$B$9,IC!R96,IF($B$15=DATOS!$B$10,MIXERS!R96,IF($B$15=DATOS!$B$11,MOLINOS!R96,IF($B$15=DATOS!$B$12,'ÓSMOSIS INV'!R96,IF($B$15=DATOS!$B$13,REACTORES!R96,IF($B$15=DATOS!$B$14,RESINAS!R100,IF($B$15=DATOS!$B$15,SECADORES!R96,IF($B$15=DATOS!$B$16,SILOS!R96,IF($B$15=DATOS!$B$17,TANQUES!R96,IF($B$15=DATOS!$B$18,'TK AGITADOS'!R96,IF($B$15=DATOS!$B$19,'TORRES ENF'!R96," ")))))))))))))))))</f>
        <v>0</v>
      </c>
      <c r="Q112" s="46">
        <f>IF($B$15=DATOS!$B$3,CALDERAS!S96,IF($B$15=DATOS!$B$4,CENTRÍFUGAS!S96,IF($B$15=DATOS!$B$5,CHILLERS!S96, IF($B$15=DATOS!$B$6,COMPRESORES!S96,IF($B$15=DATOS!$B$7,EVAPORADORES!S96,IF($B$15=DATOS!$B$8,FILTROS!S96,IF($B$15=DATOS!$B$9,IC!S96,IF($B$15=DATOS!$B$10,MIXERS!S96,IF($B$15=DATOS!$B$11,MOLINOS!S96,IF($B$15=DATOS!$B$12,'ÓSMOSIS INV'!S96,IF($B$15=DATOS!$B$13,REACTORES!S96,IF($B$15=DATOS!$B$14,RESINAS!S100,IF($B$15=DATOS!$B$15,SECADORES!S96,IF($B$15=DATOS!$B$16,SILOS!S96,IF($B$15=DATOS!$B$17,TANQUES!S96,IF($B$15=DATOS!$B$18,'TK AGITADOS'!S96,IF($B$15=DATOS!$B$19,'TORRES ENF'!S96," ")))))))))))))))))</f>
        <v>0</v>
      </c>
      <c r="R112" s="46">
        <f>IF($B$15=DATOS!$B$3,CALDERAS!T96,IF($B$15=DATOS!$B$4,CENTRÍFUGAS!T96,IF($B$15=DATOS!$B$5,CHILLERS!T96, IF($B$15=DATOS!$B$6,COMPRESORES!T96,IF($B$15=DATOS!$B$7,EVAPORADORES!T96,IF($B$15=DATOS!$B$8,FILTROS!T96,IF($B$15=DATOS!$B$9,IC!T96,IF($B$15=DATOS!$B$10,MIXERS!T96,IF($B$15=DATOS!$B$11,MOLINOS!T96,IF($B$15=DATOS!$B$12,'ÓSMOSIS INV'!T96,IF($B$15=DATOS!$B$13,REACTORES!T96,IF($B$15=DATOS!$B$14,RESINAS!T100,IF($B$15=DATOS!$B$15,SECADORES!T96,IF($B$15=DATOS!$B$16,SILOS!T96,IF($B$15=DATOS!$B$17,TANQUES!T96,IF($B$15=DATOS!$B$18,'TK AGITADOS'!T96,IF($B$15=DATOS!$B$19,'TORRES ENF'!T96," ")))))))))))))))))</f>
        <v>0</v>
      </c>
      <c r="S112" s="46">
        <f>IF($B$15=DATOS!$B$3,CALDERAS!U96,IF($B$15=DATOS!$B$4,CENTRÍFUGAS!U96,IF($B$15=DATOS!$B$5,CHILLERS!U96, IF($B$15=DATOS!$B$6,COMPRESORES!U96,IF($B$15=DATOS!$B$7,EVAPORADORES!U96,IF($B$15=DATOS!$B$8,FILTROS!U96,IF($B$15=DATOS!$B$9,IC!U96,IF($B$15=DATOS!$B$10,MIXERS!U96,IF($B$15=DATOS!$B$11,MOLINOS!U96,IF($B$15=DATOS!$B$12,'ÓSMOSIS INV'!U96,IF($B$15=DATOS!$B$13,REACTORES!U96,IF($B$15=DATOS!$B$14,RESINAS!U100,IF($B$15=DATOS!$B$15,SECADORES!U96,IF($B$15=DATOS!$B$16,SILOS!U96,IF($B$15=DATOS!$B$17,TANQUES!U96,IF($B$15=DATOS!$B$18,'TK AGITADOS'!U96,IF($B$15=DATOS!$B$19,'TORRES ENF'!U96," ")))))))))))))))))</f>
        <v>0</v>
      </c>
      <c r="T112" s="46">
        <f>IF($B$15=DATOS!$B$3,CALDERAS!V96,IF($B$15=DATOS!$B$4,CENTRÍFUGAS!V96,IF($B$15=DATOS!$B$5,CHILLERS!V96, IF($B$15=DATOS!$B$6,COMPRESORES!V96,IF($B$15=DATOS!$B$7,EVAPORADORES!V96,IF($B$15=DATOS!$B$8,FILTROS!V96,IF($B$15=DATOS!$B$9,IC!V96,IF($B$15=DATOS!$B$10,MIXERS!V96,IF($B$15=DATOS!$B$11,MOLINOS!V96,IF($B$15=DATOS!$B$12,'ÓSMOSIS INV'!V96,IF($B$15=DATOS!$B$13,REACTORES!V96,IF($B$15=DATOS!$B$14,RESINAS!V100,IF($B$15=DATOS!$B$15,SECADORES!V96,IF($B$15=DATOS!$B$16,SILOS!V96,IF($B$15=DATOS!$B$17,TANQUES!V96,IF($B$15=DATOS!$B$18,'TK AGITADOS'!V96,IF($B$15=DATOS!$B$19,'TORRES ENF'!V96," ")))))))))))))))))</f>
        <v>0</v>
      </c>
      <c r="U112" s="46">
        <f>IF($B$15=DATOS!$B$3,CALDERAS!W96,IF($B$15=DATOS!$B$4,CENTRÍFUGAS!W96,IF($B$15=DATOS!$B$5,CHILLERS!W96, IF($B$15=DATOS!$B$6,COMPRESORES!W96,IF($B$15=DATOS!$B$7,EVAPORADORES!W96,IF($B$15=DATOS!$B$8,FILTROS!W96,IF($B$15=DATOS!$B$9,IC!W96,IF($B$15=DATOS!$B$10,MIXERS!W96,IF($B$15=DATOS!$B$11,MOLINOS!W96,IF($B$15=DATOS!$B$12,'ÓSMOSIS INV'!W96,IF($B$15=DATOS!$B$13,REACTORES!W96,IF($B$15=DATOS!$B$14,RESINAS!W100,IF($B$15=DATOS!$B$15,SECADORES!W96,IF($B$15=DATOS!$B$16,SILOS!W96,IF($B$15=DATOS!$B$17,TANQUES!W96,IF($B$15=DATOS!$B$18,'TK AGITADOS'!W96,IF($B$15=DATOS!$B$19,'TORRES ENF'!W96," ")))))))))))))))))</f>
        <v>0</v>
      </c>
      <c r="V112" s="46">
        <f>IF($B$15=DATOS!$B$3,CALDERAS!X96,IF($B$15=DATOS!$B$4,CENTRÍFUGAS!X96,IF($B$15=DATOS!$B$5,CHILLERS!X96, IF($B$15=DATOS!$B$6,COMPRESORES!X96,IF($B$15=DATOS!$B$7,EVAPORADORES!X96,IF($B$15=DATOS!$B$8,FILTROS!X96,IF($B$15=DATOS!$B$9,IC!X96,IF($B$15=DATOS!$B$10,MIXERS!X96,IF($B$15=DATOS!$B$11,MOLINOS!X96,IF($B$15=DATOS!$B$12,'ÓSMOSIS INV'!X96,IF($B$15=DATOS!$B$13,REACTORES!X96,IF($B$15=DATOS!$B$14,RESINAS!X100,IF($B$15=DATOS!$B$15,SECADORES!X96,IF($B$15=DATOS!$B$16,SILOS!X96,IF($B$15=DATOS!$B$17,TANQUES!X96,IF($B$15=DATOS!$B$18,'TK AGITADOS'!X96,IF($B$15=DATOS!$B$19,'TORRES ENF'!X96," ")))))))))))))))))</f>
        <v>0</v>
      </c>
      <c r="W112" s="46">
        <f>IF($B$15=DATOS!$B$3,CALDERAS!Y96,IF($B$15=DATOS!$B$4,CENTRÍFUGAS!Y96,IF($B$15=DATOS!$B$5,CHILLERS!Y96, IF($B$15=DATOS!$B$6,COMPRESORES!Y96,IF($B$15=DATOS!$B$7,EVAPORADORES!Y96,IF($B$15=DATOS!$B$8,FILTROS!Y96,IF($B$15=DATOS!$B$9,IC!Y96,IF($B$15=DATOS!$B$10,MIXERS!Y96,IF($B$15=DATOS!$B$11,MOLINOS!Y96,IF($B$15=DATOS!$B$12,'ÓSMOSIS INV'!Y96,IF($B$15=DATOS!$B$13,REACTORES!Y96,IF($B$15=DATOS!$B$14,RESINAS!Y100,IF($B$15=DATOS!$B$15,SECADORES!Y96,IF($B$15=DATOS!$B$16,SILOS!Y96,IF($B$15=DATOS!$B$17,TANQUES!Y96,IF($B$15=DATOS!$B$18,'TK AGITADOS'!Y96,IF($B$15=DATOS!$B$19,'TORRES ENF'!Y96," ")))))))))))))))))</f>
        <v>0</v>
      </c>
      <c r="X112" s="46">
        <f>IF($B$15=DATOS!$B$3,CALDERAS!Z96,IF($B$15=DATOS!$B$4,CENTRÍFUGAS!Z96,IF($B$15=DATOS!$B$5,CHILLERS!Z96, IF($B$15=DATOS!$B$6,COMPRESORES!Z96,IF($B$15=DATOS!$B$7,EVAPORADORES!Z96,IF($B$15=DATOS!$B$8,FILTROS!Z96,IF($B$15=DATOS!$B$9,IC!Z96,IF($B$15=DATOS!$B$10,MIXERS!Z96,IF($B$15=DATOS!$B$11,MOLINOS!Z96,IF($B$15=DATOS!$B$12,'ÓSMOSIS INV'!Z96,IF($B$15=DATOS!$B$13,REACTORES!Z96,IF($B$15=DATOS!$B$14,RESINAS!Z100,IF($B$15=DATOS!$B$15,SECADORES!Z96,IF($B$15=DATOS!$B$16,SILOS!Z96,IF($B$15=DATOS!$B$17,TANQUES!Z96,IF($B$15=DATOS!$B$18,'TK AGITADOS'!Z96,IF($B$15=DATOS!$B$19,'TORRES ENF'!Z96," ")))))))))))))))))</f>
        <v>0</v>
      </c>
      <c r="Y112" s="46">
        <f>IF($B$15=DATOS!$B$3,CALDERAS!AA96,IF($B$15=DATOS!$B$4,CENTRÍFUGAS!AA96,IF($B$15=DATOS!$B$5,CHILLERS!AA96, IF($B$15=DATOS!$B$6,COMPRESORES!AA96,IF($B$15=DATOS!$B$7,EVAPORADORES!AA96,IF($B$15=DATOS!$B$8,FILTROS!AA96,IF($B$15=DATOS!$B$9,IC!AA96,IF($B$15=DATOS!$B$10,MIXERS!AA96,IF($B$15=DATOS!$B$11,MOLINOS!AA96,IF($B$15=DATOS!$B$12,'ÓSMOSIS INV'!AA96,IF($B$15=DATOS!$B$13,REACTORES!AA96,IF($B$15=DATOS!$B$14,RESINAS!AA100,IF($B$15=DATOS!$B$15,SECADORES!AA96,IF($B$15=DATOS!$B$16,SILOS!AA96,IF($B$15=DATOS!$B$17,TANQUES!AA96,IF($B$15=DATOS!$B$18,'TK AGITADOS'!AA96,IF($B$15=DATOS!$B$19,'TORRES ENF'!AA96," ")))))))))))))))))</f>
        <v>0</v>
      </c>
      <c r="Z112" s="46">
        <f>IF($B$15=DATOS!$B$3,CALDERAS!AB96,IF($B$15=DATOS!$B$4,CENTRÍFUGAS!AB96,IF($B$15=DATOS!$B$5,CHILLERS!AB96, IF($B$15=DATOS!$B$6,COMPRESORES!AB96,IF($B$15=DATOS!$B$7,EVAPORADORES!AB96,IF($B$15=DATOS!$B$8,FILTROS!AB96,IF($B$15=DATOS!$B$9,IC!AB96,IF($B$15=DATOS!$B$10,MIXERS!AB96,IF($B$15=DATOS!$B$11,MOLINOS!AB96,IF($B$15=DATOS!$B$12,'ÓSMOSIS INV'!AB96,IF($B$15=DATOS!$B$13,REACTORES!AB96,IF($B$15=DATOS!$B$14,RESINAS!AB100,IF($B$15=DATOS!$B$15,SECADORES!AB96,IF($B$15=DATOS!$B$16,SILOS!AB96,IF($B$15=DATOS!$B$17,TANQUES!AB96,IF($B$15=DATOS!$B$18,'TK AGITADOS'!AB96,IF($B$15=DATOS!$B$19,'TORRES ENF'!AB96," ")))))))))))))))))</f>
        <v>0</v>
      </c>
      <c r="AA112" s="46">
        <f>IF($B$15=DATOS!$B$3,CALDERAS!AC96,IF($B$15=DATOS!$B$4,CENTRÍFUGAS!AC96,IF($B$15=DATOS!$B$5,CHILLERS!AC96, IF($B$15=DATOS!$B$6,COMPRESORES!AC96,IF($B$15=DATOS!$B$7,EVAPORADORES!AC96,IF($B$15=DATOS!$B$8,FILTROS!AC96,IF($B$15=DATOS!$B$9,IC!AC96,IF($B$15=DATOS!$B$10,MIXERS!AC96,IF($B$15=DATOS!$B$11,MOLINOS!AC96,IF($B$15=DATOS!$B$12,'ÓSMOSIS INV'!AC96,IF($B$15=DATOS!$B$13,REACTORES!AC96,IF($B$15=DATOS!$B$14,RESINAS!AC100,IF($B$15=DATOS!$B$15,SECADORES!AC96,IF($B$15=DATOS!$B$16,SILOS!AC96,IF($B$15=DATOS!$B$17,TANQUES!AC96,IF($B$15=DATOS!$B$18,'TK AGITADOS'!AC96,IF($B$15=DATOS!$B$19,'TORRES ENF'!AC96," ")))))))))))))))))</f>
        <v>0</v>
      </c>
      <c r="AB112" s="46">
        <f>IF($B$15=DATOS!$B$3,CALDERAS!AD96,IF($B$15=DATOS!$B$4,CENTRÍFUGAS!AD96,IF($B$15=DATOS!$B$5,CHILLERS!AD96, IF($B$15=DATOS!$B$6,COMPRESORES!AD96,IF($B$15=DATOS!$B$7,EVAPORADORES!AD96,IF($B$15=DATOS!$B$8,FILTROS!AD96,IF($B$15=DATOS!$B$9,IC!AD96,IF($B$15=DATOS!$B$10,MIXERS!AD96,IF($B$15=DATOS!$B$11,MOLINOS!AD96,IF($B$15=DATOS!$B$12,'ÓSMOSIS INV'!AD96,IF($B$15=DATOS!$B$13,REACTORES!AD96,IF($B$15=DATOS!$B$14,RESINAS!AD100,IF($B$15=DATOS!$B$15,SECADORES!AD96,IF($B$15=DATOS!$B$16,SILOS!AD96,IF($B$15=DATOS!$B$17,TANQUES!AD96,IF($B$15=DATOS!$B$18,'TK AGITADOS'!AD96,IF($B$15=DATOS!$B$19,'TORRES ENF'!AD96," ")))))))))))))))))</f>
        <v>0</v>
      </c>
      <c r="AC112" s="46">
        <f>IF($B$15=DATOS!$B$3,CALDERAS!AE96,IF($B$15=DATOS!$B$4,CENTRÍFUGAS!AE96,IF($B$15=DATOS!$B$5,CHILLERS!AE96, IF($B$15=DATOS!$B$6,COMPRESORES!AE96,IF($B$15=DATOS!$B$7,EVAPORADORES!AE96,IF($B$15=DATOS!$B$8,FILTROS!AE96,IF($B$15=DATOS!$B$9,IC!AE96,IF($B$15=DATOS!$B$10,MIXERS!AE96,IF($B$15=DATOS!$B$11,MOLINOS!AE96,IF($B$15=DATOS!$B$12,'ÓSMOSIS INV'!AE96,IF($B$15=DATOS!$B$13,REACTORES!AE96,IF($B$15=DATOS!$B$14,RESINAS!AE100,IF($B$15=DATOS!$B$15,SECADORES!AE96,IF($B$15=DATOS!$B$16,SILOS!AE96,IF($B$15=DATOS!$B$17,TANQUES!AE96,IF($B$15=DATOS!$B$18,'TK AGITADOS'!AE96,IF($B$15=DATOS!$B$19,'TORRES ENF'!AE96," ")))))))))))))))))</f>
        <v>0</v>
      </c>
      <c r="AD112" s="46">
        <f>IF($B$15=DATOS!$B$3,CALDERAS!AF96,IF($B$15=DATOS!$B$4,CENTRÍFUGAS!AF96,IF($B$15=DATOS!$B$5,CHILLERS!AF96, IF($B$15=DATOS!$B$6,COMPRESORES!AF96,IF($B$15=DATOS!$B$7,EVAPORADORES!AF96,IF($B$15=DATOS!$B$8,FILTROS!AF96,IF($B$15=DATOS!$B$9,IC!AF96,IF($B$15=DATOS!$B$10,MIXERS!AF96,IF($B$15=DATOS!$B$11,MOLINOS!AF96,IF($B$15=DATOS!$B$12,'ÓSMOSIS INV'!AF96,IF($B$15=DATOS!$B$13,REACTORES!AF96,IF($B$15=DATOS!$B$14,RESINAS!AF100,IF($B$15=DATOS!$B$15,SECADORES!AF96,IF($B$15=DATOS!$B$16,SILOS!AF96,IF($B$15=DATOS!$B$17,TANQUES!AF96,IF($B$15=DATOS!$B$18,'TK AGITADOS'!AF96,IF($B$15=DATOS!$B$19,'TORRES ENF'!AF96," ")))))))))))))))))</f>
        <v>0</v>
      </c>
      <c r="AE112" s="46">
        <f>IF($B$15=DATOS!$B$3,CALDERAS!AG96,IF($B$15=DATOS!$B$4,CENTRÍFUGAS!AG96,IF($B$15=DATOS!$B$5,CHILLERS!AG96, IF($B$15=DATOS!$B$6,COMPRESORES!AG96,IF($B$15=DATOS!$B$7,EVAPORADORES!AG96,IF($B$15=DATOS!$B$8,FILTROS!AG96,IF($B$15=DATOS!$B$9,IC!AG96,IF($B$15=DATOS!$B$10,MIXERS!AG96,IF($B$15=DATOS!$B$11,MOLINOS!AG96,IF($B$15=DATOS!$B$12,'ÓSMOSIS INV'!AG96,IF($B$15=DATOS!$B$13,REACTORES!AG96,IF($B$15=DATOS!$B$14,RESINAS!AG100,IF($B$15=DATOS!$B$15,SECADORES!AG96,IF($B$15=DATOS!$B$16,SILOS!AG96,IF($B$15=DATOS!$B$17,TANQUES!AG96,IF($B$15=DATOS!$B$18,'TK AGITADOS'!AG96,IF($B$15=DATOS!$B$19,'TORRES ENF'!AG96," ")))))))))))))))))</f>
        <v>0</v>
      </c>
      <c r="AF112" s="46">
        <f>IF($B$15=DATOS!$B$3,CALDERAS!AH96,IF($B$15=DATOS!$B$4,CENTRÍFUGAS!AH96,IF($B$15=DATOS!$B$5,CHILLERS!AH96, IF($B$15=DATOS!$B$6,COMPRESORES!AH96,IF($B$15=DATOS!$B$7,EVAPORADORES!AH96,IF($B$15=DATOS!$B$8,FILTROS!AH96,IF($B$15=DATOS!$B$9,IC!AH96,IF($B$15=DATOS!$B$10,MIXERS!AH96,IF($B$15=DATOS!$B$11,MOLINOS!AH96,IF($B$15=DATOS!$B$12,'ÓSMOSIS INV'!AH96,IF($B$15=DATOS!$B$13,REACTORES!AH96,IF($B$15=DATOS!$B$14,RESINAS!AH100,IF($B$15=DATOS!$B$15,SECADORES!AH96,IF($B$15=DATOS!$B$16,SILOS!AH96,IF($B$15=DATOS!$B$17,TANQUES!AH96,IF($B$15=DATOS!$B$18,'TK AGITADOS'!AH96,IF($B$15=DATOS!$B$19,'TORRES ENF'!AH96," ")))))))))))))))))</f>
        <v>0</v>
      </c>
    </row>
    <row r="113" spans="1:32" s="48" customFormat="1" ht="45" customHeight="1" x14ac:dyDescent="0.4">
      <c r="A113" s="46">
        <f>IF($B$15=DATOS!$B$3,CALDERAS!C97,IF($B$15=DATOS!$B$4,CENTRÍFUGAS!C97,IF($B$15=DATOS!$B$5,CHILLERS!C97, IF($B$15=DATOS!$B$6,COMPRESORES!C97,IF($B$15=DATOS!$B$7,EVAPORADORES!C97,IF($B$15=DATOS!$B$8,FILTROS!C97,IF($B$15=DATOS!$B$9,IC!C97,IF($B$15=DATOS!$B$10,MIXERS!C97,IF($B$15=DATOS!$B$11,MOLINOS!C97,IF($B$15=DATOS!$B$12,'ÓSMOSIS INV'!C97,IF($B$15=DATOS!$B$13,REACTORES!C97,IF($B$15=DATOS!$B$14,RESINAS!C101,IF($B$15=DATOS!$B$15,SECADORES!C97,IF($B$15=DATOS!$B$16,SILOS!C97,IF($B$15=DATOS!$B$17,TANQUES!C97,IF($B$15=DATOS!$B$18,'TK AGITADOS'!C97,IF($B$15=DATOS!$B$19,'TORRES ENF'!C97," ")))))))))))))))))</f>
        <v>0</v>
      </c>
      <c r="B113" s="46">
        <f>IF($B$15=DATOS!$B$3,CALDERAS!D97,IF($B$15=DATOS!$B$4,CENTRÍFUGAS!D97,IF($B$15=DATOS!$B$5,CHILLERS!D97, IF($B$15=DATOS!$B$6,COMPRESORES!D97,IF($B$15=DATOS!$B$7,EVAPORADORES!D97,IF($B$15=DATOS!$B$8,FILTROS!D97,IF($B$15=DATOS!$B$9,IC!D97,IF($B$15=DATOS!$B$10,MIXERS!D97,IF($B$15=DATOS!$B$11,MOLINOS!D97,IF($B$15=DATOS!$B$12,'ÓSMOSIS INV'!D97,IF($B$15=DATOS!$B$13,REACTORES!D97,IF($B$15=DATOS!$B$14,RESINAS!D101,IF($B$15=DATOS!$B$15,SECADORES!D97,IF($B$15=DATOS!$B$16,SILOS!D97,IF($B$15=DATOS!$B$17,TANQUES!D97,IF($B$15=DATOS!$B$18,'TK AGITADOS'!D97,IF($B$15=DATOS!$B$19,'TORRES ENF'!D97," ")))))))))))))))))</f>
        <v>0</v>
      </c>
      <c r="C113" s="46">
        <f>IF($B$15=DATOS!$B$3,CALDERAS!E97,IF($B$15=DATOS!$B$4,CENTRÍFUGAS!E97,IF($B$15=DATOS!$B$5,CHILLERS!E97, IF($B$15=DATOS!$B$6,COMPRESORES!E97,IF($B$15=DATOS!$B$7,EVAPORADORES!E97,IF($B$15=DATOS!$B$8,FILTROS!E97,IF($B$15=DATOS!$B$9,IC!E97,IF($B$15=DATOS!$B$10,MIXERS!E97,IF($B$15=DATOS!$B$11,MOLINOS!E97,IF($B$15=DATOS!$B$12,'ÓSMOSIS INV'!E97,IF($B$15=DATOS!$B$13,REACTORES!E97,IF($B$15=DATOS!$B$14,RESINAS!E101,IF($B$15=DATOS!$B$15,SECADORES!E97,IF($B$15=DATOS!$B$16,SILOS!E97,IF($B$15=DATOS!$B$17,TANQUES!E97,IF($B$15=DATOS!$B$18,'TK AGITADOS'!E97,IF($B$15=DATOS!$B$19,'TORRES ENF'!E97," ")))))))))))))))))</f>
        <v>0</v>
      </c>
      <c r="D113" s="46">
        <f>IF($B$15=DATOS!$B$3,CALDERAS!F97,IF($B$15=DATOS!$B$4,CENTRÍFUGAS!F97,IF($B$15=DATOS!$B$5,CHILLERS!F97, IF($B$15=DATOS!$B$6,COMPRESORES!F97,IF($B$15=DATOS!$B$7,EVAPORADORES!F97,IF($B$15=DATOS!$B$8,FILTROS!F97,IF($B$15=DATOS!$B$9,IC!F97,IF($B$15=DATOS!$B$10,MIXERS!F97,IF($B$15=DATOS!$B$11,MOLINOS!F97,IF($B$15=DATOS!$B$12,'ÓSMOSIS INV'!F97,IF($B$15=DATOS!$B$13,REACTORES!F97,IF($B$15=DATOS!$B$14,RESINAS!F101,IF($B$15=DATOS!$B$15,SECADORES!F97,IF($B$15=DATOS!$B$16,SILOS!F97,IF($B$15=DATOS!$B$17,TANQUES!F97,IF($B$15=DATOS!$B$18,'TK AGITADOS'!F97,IF($B$15=DATOS!$B$19,'TORRES ENF'!F97," ")))))))))))))))))</f>
        <v>0</v>
      </c>
      <c r="E113" s="46">
        <f>IF($B$15=DATOS!$B$3,CALDERAS!G97,IF($B$15=DATOS!$B$4,CENTRÍFUGAS!G97,IF($B$15=DATOS!$B$5,CHILLERS!G97, IF($B$15=DATOS!$B$6,COMPRESORES!G97,IF($B$15=DATOS!$B$7,EVAPORADORES!G97,IF($B$15=DATOS!$B$8,FILTROS!G97,IF($B$15=DATOS!$B$9,IC!G97,IF($B$15=DATOS!$B$10,MIXERS!G97,IF($B$15=DATOS!$B$11,MOLINOS!G97,IF($B$15=DATOS!$B$12,'ÓSMOSIS INV'!G97,IF($B$15=DATOS!$B$13,REACTORES!G97,IF($B$15=DATOS!$B$14,RESINAS!G101,IF($B$15=DATOS!$B$15,SECADORES!G97,IF($B$15=DATOS!$B$16,SILOS!G97,IF($B$15=DATOS!$B$17,TANQUES!G97,IF($B$15=DATOS!$B$18,'TK AGITADOS'!G97,IF($B$15=DATOS!$B$19,'TORRES ENF'!G97," ")))))))))))))))))</f>
        <v>0</v>
      </c>
      <c r="F113" s="46">
        <f>IF($B$15=DATOS!$B$3,CALDERAS!H97,IF($B$15=DATOS!$B$4,CENTRÍFUGAS!H97,IF($B$15=DATOS!$B$5,CHILLERS!H97, IF($B$15=DATOS!$B$6,COMPRESORES!H97,IF($B$15=DATOS!$B$7,EVAPORADORES!H97,IF($B$15=DATOS!$B$8,FILTROS!H97,IF($B$15=DATOS!$B$9,IC!H97,IF($B$15=DATOS!$B$10,MIXERS!H97,IF($B$15=DATOS!$B$11,MOLINOS!H97,IF($B$15=DATOS!$B$12,'ÓSMOSIS INV'!H97,IF($B$15=DATOS!$B$13,REACTORES!H97,IF($B$15=DATOS!$B$14,RESINAS!H101,IF($B$15=DATOS!$B$15,SECADORES!H97,IF($B$15=DATOS!$B$16,SILOS!H97,IF($B$15=DATOS!$B$17,TANQUES!H97,IF($B$15=DATOS!$B$18,'TK AGITADOS'!H97,IF($B$15=DATOS!$B$19,'TORRES ENF'!H97," ")))))))))))))))))</f>
        <v>0</v>
      </c>
      <c r="G113" s="46">
        <f>IF($B$15=DATOS!$B$3,CALDERAS!I97,IF($B$15=DATOS!$B$4,CENTRÍFUGAS!I97,IF($B$15=DATOS!$B$5,CHILLERS!I97, IF($B$15=DATOS!$B$6,COMPRESORES!I97,IF($B$15=DATOS!$B$7,EVAPORADORES!I97,IF($B$15=DATOS!$B$8,FILTROS!I97,IF($B$15=DATOS!$B$9,IC!I97,IF($B$15=DATOS!$B$10,MIXERS!I97,IF($B$15=DATOS!$B$11,MOLINOS!I97,IF($B$15=DATOS!$B$12,'ÓSMOSIS INV'!I97,IF($B$15=DATOS!$B$13,REACTORES!I97,IF($B$15=DATOS!$B$14,RESINAS!I101,IF($B$15=DATOS!$B$15,SECADORES!I97,IF($B$15=DATOS!$B$16,SILOS!I97,IF($B$15=DATOS!$B$17,TANQUES!I97,IF($B$15=DATOS!$B$18,'TK AGITADOS'!I97,IF($B$15=DATOS!$B$19,'TORRES ENF'!I97," ")))))))))))))))))</f>
        <v>0</v>
      </c>
      <c r="H113" s="46">
        <f>IF($B$15=DATOS!$B$3,CALDERAS!J97,IF($B$15=DATOS!$B$4,CENTRÍFUGAS!J97,IF($B$15=DATOS!$B$5,CHILLERS!J97, IF($B$15=DATOS!$B$6,COMPRESORES!J97,IF($B$15=DATOS!$B$7,EVAPORADORES!J97,IF($B$15=DATOS!$B$8,FILTROS!J97,IF($B$15=DATOS!$B$9,IC!J97,IF($B$15=DATOS!$B$10,MIXERS!J97,IF($B$15=DATOS!$B$11,MOLINOS!J97,IF($B$15=DATOS!$B$12,'ÓSMOSIS INV'!J97,IF($B$15=DATOS!$B$13,REACTORES!J97,IF($B$15=DATOS!$B$14,RESINAS!J101,IF($B$15=DATOS!$B$15,SECADORES!J97,IF($B$15=DATOS!$B$16,SILOS!J97,IF($B$15=DATOS!$B$17,TANQUES!J97,IF($B$15=DATOS!$B$18,'TK AGITADOS'!J97,IF($B$15=DATOS!$B$19,'TORRES ENF'!J97," ")))))))))))))))))</f>
        <v>0</v>
      </c>
      <c r="I113" s="46">
        <f>IF($B$15=DATOS!$B$3,CALDERAS!K97,IF($B$15=DATOS!$B$4,CENTRÍFUGAS!K97,IF($B$15=DATOS!$B$5,CHILLERS!K97, IF($B$15=DATOS!$B$6,COMPRESORES!K97,IF($B$15=DATOS!$B$7,EVAPORADORES!K97,IF($B$15=DATOS!$B$8,FILTROS!K97,IF($B$15=DATOS!$B$9,IC!K97,IF($B$15=DATOS!$B$10,MIXERS!K97,IF($B$15=DATOS!$B$11,MOLINOS!K97,IF($B$15=DATOS!$B$12,'ÓSMOSIS INV'!K97,IF($B$15=DATOS!$B$13,REACTORES!K97,IF($B$15=DATOS!$B$14,RESINAS!K101,IF($B$15=DATOS!$B$15,SECADORES!K97,IF($B$15=DATOS!$B$16,SILOS!K97,IF($B$15=DATOS!$B$17,TANQUES!K97,IF($B$15=DATOS!$B$18,'TK AGITADOS'!K97,IF($B$15=DATOS!$B$19,'TORRES ENF'!K97," ")))))))))))))))))</f>
        <v>0</v>
      </c>
      <c r="J113" s="46">
        <f>IF($B$15=DATOS!$B$3,CALDERAS!L97,IF($B$15=DATOS!$B$4,CENTRÍFUGAS!L97,IF($B$15=DATOS!$B$5,CHILLERS!L97, IF($B$15=DATOS!$B$6,COMPRESORES!L97,IF($B$15=DATOS!$B$7,EVAPORADORES!L97,IF($B$15=DATOS!$B$8,FILTROS!L97,IF($B$15=DATOS!$B$9,IC!L97,IF($B$15=DATOS!$B$10,MIXERS!L97,IF($B$15=DATOS!$B$11,MOLINOS!L97,IF($B$15=DATOS!$B$12,'ÓSMOSIS INV'!L97,IF($B$15=DATOS!$B$13,REACTORES!L97,IF($B$15=DATOS!$B$14,RESINAS!L101,IF($B$15=DATOS!$B$15,SECADORES!L97,IF($B$15=DATOS!$B$16,SILOS!L97,IF($B$15=DATOS!$B$17,TANQUES!L97,IF($B$15=DATOS!$B$18,'TK AGITADOS'!L97,IF($B$15=DATOS!$B$19,'TORRES ENF'!L97," ")))))))))))))))))</f>
        <v>0</v>
      </c>
      <c r="K113" s="46">
        <f>IF($B$15=DATOS!$B$3,CALDERAS!M97,IF($B$15=DATOS!$B$4,CENTRÍFUGAS!M97,IF($B$15=DATOS!$B$5,CHILLERS!M97, IF($B$15=DATOS!$B$6,COMPRESORES!M97,IF($B$15=DATOS!$B$7,EVAPORADORES!M97,IF($B$15=DATOS!$B$8,FILTROS!M97,IF($B$15=DATOS!$B$9,IC!M97,IF($B$15=DATOS!$B$10,MIXERS!M97,IF($B$15=DATOS!$B$11,MOLINOS!M97,IF($B$15=DATOS!$B$12,'ÓSMOSIS INV'!M97,IF($B$15=DATOS!$B$13,REACTORES!M97,IF($B$15=DATOS!$B$14,RESINAS!M101,IF($B$15=DATOS!$B$15,SECADORES!M97,IF($B$15=DATOS!$B$16,SILOS!M97,IF($B$15=DATOS!$B$17,TANQUES!M97,IF($B$15=DATOS!$B$18,'TK AGITADOS'!M97,IF($B$15=DATOS!$B$19,'TORRES ENF'!M97," ")))))))))))))))))</f>
        <v>0</v>
      </c>
      <c r="L113" s="46">
        <f>IF($B$15=DATOS!$B$3,CALDERAS!N97,IF($B$15=DATOS!$B$4,CENTRÍFUGAS!N97,IF($B$15=DATOS!$B$5,CHILLERS!N97, IF($B$15=DATOS!$B$6,COMPRESORES!N97,IF($B$15=DATOS!$B$7,EVAPORADORES!N97,IF($B$15=DATOS!$B$8,FILTROS!N97,IF($B$15=DATOS!$B$9,IC!N97,IF($B$15=DATOS!$B$10,MIXERS!N97,IF($B$15=DATOS!$B$11,MOLINOS!N97,IF($B$15=DATOS!$B$12,'ÓSMOSIS INV'!N97,IF($B$15=DATOS!$B$13,REACTORES!N97,IF($B$15=DATOS!$B$14,RESINAS!N101,IF($B$15=DATOS!$B$15,SECADORES!N97,IF($B$15=DATOS!$B$16,SILOS!N97,IF($B$15=DATOS!$B$17,TANQUES!N97,IF($B$15=DATOS!$B$18,'TK AGITADOS'!N97,IF($B$15=DATOS!$B$19,'TORRES ENF'!N97," ")))))))))))))))))</f>
        <v>0</v>
      </c>
      <c r="M113" s="46">
        <f>IF($B$15=DATOS!$B$3,CALDERAS!O97,IF($B$15=DATOS!$B$4,CENTRÍFUGAS!O97,IF($B$15=DATOS!$B$5,CHILLERS!O97, IF($B$15=DATOS!$B$6,COMPRESORES!O97,IF($B$15=DATOS!$B$7,EVAPORADORES!O97,IF($B$15=DATOS!$B$8,FILTROS!O97,IF($B$15=DATOS!$B$9,IC!O97,IF($B$15=DATOS!$B$10,MIXERS!O97,IF($B$15=DATOS!$B$11,MOLINOS!O97,IF($B$15=DATOS!$B$12,'ÓSMOSIS INV'!O97,IF($B$15=DATOS!$B$13,REACTORES!O97,IF($B$15=DATOS!$B$14,RESINAS!O101,IF($B$15=DATOS!$B$15,SECADORES!O97,IF($B$15=DATOS!$B$16,SILOS!O97,IF($B$15=DATOS!$B$17,TANQUES!O97,IF($B$15=DATOS!$B$18,'TK AGITADOS'!O97,IF($B$15=DATOS!$B$19,'TORRES ENF'!O97," ")))))))))))))))))</f>
        <v>0</v>
      </c>
      <c r="N113" s="46">
        <f>IF($B$15=DATOS!$B$3,CALDERAS!P97,IF($B$15=DATOS!$B$4,CENTRÍFUGAS!P97,IF($B$15=DATOS!$B$5,CHILLERS!P97, IF($B$15=DATOS!$B$6,COMPRESORES!P97,IF($B$15=DATOS!$B$7,EVAPORADORES!P97,IF($B$15=DATOS!$B$8,FILTROS!P97,IF($B$15=DATOS!$B$9,IC!P97,IF($B$15=DATOS!$B$10,MIXERS!P97,IF($B$15=DATOS!$B$11,MOLINOS!P97,IF($B$15=DATOS!$B$12,'ÓSMOSIS INV'!P97,IF($B$15=DATOS!$B$13,REACTORES!P97,IF($B$15=DATOS!$B$14,RESINAS!P101,IF($B$15=DATOS!$B$15,SECADORES!P97,IF($B$15=DATOS!$B$16,SILOS!P97,IF($B$15=DATOS!$B$17,TANQUES!P97,IF($B$15=DATOS!$B$18,'TK AGITADOS'!P97,IF($B$15=DATOS!$B$19,'TORRES ENF'!P97," ")))))))))))))))))</f>
        <v>0</v>
      </c>
      <c r="O113" s="46">
        <f>IF($B$15=DATOS!$B$3,CALDERAS!Q97,IF($B$15=DATOS!$B$4,CENTRÍFUGAS!Q97,IF($B$15=DATOS!$B$5,CHILLERS!Q97, IF($B$15=DATOS!$B$6,COMPRESORES!Q97,IF($B$15=DATOS!$B$7,EVAPORADORES!Q97,IF($B$15=DATOS!$B$8,FILTROS!Q97,IF($B$15=DATOS!$B$9,IC!Q97,IF($B$15=DATOS!$B$10,MIXERS!Q97,IF($B$15=DATOS!$B$11,MOLINOS!Q97,IF($B$15=DATOS!$B$12,'ÓSMOSIS INV'!Q97,IF($B$15=DATOS!$B$13,REACTORES!Q97,IF($B$15=DATOS!$B$14,RESINAS!Q101,IF($B$15=DATOS!$B$15,SECADORES!Q97,IF($B$15=DATOS!$B$16,SILOS!Q97,IF($B$15=DATOS!$B$17,TANQUES!Q97,IF($B$15=DATOS!$B$18,'TK AGITADOS'!Q97,IF($B$15=DATOS!$B$19,'TORRES ENF'!Q97," ")))))))))))))))))</f>
        <v>0</v>
      </c>
      <c r="P113" s="46">
        <f>IF($B$15=DATOS!$B$3,CALDERAS!R97,IF($B$15=DATOS!$B$4,CENTRÍFUGAS!R97,IF($B$15=DATOS!$B$5,CHILLERS!R97, IF($B$15=DATOS!$B$6,COMPRESORES!R97,IF($B$15=DATOS!$B$7,EVAPORADORES!R97,IF($B$15=DATOS!$B$8,FILTROS!R97,IF($B$15=DATOS!$B$9,IC!R97,IF($B$15=DATOS!$B$10,MIXERS!R97,IF($B$15=DATOS!$B$11,MOLINOS!R97,IF($B$15=DATOS!$B$12,'ÓSMOSIS INV'!R97,IF($B$15=DATOS!$B$13,REACTORES!R97,IF($B$15=DATOS!$B$14,RESINAS!R101,IF($B$15=DATOS!$B$15,SECADORES!R97,IF($B$15=DATOS!$B$16,SILOS!R97,IF($B$15=DATOS!$B$17,TANQUES!R97,IF($B$15=DATOS!$B$18,'TK AGITADOS'!R97,IF($B$15=DATOS!$B$19,'TORRES ENF'!R97," ")))))))))))))))))</f>
        <v>0</v>
      </c>
      <c r="Q113" s="46">
        <f>IF($B$15=DATOS!$B$3,CALDERAS!S97,IF($B$15=DATOS!$B$4,CENTRÍFUGAS!S97,IF($B$15=DATOS!$B$5,CHILLERS!S97, IF($B$15=DATOS!$B$6,COMPRESORES!S97,IF($B$15=DATOS!$B$7,EVAPORADORES!S97,IF($B$15=DATOS!$B$8,FILTROS!S97,IF($B$15=DATOS!$B$9,IC!S97,IF($B$15=DATOS!$B$10,MIXERS!S97,IF($B$15=DATOS!$B$11,MOLINOS!S97,IF($B$15=DATOS!$B$12,'ÓSMOSIS INV'!S97,IF($B$15=DATOS!$B$13,REACTORES!S97,IF($B$15=DATOS!$B$14,RESINAS!S101,IF($B$15=DATOS!$B$15,SECADORES!S97,IF($B$15=DATOS!$B$16,SILOS!S97,IF($B$15=DATOS!$B$17,TANQUES!S97,IF($B$15=DATOS!$B$18,'TK AGITADOS'!S97,IF($B$15=DATOS!$B$19,'TORRES ENF'!S97," ")))))))))))))))))</f>
        <v>0</v>
      </c>
      <c r="R113" s="46">
        <f>IF($B$15=DATOS!$B$3,CALDERAS!T97,IF($B$15=DATOS!$B$4,CENTRÍFUGAS!T97,IF($B$15=DATOS!$B$5,CHILLERS!T97, IF($B$15=DATOS!$B$6,COMPRESORES!T97,IF($B$15=DATOS!$B$7,EVAPORADORES!T97,IF($B$15=DATOS!$B$8,FILTROS!T97,IF($B$15=DATOS!$B$9,IC!T97,IF($B$15=DATOS!$B$10,MIXERS!T97,IF($B$15=DATOS!$B$11,MOLINOS!T97,IF($B$15=DATOS!$B$12,'ÓSMOSIS INV'!T97,IF($B$15=DATOS!$B$13,REACTORES!T97,IF($B$15=DATOS!$B$14,RESINAS!T101,IF($B$15=DATOS!$B$15,SECADORES!T97,IF($B$15=DATOS!$B$16,SILOS!T97,IF($B$15=DATOS!$B$17,TANQUES!T97,IF($B$15=DATOS!$B$18,'TK AGITADOS'!T97,IF($B$15=DATOS!$B$19,'TORRES ENF'!T97," ")))))))))))))))))</f>
        <v>0</v>
      </c>
      <c r="S113" s="46">
        <f>IF($B$15=DATOS!$B$3,CALDERAS!U97,IF($B$15=DATOS!$B$4,CENTRÍFUGAS!U97,IF($B$15=DATOS!$B$5,CHILLERS!U97, IF($B$15=DATOS!$B$6,COMPRESORES!U97,IF($B$15=DATOS!$B$7,EVAPORADORES!U97,IF($B$15=DATOS!$B$8,FILTROS!U97,IF($B$15=DATOS!$B$9,IC!U97,IF($B$15=DATOS!$B$10,MIXERS!U97,IF($B$15=DATOS!$B$11,MOLINOS!U97,IF($B$15=DATOS!$B$12,'ÓSMOSIS INV'!U97,IF($B$15=DATOS!$B$13,REACTORES!U97,IF($B$15=DATOS!$B$14,RESINAS!U101,IF($B$15=DATOS!$B$15,SECADORES!U97,IF($B$15=DATOS!$B$16,SILOS!U97,IF($B$15=DATOS!$B$17,TANQUES!U97,IF($B$15=DATOS!$B$18,'TK AGITADOS'!U97,IF($B$15=DATOS!$B$19,'TORRES ENF'!U97," ")))))))))))))))))</f>
        <v>0</v>
      </c>
      <c r="T113" s="46">
        <f>IF($B$15=DATOS!$B$3,CALDERAS!V97,IF($B$15=DATOS!$B$4,CENTRÍFUGAS!V97,IF($B$15=DATOS!$B$5,CHILLERS!V97, IF($B$15=DATOS!$B$6,COMPRESORES!V97,IF($B$15=DATOS!$B$7,EVAPORADORES!V97,IF($B$15=DATOS!$B$8,FILTROS!V97,IF($B$15=DATOS!$B$9,IC!V97,IF($B$15=DATOS!$B$10,MIXERS!V97,IF($B$15=DATOS!$B$11,MOLINOS!V97,IF($B$15=DATOS!$B$12,'ÓSMOSIS INV'!V97,IF($B$15=DATOS!$B$13,REACTORES!V97,IF($B$15=DATOS!$B$14,RESINAS!V101,IF($B$15=DATOS!$B$15,SECADORES!V97,IF($B$15=DATOS!$B$16,SILOS!V97,IF($B$15=DATOS!$B$17,TANQUES!V97,IF($B$15=DATOS!$B$18,'TK AGITADOS'!V97,IF($B$15=DATOS!$B$19,'TORRES ENF'!V97," ")))))))))))))))))</f>
        <v>0</v>
      </c>
      <c r="U113" s="46">
        <f>IF($B$15=DATOS!$B$3,CALDERAS!W97,IF($B$15=DATOS!$B$4,CENTRÍFUGAS!W97,IF($B$15=DATOS!$B$5,CHILLERS!W97, IF($B$15=DATOS!$B$6,COMPRESORES!W97,IF($B$15=DATOS!$B$7,EVAPORADORES!W97,IF($B$15=DATOS!$B$8,FILTROS!W97,IF($B$15=DATOS!$B$9,IC!W97,IF($B$15=DATOS!$B$10,MIXERS!W97,IF($B$15=DATOS!$B$11,MOLINOS!W97,IF($B$15=DATOS!$B$12,'ÓSMOSIS INV'!W97,IF($B$15=DATOS!$B$13,REACTORES!W97,IF($B$15=DATOS!$B$14,RESINAS!W101,IF($B$15=DATOS!$B$15,SECADORES!W97,IF($B$15=DATOS!$B$16,SILOS!W97,IF($B$15=DATOS!$B$17,TANQUES!W97,IF($B$15=DATOS!$B$18,'TK AGITADOS'!W97,IF($B$15=DATOS!$B$19,'TORRES ENF'!W97," ")))))))))))))))))</f>
        <v>0</v>
      </c>
      <c r="V113" s="46">
        <f>IF($B$15=DATOS!$B$3,CALDERAS!X97,IF($B$15=DATOS!$B$4,CENTRÍFUGAS!X97,IF($B$15=DATOS!$B$5,CHILLERS!X97, IF($B$15=DATOS!$B$6,COMPRESORES!X97,IF($B$15=DATOS!$B$7,EVAPORADORES!X97,IF($B$15=DATOS!$B$8,FILTROS!X97,IF($B$15=DATOS!$B$9,IC!X97,IF($B$15=DATOS!$B$10,MIXERS!X97,IF($B$15=DATOS!$B$11,MOLINOS!X97,IF($B$15=DATOS!$B$12,'ÓSMOSIS INV'!X97,IF($B$15=DATOS!$B$13,REACTORES!X97,IF($B$15=DATOS!$B$14,RESINAS!X101,IF($B$15=DATOS!$B$15,SECADORES!X97,IF($B$15=DATOS!$B$16,SILOS!X97,IF($B$15=DATOS!$B$17,TANQUES!X97,IF($B$15=DATOS!$B$18,'TK AGITADOS'!X97,IF($B$15=DATOS!$B$19,'TORRES ENF'!X97," ")))))))))))))))))</f>
        <v>0</v>
      </c>
      <c r="W113" s="46">
        <f>IF($B$15=DATOS!$B$3,CALDERAS!Y97,IF($B$15=DATOS!$B$4,CENTRÍFUGAS!Y97,IF($B$15=DATOS!$B$5,CHILLERS!Y97, IF($B$15=DATOS!$B$6,COMPRESORES!Y97,IF($B$15=DATOS!$B$7,EVAPORADORES!Y97,IF($B$15=DATOS!$B$8,FILTROS!Y97,IF($B$15=DATOS!$B$9,IC!Y97,IF($B$15=DATOS!$B$10,MIXERS!Y97,IF($B$15=DATOS!$B$11,MOLINOS!Y97,IF($B$15=DATOS!$B$12,'ÓSMOSIS INV'!Y97,IF($B$15=DATOS!$B$13,REACTORES!Y97,IF($B$15=DATOS!$B$14,RESINAS!Y101,IF($B$15=DATOS!$B$15,SECADORES!Y97,IF($B$15=DATOS!$B$16,SILOS!Y97,IF($B$15=DATOS!$B$17,TANQUES!Y97,IF($B$15=DATOS!$B$18,'TK AGITADOS'!Y97,IF($B$15=DATOS!$B$19,'TORRES ENF'!Y97," ")))))))))))))))))</f>
        <v>0</v>
      </c>
      <c r="X113" s="46">
        <f>IF($B$15=DATOS!$B$3,CALDERAS!Z97,IF($B$15=DATOS!$B$4,CENTRÍFUGAS!Z97,IF($B$15=DATOS!$B$5,CHILLERS!Z97, IF($B$15=DATOS!$B$6,COMPRESORES!Z97,IF($B$15=DATOS!$B$7,EVAPORADORES!Z97,IF($B$15=DATOS!$B$8,FILTROS!Z97,IF($B$15=DATOS!$B$9,IC!Z97,IF($B$15=DATOS!$B$10,MIXERS!Z97,IF($B$15=DATOS!$B$11,MOLINOS!Z97,IF($B$15=DATOS!$B$12,'ÓSMOSIS INV'!Z97,IF($B$15=DATOS!$B$13,REACTORES!Z97,IF($B$15=DATOS!$B$14,RESINAS!Z101,IF($B$15=DATOS!$B$15,SECADORES!Z97,IF($B$15=DATOS!$B$16,SILOS!Z97,IF($B$15=DATOS!$B$17,TANQUES!Z97,IF($B$15=DATOS!$B$18,'TK AGITADOS'!Z97,IF($B$15=DATOS!$B$19,'TORRES ENF'!Z97," ")))))))))))))))))</f>
        <v>0</v>
      </c>
      <c r="Y113" s="46">
        <f>IF($B$15=DATOS!$B$3,CALDERAS!AA97,IF($B$15=DATOS!$B$4,CENTRÍFUGAS!AA97,IF($B$15=DATOS!$B$5,CHILLERS!AA97, IF($B$15=DATOS!$B$6,COMPRESORES!AA97,IF($B$15=DATOS!$B$7,EVAPORADORES!AA97,IF($B$15=DATOS!$B$8,FILTROS!AA97,IF($B$15=DATOS!$B$9,IC!AA97,IF($B$15=DATOS!$B$10,MIXERS!AA97,IF($B$15=DATOS!$B$11,MOLINOS!AA97,IF($B$15=DATOS!$B$12,'ÓSMOSIS INV'!AA97,IF($B$15=DATOS!$B$13,REACTORES!AA97,IF($B$15=DATOS!$B$14,RESINAS!AA101,IF($B$15=DATOS!$B$15,SECADORES!AA97,IF($B$15=DATOS!$B$16,SILOS!AA97,IF($B$15=DATOS!$B$17,TANQUES!AA97,IF($B$15=DATOS!$B$18,'TK AGITADOS'!AA97,IF($B$15=DATOS!$B$19,'TORRES ENF'!AA97," ")))))))))))))))))</f>
        <v>0</v>
      </c>
      <c r="Z113" s="46">
        <f>IF($B$15=DATOS!$B$3,CALDERAS!AB97,IF($B$15=DATOS!$B$4,CENTRÍFUGAS!AB97,IF($B$15=DATOS!$B$5,CHILLERS!AB97, IF($B$15=DATOS!$B$6,COMPRESORES!AB97,IF($B$15=DATOS!$B$7,EVAPORADORES!AB97,IF($B$15=DATOS!$B$8,FILTROS!AB97,IF($B$15=DATOS!$B$9,IC!AB97,IF($B$15=DATOS!$B$10,MIXERS!AB97,IF($B$15=DATOS!$B$11,MOLINOS!AB97,IF($B$15=DATOS!$B$12,'ÓSMOSIS INV'!AB97,IF($B$15=DATOS!$B$13,REACTORES!AB97,IF($B$15=DATOS!$B$14,RESINAS!AB101,IF($B$15=DATOS!$B$15,SECADORES!AB97,IF($B$15=DATOS!$B$16,SILOS!AB97,IF($B$15=DATOS!$B$17,TANQUES!AB97,IF($B$15=DATOS!$B$18,'TK AGITADOS'!AB97,IF($B$15=DATOS!$B$19,'TORRES ENF'!AB97," ")))))))))))))))))</f>
        <v>0</v>
      </c>
      <c r="AA113" s="46">
        <f>IF($B$15=DATOS!$B$3,CALDERAS!AC97,IF($B$15=DATOS!$B$4,CENTRÍFUGAS!AC97,IF($B$15=DATOS!$B$5,CHILLERS!AC97, IF($B$15=DATOS!$B$6,COMPRESORES!AC97,IF($B$15=DATOS!$B$7,EVAPORADORES!AC97,IF($B$15=DATOS!$B$8,FILTROS!AC97,IF($B$15=DATOS!$B$9,IC!AC97,IF($B$15=DATOS!$B$10,MIXERS!AC97,IF($B$15=DATOS!$B$11,MOLINOS!AC97,IF($B$15=DATOS!$B$12,'ÓSMOSIS INV'!AC97,IF($B$15=DATOS!$B$13,REACTORES!AC97,IF($B$15=DATOS!$B$14,RESINAS!AC101,IF($B$15=DATOS!$B$15,SECADORES!AC97,IF($B$15=DATOS!$B$16,SILOS!AC97,IF($B$15=DATOS!$B$17,TANQUES!AC97,IF($B$15=DATOS!$B$18,'TK AGITADOS'!AC97,IF($B$15=DATOS!$B$19,'TORRES ENF'!AC97," ")))))))))))))))))</f>
        <v>0</v>
      </c>
      <c r="AB113" s="46">
        <f>IF($B$15=DATOS!$B$3,CALDERAS!AD97,IF($B$15=DATOS!$B$4,CENTRÍFUGAS!AD97,IF($B$15=DATOS!$B$5,CHILLERS!AD97, IF($B$15=DATOS!$B$6,COMPRESORES!AD97,IF($B$15=DATOS!$B$7,EVAPORADORES!AD97,IF($B$15=DATOS!$B$8,FILTROS!AD97,IF($B$15=DATOS!$B$9,IC!AD97,IF($B$15=DATOS!$B$10,MIXERS!AD97,IF($B$15=DATOS!$B$11,MOLINOS!AD97,IF($B$15=DATOS!$B$12,'ÓSMOSIS INV'!AD97,IF($B$15=DATOS!$B$13,REACTORES!AD97,IF($B$15=DATOS!$B$14,RESINAS!AD101,IF($B$15=DATOS!$B$15,SECADORES!AD97,IF($B$15=DATOS!$B$16,SILOS!AD97,IF($B$15=DATOS!$B$17,TANQUES!AD97,IF($B$15=DATOS!$B$18,'TK AGITADOS'!AD97,IF($B$15=DATOS!$B$19,'TORRES ENF'!AD97," ")))))))))))))))))</f>
        <v>0</v>
      </c>
      <c r="AC113" s="46">
        <f>IF($B$15=DATOS!$B$3,CALDERAS!AE97,IF($B$15=DATOS!$B$4,CENTRÍFUGAS!AE97,IF($B$15=DATOS!$B$5,CHILLERS!AE97, IF($B$15=DATOS!$B$6,COMPRESORES!AE97,IF($B$15=DATOS!$B$7,EVAPORADORES!AE97,IF($B$15=DATOS!$B$8,FILTROS!AE97,IF($B$15=DATOS!$B$9,IC!AE97,IF($B$15=DATOS!$B$10,MIXERS!AE97,IF($B$15=DATOS!$B$11,MOLINOS!AE97,IF($B$15=DATOS!$B$12,'ÓSMOSIS INV'!AE97,IF($B$15=DATOS!$B$13,REACTORES!AE97,IF($B$15=DATOS!$B$14,RESINAS!AE101,IF($B$15=DATOS!$B$15,SECADORES!AE97,IF($B$15=DATOS!$B$16,SILOS!AE97,IF($B$15=DATOS!$B$17,TANQUES!AE97,IF($B$15=DATOS!$B$18,'TK AGITADOS'!AE97,IF($B$15=DATOS!$B$19,'TORRES ENF'!AE97," ")))))))))))))))))</f>
        <v>0</v>
      </c>
      <c r="AD113" s="46">
        <f>IF($B$15=DATOS!$B$3,CALDERAS!AF97,IF($B$15=DATOS!$B$4,CENTRÍFUGAS!AF97,IF($B$15=DATOS!$B$5,CHILLERS!AF97, IF($B$15=DATOS!$B$6,COMPRESORES!AF97,IF($B$15=DATOS!$B$7,EVAPORADORES!AF97,IF($B$15=DATOS!$B$8,FILTROS!AF97,IF($B$15=DATOS!$B$9,IC!AF97,IF($B$15=DATOS!$B$10,MIXERS!AF97,IF($B$15=DATOS!$B$11,MOLINOS!AF97,IF($B$15=DATOS!$B$12,'ÓSMOSIS INV'!AF97,IF($B$15=DATOS!$B$13,REACTORES!AF97,IF($B$15=DATOS!$B$14,RESINAS!AF101,IF($B$15=DATOS!$B$15,SECADORES!AF97,IF($B$15=DATOS!$B$16,SILOS!AF97,IF($B$15=DATOS!$B$17,TANQUES!AF97,IF($B$15=DATOS!$B$18,'TK AGITADOS'!AF97,IF($B$15=DATOS!$B$19,'TORRES ENF'!AF97," ")))))))))))))))))</f>
        <v>0</v>
      </c>
      <c r="AE113" s="46">
        <f>IF($B$15=DATOS!$B$3,CALDERAS!AG97,IF($B$15=DATOS!$B$4,CENTRÍFUGAS!AG97,IF($B$15=DATOS!$B$5,CHILLERS!AG97, IF($B$15=DATOS!$B$6,COMPRESORES!AG97,IF($B$15=DATOS!$B$7,EVAPORADORES!AG97,IF($B$15=DATOS!$B$8,FILTROS!AG97,IF($B$15=DATOS!$B$9,IC!AG97,IF($B$15=DATOS!$B$10,MIXERS!AG97,IF($B$15=DATOS!$B$11,MOLINOS!AG97,IF($B$15=DATOS!$B$12,'ÓSMOSIS INV'!AG97,IF($B$15=DATOS!$B$13,REACTORES!AG97,IF($B$15=DATOS!$B$14,RESINAS!AG101,IF($B$15=DATOS!$B$15,SECADORES!AG97,IF($B$15=DATOS!$B$16,SILOS!AG97,IF($B$15=DATOS!$B$17,TANQUES!AG97,IF($B$15=DATOS!$B$18,'TK AGITADOS'!AG97,IF($B$15=DATOS!$B$19,'TORRES ENF'!AG97," ")))))))))))))))))</f>
        <v>0</v>
      </c>
      <c r="AF113" s="46">
        <f>IF($B$15=DATOS!$B$3,CALDERAS!AH97,IF($B$15=DATOS!$B$4,CENTRÍFUGAS!AH97,IF($B$15=DATOS!$B$5,CHILLERS!AH97, IF($B$15=DATOS!$B$6,COMPRESORES!AH97,IF($B$15=DATOS!$B$7,EVAPORADORES!AH97,IF($B$15=DATOS!$B$8,FILTROS!AH97,IF($B$15=DATOS!$B$9,IC!AH97,IF($B$15=DATOS!$B$10,MIXERS!AH97,IF($B$15=DATOS!$B$11,MOLINOS!AH97,IF($B$15=DATOS!$B$12,'ÓSMOSIS INV'!AH97,IF($B$15=DATOS!$B$13,REACTORES!AH97,IF($B$15=DATOS!$B$14,RESINAS!AH101,IF($B$15=DATOS!$B$15,SECADORES!AH97,IF($B$15=DATOS!$B$16,SILOS!AH97,IF($B$15=DATOS!$B$17,TANQUES!AH97,IF($B$15=DATOS!$B$18,'TK AGITADOS'!AH97,IF($B$15=DATOS!$B$19,'TORRES ENF'!AH97," ")))))))))))))))))</f>
        <v>0</v>
      </c>
    </row>
    <row r="114" spans="1:32" s="48" customFormat="1" ht="45" customHeight="1" x14ac:dyDescent="0.4">
      <c r="A114" s="46">
        <f>IF($B$15=DATOS!$B$3,CALDERAS!C98,IF($B$15=DATOS!$B$4,CENTRÍFUGAS!C98,IF($B$15=DATOS!$B$5,CHILLERS!C98, IF($B$15=DATOS!$B$6,COMPRESORES!C98,IF($B$15=DATOS!$B$7,EVAPORADORES!C98,IF($B$15=DATOS!$B$8,FILTROS!C98,IF($B$15=DATOS!$B$9,IC!C98,IF($B$15=DATOS!$B$10,MIXERS!C98,IF($B$15=DATOS!$B$11,MOLINOS!C98,IF($B$15=DATOS!$B$12,'ÓSMOSIS INV'!C98,IF($B$15=DATOS!$B$13,REACTORES!C98,IF($B$15=DATOS!$B$14,RESINAS!C102,IF($B$15=DATOS!$B$15,SECADORES!C98,IF($B$15=DATOS!$B$16,SILOS!C98,IF($B$15=DATOS!$B$17,TANQUES!C98,IF($B$15=DATOS!$B$18,'TK AGITADOS'!C98,IF($B$15=DATOS!$B$19,'TORRES ENF'!C98," ")))))))))))))))))</f>
        <v>0</v>
      </c>
      <c r="B114" s="46">
        <f>IF($B$15=DATOS!$B$3,CALDERAS!D98,IF($B$15=DATOS!$B$4,CENTRÍFUGAS!D98,IF($B$15=DATOS!$B$5,CHILLERS!D98, IF($B$15=DATOS!$B$6,COMPRESORES!D98,IF($B$15=DATOS!$B$7,EVAPORADORES!D98,IF($B$15=DATOS!$B$8,FILTROS!D98,IF($B$15=DATOS!$B$9,IC!D98,IF($B$15=DATOS!$B$10,MIXERS!D98,IF($B$15=DATOS!$B$11,MOLINOS!D98,IF($B$15=DATOS!$B$12,'ÓSMOSIS INV'!D98,IF($B$15=DATOS!$B$13,REACTORES!D98,IF($B$15=DATOS!$B$14,RESINAS!D102,IF($B$15=DATOS!$B$15,SECADORES!D98,IF($B$15=DATOS!$B$16,SILOS!D98,IF($B$15=DATOS!$B$17,TANQUES!D98,IF($B$15=DATOS!$B$18,'TK AGITADOS'!D98,IF($B$15=DATOS!$B$19,'TORRES ENF'!D98," ")))))))))))))))))</f>
        <v>0</v>
      </c>
      <c r="C114" s="46">
        <f>IF($B$15=DATOS!$B$3,CALDERAS!E98,IF($B$15=DATOS!$B$4,CENTRÍFUGAS!E98,IF($B$15=DATOS!$B$5,CHILLERS!E98, IF($B$15=DATOS!$B$6,COMPRESORES!E98,IF($B$15=DATOS!$B$7,EVAPORADORES!E98,IF($B$15=DATOS!$B$8,FILTROS!E98,IF($B$15=DATOS!$B$9,IC!E98,IF($B$15=DATOS!$B$10,MIXERS!E98,IF($B$15=DATOS!$B$11,MOLINOS!E98,IF($B$15=DATOS!$B$12,'ÓSMOSIS INV'!E98,IF($B$15=DATOS!$B$13,REACTORES!E98,IF($B$15=DATOS!$B$14,RESINAS!E102,IF($B$15=DATOS!$B$15,SECADORES!E98,IF($B$15=DATOS!$B$16,SILOS!E98,IF($B$15=DATOS!$B$17,TANQUES!E98,IF($B$15=DATOS!$B$18,'TK AGITADOS'!E98,IF($B$15=DATOS!$B$19,'TORRES ENF'!E98," ")))))))))))))))))</f>
        <v>0</v>
      </c>
      <c r="D114" s="46">
        <f>IF($B$15=DATOS!$B$3,CALDERAS!F98,IF($B$15=DATOS!$B$4,CENTRÍFUGAS!F98,IF($B$15=DATOS!$B$5,CHILLERS!F98, IF($B$15=DATOS!$B$6,COMPRESORES!F98,IF($B$15=DATOS!$B$7,EVAPORADORES!F98,IF($B$15=DATOS!$B$8,FILTROS!F98,IF($B$15=DATOS!$B$9,IC!F98,IF($B$15=DATOS!$B$10,MIXERS!F98,IF($B$15=DATOS!$B$11,MOLINOS!F98,IF($B$15=DATOS!$B$12,'ÓSMOSIS INV'!F98,IF($B$15=DATOS!$B$13,REACTORES!F98,IF($B$15=DATOS!$B$14,RESINAS!F102,IF($B$15=DATOS!$B$15,SECADORES!F98,IF($B$15=DATOS!$B$16,SILOS!F98,IF($B$15=DATOS!$B$17,TANQUES!F98,IF($B$15=DATOS!$B$18,'TK AGITADOS'!F98,IF($B$15=DATOS!$B$19,'TORRES ENF'!F98," ")))))))))))))))))</f>
        <v>0</v>
      </c>
      <c r="E114" s="46">
        <f>IF($B$15=DATOS!$B$3,CALDERAS!G98,IF($B$15=DATOS!$B$4,CENTRÍFUGAS!G98,IF($B$15=DATOS!$B$5,CHILLERS!G98, IF($B$15=DATOS!$B$6,COMPRESORES!G98,IF($B$15=DATOS!$B$7,EVAPORADORES!G98,IF($B$15=DATOS!$B$8,FILTROS!G98,IF($B$15=DATOS!$B$9,IC!G98,IF($B$15=DATOS!$B$10,MIXERS!G98,IF($B$15=DATOS!$B$11,MOLINOS!G98,IF($B$15=DATOS!$B$12,'ÓSMOSIS INV'!G98,IF($B$15=DATOS!$B$13,REACTORES!G98,IF($B$15=DATOS!$B$14,RESINAS!G102,IF($B$15=DATOS!$B$15,SECADORES!G98,IF($B$15=DATOS!$B$16,SILOS!G98,IF($B$15=DATOS!$B$17,TANQUES!G98,IF($B$15=DATOS!$B$18,'TK AGITADOS'!G98,IF($B$15=DATOS!$B$19,'TORRES ENF'!G98," ")))))))))))))))))</f>
        <v>0</v>
      </c>
      <c r="F114" s="46">
        <f>IF($B$15=DATOS!$B$3,CALDERAS!H98,IF($B$15=DATOS!$B$4,CENTRÍFUGAS!H98,IF($B$15=DATOS!$B$5,CHILLERS!H98, IF($B$15=DATOS!$B$6,COMPRESORES!H98,IF($B$15=DATOS!$B$7,EVAPORADORES!H98,IF($B$15=DATOS!$B$8,FILTROS!H98,IF($B$15=DATOS!$B$9,IC!H98,IF($B$15=DATOS!$B$10,MIXERS!H98,IF($B$15=DATOS!$B$11,MOLINOS!H98,IF($B$15=DATOS!$B$12,'ÓSMOSIS INV'!H98,IF($B$15=DATOS!$B$13,REACTORES!H98,IF($B$15=DATOS!$B$14,RESINAS!H102,IF($B$15=DATOS!$B$15,SECADORES!H98,IF($B$15=DATOS!$B$16,SILOS!H98,IF($B$15=DATOS!$B$17,TANQUES!H98,IF($B$15=DATOS!$B$18,'TK AGITADOS'!H98,IF($B$15=DATOS!$B$19,'TORRES ENF'!H98," ")))))))))))))))))</f>
        <v>0</v>
      </c>
      <c r="G114" s="46">
        <f>IF($B$15=DATOS!$B$3,CALDERAS!I98,IF($B$15=DATOS!$B$4,CENTRÍFUGAS!I98,IF($B$15=DATOS!$B$5,CHILLERS!I98, IF($B$15=DATOS!$B$6,COMPRESORES!I98,IF($B$15=DATOS!$B$7,EVAPORADORES!I98,IF($B$15=DATOS!$B$8,FILTROS!I98,IF($B$15=DATOS!$B$9,IC!I98,IF($B$15=DATOS!$B$10,MIXERS!I98,IF($B$15=DATOS!$B$11,MOLINOS!I98,IF($B$15=DATOS!$B$12,'ÓSMOSIS INV'!I98,IF($B$15=DATOS!$B$13,REACTORES!I98,IF($B$15=DATOS!$B$14,RESINAS!I102,IF($B$15=DATOS!$B$15,SECADORES!I98,IF($B$15=DATOS!$B$16,SILOS!I98,IF($B$15=DATOS!$B$17,TANQUES!I98,IF($B$15=DATOS!$B$18,'TK AGITADOS'!I98,IF($B$15=DATOS!$B$19,'TORRES ENF'!I98," ")))))))))))))))))</f>
        <v>0</v>
      </c>
      <c r="H114" s="46">
        <f>IF($B$15=DATOS!$B$3,CALDERAS!J98,IF($B$15=DATOS!$B$4,CENTRÍFUGAS!J98,IF($B$15=DATOS!$B$5,CHILLERS!J98, IF($B$15=DATOS!$B$6,COMPRESORES!J98,IF($B$15=DATOS!$B$7,EVAPORADORES!J98,IF($B$15=DATOS!$B$8,FILTROS!J98,IF($B$15=DATOS!$B$9,IC!J98,IF($B$15=DATOS!$B$10,MIXERS!J98,IF($B$15=DATOS!$B$11,MOLINOS!J98,IF($B$15=DATOS!$B$12,'ÓSMOSIS INV'!J98,IF($B$15=DATOS!$B$13,REACTORES!J98,IF($B$15=DATOS!$B$14,RESINAS!J102,IF($B$15=DATOS!$B$15,SECADORES!J98,IF($B$15=DATOS!$B$16,SILOS!J98,IF($B$15=DATOS!$B$17,TANQUES!J98,IF($B$15=DATOS!$B$18,'TK AGITADOS'!J98,IF($B$15=DATOS!$B$19,'TORRES ENF'!J98," ")))))))))))))))))</f>
        <v>0</v>
      </c>
      <c r="I114" s="46">
        <f>IF($B$15=DATOS!$B$3,CALDERAS!K98,IF($B$15=DATOS!$B$4,CENTRÍFUGAS!K98,IF($B$15=DATOS!$B$5,CHILLERS!K98, IF($B$15=DATOS!$B$6,COMPRESORES!K98,IF($B$15=DATOS!$B$7,EVAPORADORES!K98,IF($B$15=DATOS!$B$8,FILTROS!K98,IF($B$15=DATOS!$B$9,IC!K98,IF($B$15=DATOS!$B$10,MIXERS!K98,IF($B$15=DATOS!$B$11,MOLINOS!K98,IF($B$15=DATOS!$B$12,'ÓSMOSIS INV'!K98,IF($B$15=DATOS!$B$13,REACTORES!K98,IF($B$15=DATOS!$B$14,RESINAS!K102,IF($B$15=DATOS!$B$15,SECADORES!K98,IF($B$15=DATOS!$B$16,SILOS!K98,IF($B$15=DATOS!$B$17,TANQUES!K98,IF($B$15=DATOS!$B$18,'TK AGITADOS'!K98,IF($B$15=DATOS!$B$19,'TORRES ENF'!K98," ")))))))))))))))))</f>
        <v>0</v>
      </c>
      <c r="J114" s="46">
        <f>IF($B$15=DATOS!$B$3,CALDERAS!L98,IF($B$15=DATOS!$B$4,CENTRÍFUGAS!L98,IF($B$15=DATOS!$B$5,CHILLERS!L98, IF($B$15=DATOS!$B$6,COMPRESORES!L98,IF($B$15=DATOS!$B$7,EVAPORADORES!L98,IF($B$15=DATOS!$B$8,FILTROS!L98,IF($B$15=DATOS!$B$9,IC!L98,IF($B$15=DATOS!$B$10,MIXERS!L98,IF($B$15=DATOS!$B$11,MOLINOS!L98,IF($B$15=DATOS!$B$12,'ÓSMOSIS INV'!L98,IF($B$15=DATOS!$B$13,REACTORES!L98,IF($B$15=DATOS!$B$14,RESINAS!L102,IF($B$15=DATOS!$B$15,SECADORES!L98,IF($B$15=DATOS!$B$16,SILOS!L98,IF($B$15=DATOS!$B$17,TANQUES!L98,IF($B$15=DATOS!$B$18,'TK AGITADOS'!L98,IF($B$15=DATOS!$B$19,'TORRES ENF'!L98," ")))))))))))))))))</f>
        <v>0</v>
      </c>
      <c r="K114" s="46">
        <f>IF($B$15=DATOS!$B$3,CALDERAS!M98,IF($B$15=DATOS!$B$4,CENTRÍFUGAS!M98,IF($B$15=DATOS!$B$5,CHILLERS!M98, IF($B$15=DATOS!$B$6,COMPRESORES!M98,IF($B$15=DATOS!$B$7,EVAPORADORES!M98,IF($B$15=DATOS!$B$8,FILTROS!M98,IF($B$15=DATOS!$B$9,IC!M98,IF($B$15=DATOS!$B$10,MIXERS!M98,IF($B$15=DATOS!$B$11,MOLINOS!M98,IF($B$15=DATOS!$B$12,'ÓSMOSIS INV'!M98,IF($B$15=DATOS!$B$13,REACTORES!M98,IF($B$15=DATOS!$B$14,RESINAS!M102,IF($B$15=DATOS!$B$15,SECADORES!M98,IF($B$15=DATOS!$B$16,SILOS!M98,IF($B$15=DATOS!$B$17,TANQUES!M98,IF($B$15=DATOS!$B$18,'TK AGITADOS'!M98,IF($B$15=DATOS!$B$19,'TORRES ENF'!M98," ")))))))))))))))))</f>
        <v>0</v>
      </c>
      <c r="L114" s="46">
        <f>IF($B$15=DATOS!$B$3,CALDERAS!N98,IF($B$15=DATOS!$B$4,CENTRÍFUGAS!N98,IF($B$15=DATOS!$B$5,CHILLERS!N98, IF($B$15=DATOS!$B$6,COMPRESORES!N98,IF($B$15=DATOS!$B$7,EVAPORADORES!N98,IF($B$15=DATOS!$B$8,FILTROS!N98,IF($B$15=DATOS!$B$9,IC!N98,IF($B$15=DATOS!$B$10,MIXERS!N98,IF($B$15=DATOS!$B$11,MOLINOS!N98,IF($B$15=DATOS!$B$12,'ÓSMOSIS INV'!N98,IF($B$15=DATOS!$B$13,REACTORES!N98,IF($B$15=DATOS!$B$14,RESINAS!N102,IF($B$15=DATOS!$B$15,SECADORES!N98,IF($B$15=DATOS!$B$16,SILOS!N98,IF($B$15=DATOS!$B$17,TANQUES!N98,IF($B$15=DATOS!$B$18,'TK AGITADOS'!N98,IF($B$15=DATOS!$B$19,'TORRES ENF'!N98," ")))))))))))))))))</f>
        <v>0</v>
      </c>
      <c r="M114" s="46">
        <f>IF($B$15=DATOS!$B$3,CALDERAS!O98,IF($B$15=DATOS!$B$4,CENTRÍFUGAS!O98,IF($B$15=DATOS!$B$5,CHILLERS!O98, IF($B$15=DATOS!$B$6,COMPRESORES!O98,IF($B$15=DATOS!$B$7,EVAPORADORES!O98,IF($B$15=DATOS!$B$8,FILTROS!O98,IF($B$15=DATOS!$B$9,IC!O98,IF($B$15=DATOS!$B$10,MIXERS!O98,IF($B$15=DATOS!$B$11,MOLINOS!O98,IF($B$15=DATOS!$B$12,'ÓSMOSIS INV'!O98,IF($B$15=DATOS!$B$13,REACTORES!O98,IF($B$15=DATOS!$B$14,RESINAS!O102,IF($B$15=DATOS!$B$15,SECADORES!O98,IF($B$15=DATOS!$B$16,SILOS!O98,IF($B$15=DATOS!$B$17,TANQUES!O98,IF($B$15=DATOS!$B$18,'TK AGITADOS'!O98,IF($B$15=DATOS!$B$19,'TORRES ENF'!O98," ")))))))))))))))))</f>
        <v>0</v>
      </c>
      <c r="N114" s="46">
        <f>IF($B$15=DATOS!$B$3,CALDERAS!P98,IF($B$15=DATOS!$B$4,CENTRÍFUGAS!P98,IF($B$15=DATOS!$B$5,CHILLERS!P98, IF($B$15=DATOS!$B$6,COMPRESORES!P98,IF($B$15=DATOS!$B$7,EVAPORADORES!P98,IF($B$15=DATOS!$B$8,FILTROS!P98,IF($B$15=DATOS!$B$9,IC!P98,IF($B$15=DATOS!$B$10,MIXERS!P98,IF($B$15=DATOS!$B$11,MOLINOS!P98,IF($B$15=DATOS!$B$12,'ÓSMOSIS INV'!P98,IF($B$15=DATOS!$B$13,REACTORES!P98,IF($B$15=DATOS!$B$14,RESINAS!P102,IF($B$15=DATOS!$B$15,SECADORES!P98,IF($B$15=DATOS!$B$16,SILOS!P98,IF($B$15=DATOS!$B$17,TANQUES!P98,IF($B$15=DATOS!$B$18,'TK AGITADOS'!P98,IF($B$15=DATOS!$B$19,'TORRES ENF'!P98," ")))))))))))))))))</f>
        <v>0</v>
      </c>
      <c r="O114" s="46">
        <f>IF($B$15=DATOS!$B$3,CALDERAS!Q98,IF($B$15=DATOS!$B$4,CENTRÍFUGAS!Q98,IF($B$15=DATOS!$B$5,CHILLERS!Q98, IF($B$15=DATOS!$B$6,COMPRESORES!Q98,IF($B$15=DATOS!$B$7,EVAPORADORES!Q98,IF($B$15=DATOS!$B$8,FILTROS!Q98,IF($B$15=DATOS!$B$9,IC!Q98,IF($B$15=DATOS!$B$10,MIXERS!Q98,IF($B$15=DATOS!$B$11,MOLINOS!Q98,IF($B$15=DATOS!$B$12,'ÓSMOSIS INV'!Q98,IF($B$15=DATOS!$B$13,REACTORES!Q98,IF($B$15=DATOS!$B$14,RESINAS!Q102,IF($B$15=DATOS!$B$15,SECADORES!Q98,IF($B$15=DATOS!$B$16,SILOS!Q98,IF($B$15=DATOS!$B$17,TANQUES!Q98,IF($B$15=DATOS!$B$18,'TK AGITADOS'!Q98,IF($B$15=DATOS!$B$19,'TORRES ENF'!Q98," ")))))))))))))))))</f>
        <v>0</v>
      </c>
      <c r="P114" s="46">
        <f>IF($B$15=DATOS!$B$3,CALDERAS!R98,IF($B$15=DATOS!$B$4,CENTRÍFUGAS!R98,IF($B$15=DATOS!$B$5,CHILLERS!R98, IF($B$15=DATOS!$B$6,COMPRESORES!R98,IF($B$15=DATOS!$B$7,EVAPORADORES!R98,IF($B$15=DATOS!$B$8,FILTROS!R98,IF($B$15=DATOS!$B$9,IC!R98,IF($B$15=DATOS!$B$10,MIXERS!R98,IF($B$15=DATOS!$B$11,MOLINOS!R98,IF($B$15=DATOS!$B$12,'ÓSMOSIS INV'!R98,IF($B$15=DATOS!$B$13,REACTORES!R98,IF($B$15=DATOS!$B$14,RESINAS!R102,IF($B$15=DATOS!$B$15,SECADORES!R98,IF($B$15=DATOS!$B$16,SILOS!R98,IF($B$15=DATOS!$B$17,TANQUES!R98,IF($B$15=DATOS!$B$18,'TK AGITADOS'!R98,IF($B$15=DATOS!$B$19,'TORRES ENF'!R98," ")))))))))))))))))</f>
        <v>0</v>
      </c>
      <c r="Q114" s="46">
        <f>IF($B$15=DATOS!$B$3,CALDERAS!S98,IF($B$15=DATOS!$B$4,CENTRÍFUGAS!S98,IF($B$15=DATOS!$B$5,CHILLERS!S98, IF($B$15=DATOS!$B$6,COMPRESORES!S98,IF($B$15=DATOS!$B$7,EVAPORADORES!S98,IF($B$15=DATOS!$B$8,FILTROS!S98,IF($B$15=DATOS!$B$9,IC!S98,IF($B$15=DATOS!$B$10,MIXERS!S98,IF($B$15=DATOS!$B$11,MOLINOS!S98,IF($B$15=DATOS!$B$12,'ÓSMOSIS INV'!S98,IF($B$15=DATOS!$B$13,REACTORES!S98,IF($B$15=DATOS!$B$14,RESINAS!S102,IF($B$15=DATOS!$B$15,SECADORES!S98,IF($B$15=DATOS!$B$16,SILOS!S98,IF($B$15=DATOS!$B$17,TANQUES!S98,IF($B$15=DATOS!$B$18,'TK AGITADOS'!S98,IF($B$15=DATOS!$B$19,'TORRES ENF'!S98," ")))))))))))))))))</f>
        <v>0</v>
      </c>
      <c r="R114" s="46">
        <f>IF($B$15=DATOS!$B$3,CALDERAS!T98,IF($B$15=DATOS!$B$4,CENTRÍFUGAS!T98,IF($B$15=DATOS!$B$5,CHILLERS!T98, IF($B$15=DATOS!$B$6,COMPRESORES!T98,IF($B$15=DATOS!$B$7,EVAPORADORES!T98,IF($B$15=DATOS!$B$8,FILTROS!T98,IF($B$15=DATOS!$B$9,IC!T98,IF($B$15=DATOS!$B$10,MIXERS!T98,IF($B$15=DATOS!$B$11,MOLINOS!T98,IF($B$15=DATOS!$B$12,'ÓSMOSIS INV'!T98,IF($B$15=DATOS!$B$13,REACTORES!T98,IF($B$15=DATOS!$B$14,RESINAS!T102,IF($B$15=DATOS!$B$15,SECADORES!T98,IF($B$15=DATOS!$B$16,SILOS!T98,IF($B$15=DATOS!$B$17,TANQUES!T98,IF($B$15=DATOS!$B$18,'TK AGITADOS'!T98,IF($B$15=DATOS!$B$19,'TORRES ENF'!T98," ")))))))))))))))))</f>
        <v>0</v>
      </c>
      <c r="S114" s="46">
        <f>IF($B$15=DATOS!$B$3,CALDERAS!U98,IF($B$15=DATOS!$B$4,CENTRÍFUGAS!U98,IF($B$15=DATOS!$B$5,CHILLERS!U98, IF($B$15=DATOS!$B$6,COMPRESORES!U98,IF($B$15=DATOS!$B$7,EVAPORADORES!U98,IF($B$15=DATOS!$B$8,FILTROS!U98,IF($B$15=DATOS!$B$9,IC!U98,IF($B$15=DATOS!$B$10,MIXERS!U98,IF($B$15=DATOS!$B$11,MOLINOS!U98,IF($B$15=DATOS!$B$12,'ÓSMOSIS INV'!U98,IF($B$15=DATOS!$B$13,REACTORES!U98,IF($B$15=DATOS!$B$14,RESINAS!U102,IF($B$15=DATOS!$B$15,SECADORES!U98,IF($B$15=DATOS!$B$16,SILOS!U98,IF($B$15=DATOS!$B$17,TANQUES!U98,IF($B$15=DATOS!$B$18,'TK AGITADOS'!U98,IF($B$15=DATOS!$B$19,'TORRES ENF'!U98," ")))))))))))))))))</f>
        <v>0</v>
      </c>
      <c r="T114" s="46">
        <f>IF($B$15=DATOS!$B$3,CALDERAS!V98,IF($B$15=DATOS!$B$4,CENTRÍFUGAS!V98,IF($B$15=DATOS!$B$5,CHILLERS!V98, IF($B$15=DATOS!$B$6,COMPRESORES!V98,IF($B$15=DATOS!$B$7,EVAPORADORES!V98,IF($B$15=DATOS!$B$8,FILTROS!V98,IF($B$15=DATOS!$B$9,IC!V98,IF($B$15=DATOS!$B$10,MIXERS!V98,IF($B$15=DATOS!$B$11,MOLINOS!V98,IF($B$15=DATOS!$B$12,'ÓSMOSIS INV'!V98,IF($B$15=DATOS!$B$13,REACTORES!V98,IF($B$15=DATOS!$B$14,RESINAS!V102,IF($B$15=DATOS!$B$15,SECADORES!V98,IF($B$15=DATOS!$B$16,SILOS!V98,IF($B$15=DATOS!$B$17,TANQUES!V98,IF($B$15=DATOS!$B$18,'TK AGITADOS'!V98,IF($B$15=DATOS!$B$19,'TORRES ENF'!V98," ")))))))))))))))))</f>
        <v>0</v>
      </c>
      <c r="U114" s="46">
        <f>IF($B$15=DATOS!$B$3,CALDERAS!W98,IF($B$15=DATOS!$B$4,CENTRÍFUGAS!W98,IF($B$15=DATOS!$B$5,CHILLERS!W98, IF($B$15=DATOS!$B$6,COMPRESORES!W98,IF($B$15=DATOS!$B$7,EVAPORADORES!W98,IF($B$15=DATOS!$B$8,FILTROS!W98,IF($B$15=DATOS!$B$9,IC!W98,IF($B$15=DATOS!$B$10,MIXERS!W98,IF($B$15=DATOS!$B$11,MOLINOS!W98,IF($B$15=DATOS!$B$12,'ÓSMOSIS INV'!W98,IF($B$15=DATOS!$B$13,REACTORES!W98,IF($B$15=DATOS!$B$14,RESINAS!W102,IF($B$15=DATOS!$B$15,SECADORES!W98,IF($B$15=DATOS!$B$16,SILOS!W98,IF($B$15=DATOS!$B$17,TANQUES!W98,IF($B$15=DATOS!$B$18,'TK AGITADOS'!W98,IF($B$15=DATOS!$B$19,'TORRES ENF'!W98," ")))))))))))))))))</f>
        <v>0</v>
      </c>
      <c r="V114" s="46">
        <f>IF($B$15=DATOS!$B$3,CALDERAS!X98,IF($B$15=DATOS!$B$4,CENTRÍFUGAS!X98,IF($B$15=DATOS!$B$5,CHILLERS!X98, IF($B$15=DATOS!$B$6,COMPRESORES!X98,IF($B$15=DATOS!$B$7,EVAPORADORES!X98,IF($B$15=DATOS!$B$8,FILTROS!X98,IF($B$15=DATOS!$B$9,IC!X98,IF($B$15=DATOS!$B$10,MIXERS!X98,IF($B$15=DATOS!$B$11,MOLINOS!X98,IF($B$15=DATOS!$B$12,'ÓSMOSIS INV'!X98,IF($B$15=DATOS!$B$13,REACTORES!X98,IF($B$15=DATOS!$B$14,RESINAS!X102,IF($B$15=DATOS!$B$15,SECADORES!X98,IF($B$15=DATOS!$B$16,SILOS!X98,IF($B$15=DATOS!$B$17,TANQUES!X98,IF($B$15=DATOS!$B$18,'TK AGITADOS'!X98,IF($B$15=DATOS!$B$19,'TORRES ENF'!X98," ")))))))))))))))))</f>
        <v>0</v>
      </c>
      <c r="W114" s="46">
        <f>IF($B$15=DATOS!$B$3,CALDERAS!Y98,IF($B$15=DATOS!$B$4,CENTRÍFUGAS!Y98,IF($B$15=DATOS!$B$5,CHILLERS!Y98, IF($B$15=DATOS!$B$6,COMPRESORES!Y98,IF($B$15=DATOS!$B$7,EVAPORADORES!Y98,IF($B$15=DATOS!$B$8,FILTROS!Y98,IF($B$15=DATOS!$B$9,IC!Y98,IF($B$15=DATOS!$B$10,MIXERS!Y98,IF($B$15=DATOS!$B$11,MOLINOS!Y98,IF($B$15=DATOS!$B$12,'ÓSMOSIS INV'!Y98,IF($B$15=DATOS!$B$13,REACTORES!Y98,IF($B$15=DATOS!$B$14,RESINAS!Y102,IF($B$15=DATOS!$B$15,SECADORES!Y98,IF($B$15=DATOS!$B$16,SILOS!Y98,IF($B$15=DATOS!$B$17,TANQUES!Y98,IF($B$15=DATOS!$B$18,'TK AGITADOS'!Y98,IF($B$15=DATOS!$B$19,'TORRES ENF'!Y98," ")))))))))))))))))</f>
        <v>0</v>
      </c>
      <c r="X114" s="46">
        <f>IF($B$15=DATOS!$B$3,CALDERAS!Z98,IF($B$15=DATOS!$B$4,CENTRÍFUGAS!Z98,IF($B$15=DATOS!$B$5,CHILLERS!Z98, IF($B$15=DATOS!$B$6,COMPRESORES!Z98,IF($B$15=DATOS!$B$7,EVAPORADORES!Z98,IF($B$15=DATOS!$B$8,FILTROS!Z98,IF($B$15=DATOS!$B$9,IC!Z98,IF($B$15=DATOS!$B$10,MIXERS!Z98,IF($B$15=DATOS!$B$11,MOLINOS!Z98,IF($B$15=DATOS!$B$12,'ÓSMOSIS INV'!Z98,IF($B$15=DATOS!$B$13,REACTORES!Z98,IF($B$15=DATOS!$B$14,RESINAS!Z102,IF($B$15=DATOS!$B$15,SECADORES!Z98,IF($B$15=DATOS!$B$16,SILOS!Z98,IF($B$15=DATOS!$B$17,TANQUES!Z98,IF($B$15=DATOS!$B$18,'TK AGITADOS'!Z98,IF($B$15=DATOS!$B$19,'TORRES ENF'!Z98," ")))))))))))))))))</f>
        <v>0</v>
      </c>
      <c r="Y114" s="46">
        <f>IF($B$15=DATOS!$B$3,CALDERAS!AA98,IF($B$15=DATOS!$B$4,CENTRÍFUGAS!AA98,IF($B$15=DATOS!$B$5,CHILLERS!AA98, IF($B$15=DATOS!$B$6,COMPRESORES!AA98,IF($B$15=DATOS!$B$7,EVAPORADORES!AA98,IF($B$15=DATOS!$B$8,FILTROS!AA98,IF($B$15=DATOS!$B$9,IC!AA98,IF($B$15=DATOS!$B$10,MIXERS!AA98,IF($B$15=DATOS!$B$11,MOLINOS!AA98,IF($B$15=DATOS!$B$12,'ÓSMOSIS INV'!AA98,IF($B$15=DATOS!$B$13,REACTORES!AA98,IF($B$15=DATOS!$B$14,RESINAS!AA102,IF($B$15=DATOS!$B$15,SECADORES!AA98,IF($B$15=DATOS!$B$16,SILOS!AA98,IF($B$15=DATOS!$B$17,TANQUES!AA98,IF($B$15=DATOS!$B$18,'TK AGITADOS'!AA98,IF($B$15=DATOS!$B$19,'TORRES ENF'!AA98," ")))))))))))))))))</f>
        <v>0</v>
      </c>
      <c r="Z114" s="46">
        <f>IF($B$15=DATOS!$B$3,CALDERAS!AB98,IF($B$15=DATOS!$B$4,CENTRÍFUGAS!AB98,IF($B$15=DATOS!$B$5,CHILLERS!AB98, IF($B$15=DATOS!$B$6,COMPRESORES!AB98,IF($B$15=DATOS!$B$7,EVAPORADORES!AB98,IF($B$15=DATOS!$B$8,FILTROS!AB98,IF($B$15=DATOS!$B$9,IC!AB98,IF($B$15=DATOS!$B$10,MIXERS!AB98,IF($B$15=DATOS!$B$11,MOLINOS!AB98,IF($B$15=DATOS!$B$12,'ÓSMOSIS INV'!AB98,IF($B$15=DATOS!$B$13,REACTORES!AB98,IF($B$15=DATOS!$B$14,RESINAS!AB102,IF($B$15=DATOS!$B$15,SECADORES!AB98,IF($B$15=DATOS!$B$16,SILOS!AB98,IF($B$15=DATOS!$B$17,TANQUES!AB98,IF($B$15=DATOS!$B$18,'TK AGITADOS'!AB98,IF($B$15=DATOS!$B$19,'TORRES ENF'!AB98," ")))))))))))))))))</f>
        <v>0</v>
      </c>
      <c r="AA114" s="46">
        <f>IF($B$15=DATOS!$B$3,CALDERAS!AC98,IF($B$15=DATOS!$B$4,CENTRÍFUGAS!AC98,IF($B$15=DATOS!$B$5,CHILLERS!AC98, IF($B$15=DATOS!$B$6,COMPRESORES!AC98,IF($B$15=DATOS!$B$7,EVAPORADORES!AC98,IF($B$15=DATOS!$B$8,FILTROS!AC98,IF($B$15=DATOS!$B$9,IC!AC98,IF($B$15=DATOS!$B$10,MIXERS!AC98,IF($B$15=DATOS!$B$11,MOLINOS!AC98,IF($B$15=DATOS!$B$12,'ÓSMOSIS INV'!AC98,IF($B$15=DATOS!$B$13,REACTORES!AC98,IF($B$15=DATOS!$B$14,RESINAS!AC102,IF($B$15=DATOS!$B$15,SECADORES!AC98,IF($B$15=DATOS!$B$16,SILOS!AC98,IF($B$15=DATOS!$B$17,TANQUES!AC98,IF($B$15=DATOS!$B$18,'TK AGITADOS'!AC98,IF($B$15=DATOS!$B$19,'TORRES ENF'!AC98," ")))))))))))))))))</f>
        <v>0</v>
      </c>
      <c r="AB114" s="46">
        <f>IF($B$15=DATOS!$B$3,CALDERAS!AD98,IF($B$15=DATOS!$B$4,CENTRÍFUGAS!AD98,IF($B$15=DATOS!$B$5,CHILLERS!AD98, IF($B$15=DATOS!$B$6,COMPRESORES!AD98,IF($B$15=DATOS!$B$7,EVAPORADORES!AD98,IF($B$15=DATOS!$B$8,FILTROS!AD98,IF($B$15=DATOS!$B$9,IC!AD98,IF($B$15=DATOS!$B$10,MIXERS!AD98,IF($B$15=DATOS!$B$11,MOLINOS!AD98,IF($B$15=DATOS!$B$12,'ÓSMOSIS INV'!AD98,IF($B$15=DATOS!$B$13,REACTORES!AD98,IF($B$15=DATOS!$B$14,RESINAS!AD102,IF($B$15=DATOS!$B$15,SECADORES!AD98,IF($B$15=DATOS!$B$16,SILOS!AD98,IF($B$15=DATOS!$B$17,TANQUES!AD98,IF($B$15=DATOS!$B$18,'TK AGITADOS'!AD98,IF($B$15=DATOS!$B$19,'TORRES ENF'!AD98," ")))))))))))))))))</f>
        <v>0</v>
      </c>
      <c r="AC114" s="46">
        <f>IF($B$15=DATOS!$B$3,CALDERAS!AE98,IF($B$15=DATOS!$B$4,CENTRÍFUGAS!AE98,IF($B$15=DATOS!$B$5,CHILLERS!AE98, IF($B$15=DATOS!$B$6,COMPRESORES!AE98,IF($B$15=DATOS!$B$7,EVAPORADORES!AE98,IF($B$15=DATOS!$B$8,FILTROS!AE98,IF($B$15=DATOS!$B$9,IC!AE98,IF($B$15=DATOS!$B$10,MIXERS!AE98,IF($B$15=DATOS!$B$11,MOLINOS!AE98,IF($B$15=DATOS!$B$12,'ÓSMOSIS INV'!AE98,IF($B$15=DATOS!$B$13,REACTORES!AE98,IF($B$15=DATOS!$B$14,RESINAS!AE102,IF($B$15=DATOS!$B$15,SECADORES!AE98,IF($B$15=DATOS!$B$16,SILOS!AE98,IF($B$15=DATOS!$B$17,TANQUES!AE98,IF($B$15=DATOS!$B$18,'TK AGITADOS'!AE98,IF($B$15=DATOS!$B$19,'TORRES ENF'!AE98," ")))))))))))))))))</f>
        <v>0</v>
      </c>
      <c r="AD114" s="46">
        <f>IF($B$15=DATOS!$B$3,CALDERAS!AF98,IF($B$15=DATOS!$B$4,CENTRÍFUGAS!AF98,IF($B$15=DATOS!$B$5,CHILLERS!AF98, IF($B$15=DATOS!$B$6,COMPRESORES!AF98,IF($B$15=DATOS!$B$7,EVAPORADORES!AF98,IF($B$15=DATOS!$B$8,FILTROS!AF98,IF($B$15=DATOS!$B$9,IC!AF98,IF($B$15=DATOS!$B$10,MIXERS!AF98,IF($B$15=DATOS!$B$11,MOLINOS!AF98,IF($B$15=DATOS!$B$12,'ÓSMOSIS INV'!AF98,IF($B$15=DATOS!$B$13,REACTORES!AF98,IF($B$15=DATOS!$B$14,RESINAS!AF102,IF($B$15=DATOS!$B$15,SECADORES!AF98,IF($B$15=DATOS!$B$16,SILOS!AF98,IF($B$15=DATOS!$B$17,TANQUES!AF98,IF($B$15=DATOS!$B$18,'TK AGITADOS'!AF98,IF($B$15=DATOS!$B$19,'TORRES ENF'!AF98," ")))))))))))))))))</f>
        <v>0</v>
      </c>
      <c r="AE114" s="46">
        <f>IF($B$15=DATOS!$B$3,CALDERAS!AG98,IF($B$15=DATOS!$B$4,CENTRÍFUGAS!AG98,IF($B$15=DATOS!$B$5,CHILLERS!AG98, IF($B$15=DATOS!$B$6,COMPRESORES!AG98,IF($B$15=DATOS!$B$7,EVAPORADORES!AG98,IF($B$15=DATOS!$B$8,FILTROS!AG98,IF($B$15=DATOS!$B$9,IC!AG98,IF($B$15=DATOS!$B$10,MIXERS!AG98,IF($B$15=DATOS!$B$11,MOLINOS!AG98,IF($B$15=DATOS!$B$12,'ÓSMOSIS INV'!AG98,IF($B$15=DATOS!$B$13,REACTORES!AG98,IF($B$15=DATOS!$B$14,RESINAS!AG102,IF($B$15=DATOS!$B$15,SECADORES!AG98,IF($B$15=DATOS!$B$16,SILOS!AG98,IF($B$15=DATOS!$B$17,TANQUES!AG98,IF($B$15=DATOS!$B$18,'TK AGITADOS'!AG98,IF($B$15=DATOS!$B$19,'TORRES ENF'!AG98," ")))))))))))))))))</f>
        <v>0</v>
      </c>
      <c r="AF114" s="46">
        <f>IF($B$15=DATOS!$B$3,CALDERAS!AH98,IF($B$15=DATOS!$B$4,CENTRÍFUGAS!AH98,IF($B$15=DATOS!$B$5,CHILLERS!AH98, IF($B$15=DATOS!$B$6,COMPRESORES!AH98,IF($B$15=DATOS!$B$7,EVAPORADORES!AH98,IF($B$15=DATOS!$B$8,FILTROS!AH98,IF($B$15=DATOS!$B$9,IC!AH98,IF($B$15=DATOS!$B$10,MIXERS!AH98,IF($B$15=DATOS!$B$11,MOLINOS!AH98,IF($B$15=DATOS!$B$12,'ÓSMOSIS INV'!AH98,IF($B$15=DATOS!$B$13,REACTORES!AH98,IF($B$15=DATOS!$B$14,RESINAS!AH102,IF($B$15=DATOS!$B$15,SECADORES!AH98,IF($B$15=DATOS!$B$16,SILOS!AH98,IF($B$15=DATOS!$B$17,TANQUES!AH98,IF($B$15=DATOS!$B$18,'TK AGITADOS'!AH98,IF($B$15=DATOS!$B$19,'TORRES ENF'!AH98," ")))))))))))))))))</f>
        <v>0</v>
      </c>
    </row>
    <row r="115" spans="1:32" s="48" customFormat="1" ht="45" customHeight="1" x14ac:dyDescent="0.4">
      <c r="A115" s="46">
        <f>IF($B$15=DATOS!$B$3,CALDERAS!C99,IF($B$15=DATOS!$B$4,CENTRÍFUGAS!C99,IF($B$15=DATOS!$B$5,CHILLERS!C99, IF($B$15=DATOS!$B$6,COMPRESORES!C99,IF($B$15=DATOS!$B$7,EVAPORADORES!C99,IF($B$15=DATOS!$B$8,FILTROS!C99,IF($B$15=DATOS!$B$9,IC!C99,IF($B$15=DATOS!$B$10,MIXERS!C99,IF($B$15=DATOS!$B$11,MOLINOS!C99,IF($B$15=DATOS!$B$12,'ÓSMOSIS INV'!C99,IF($B$15=DATOS!$B$13,REACTORES!C99,IF($B$15=DATOS!$B$14,RESINAS!C103,IF($B$15=DATOS!$B$15,SECADORES!C99,IF($B$15=DATOS!$B$16,SILOS!C99,IF($B$15=DATOS!$B$17,TANQUES!C99,IF($B$15=DATOS!$B$18,'TK AGITADOS'!C99,IF($B$15=DATOS!$B$19,'TORRES ENF'!C99," ")))))))))))))))))</f>
        <v>0</v>
      </c>
      <c r="B115" s="46">
        <f>IF($B$15=DATOS!$B$3,CALDERAS!D99,IF($B$15=DATOS!$B$4,CENTRÍFUGAS!D99,IF($B$15=DATOS!$B$5,CHILLERS!D99, IF($B$15=DATOS!$B$6,COMPRESORES!D99,IF($B$15=DATOS!$B$7,EVAPORADORES!D99,IF($B$15=DATOS!$B$8,FILTROS!D99,IF($B$15=DATOS!$B$9,IC!D99,IF($B$15=DATOS!$B$10,MIXERS!D99,IF($B$15=DATOS!$B$11,MOLINOS!D99,IF($B$15=DATOS!$B$12,'ÓSMOSIS INV'!D99,IF($B$15=DATOS!$B$13,REACTORES!D99,IF($B$15=DATOS!$B$14,RESINAS!D103,IF($B$15=DATOS!$B$15,SECADORES!D99,IF($B$15=DATOS!$B$16,SILOS!D99,IF($B$15=DATOS!$B$17,TANQUES!D99,IF($B$15=DATOS!$B$18,'TK AGITADOS'!D99,IF($B$15=DATOS!$B$19,'TORRES ENF'!D99," ")))))))))))))))))</f>
        <v>0</v>
      </c>
      <c r="C115" s="46">
        <f>IF($B$15=DATOS!$B$3,CALDERAS!E99,IF($B$15=DATOS!$B$4,CENTRÍFUGAS!E99,IF($B$15=DATOS!$B$5,CHILLERS!E99, IF($B$15=DATOS!$B$6,COMPRESORES!E99,IF($B$15=DATOS!$B$7,EVAPORADORES!E99,IF($B$15=DATOS!$B$8,FILTROS!E99,IF($B$15=DATOS!$B$9,IC!E99,IF($B$15=DATOS!$B$10,MIXERS!E99,IF($B$15=DATOS!$B$11,MOLINOS!E99,IF($B$15=DATOS!$B$12,'ÓSMOSIS INV'!E99,IF($B$15=DATOS!$B$13,REACTORES!E99,IF($B$15=DATOS!$B$14,RESINAS!E103,IF($B$15=DATOS!$B$15,SECADORES!E99,IF($B$15=DATOS!$B$16,SILOS!E99,IF($B$15=DATOS!$B$17,TANQUES!E99,IF($B$15=DATOS!$B$18,'TK AGITADOS'!E99,IF($B$15=DATOS!$B$19,'TORRES ENF'!E99," ")))))))))))))))))</f>
        <v>0</v>
      </c>
      <c r="D115" s="46">
        <f>IF($B$15=DATOS!$B$3,CALDERAS!F99,IF($B$15=DATOS!$B$4,CENTRÍFUGAS!F99,IF($B$15=DATOS!$B$5,CHILLERS!F99, IF($B$15=DATOS!$B$6,COMPRESORES!F99,IF($B$15=DATOS!$B$7,EVAPORADORES!F99,IF($B$15=DATOS!$B$8,FILTROS!F99,IF($B$15=DATOS!$B$9,IC!F99,IF($B$15=DATOS!$B$10,MIXERS!F99,IF($B$15=DATOS!$B$11,MOLINOS!F99,IF($B$15=DATOS!$B$12,'ÓSMOSIS INV'!F99,IF($B$15=DATOS!$B$13,REACTORES!F99,IF($B$15=DATOS!$B$14,RESINAS!F103,IF($B$15=DATOS!$B$15,SECADORES!F99,IF($B$15=DATOS!$B$16,SILOS!F99,IF($B$15=DATOS!$B$17,TANQUES!F99,IF($B$15=DATOS!$B$18,'TK AGITADOS'!F99,IF($B$15=DATOS!$B$19,'TORRES ENF'!F99," ")))))))))))))))))</f>
        <v>0</v>
      </c>
      <c r="E115" s="46">
        <f>IF($B$15=DATOS!$B$3,CALDERAS!G99,IF($B$15=DATOS!$B$4,CENTRÍFUGAS!G99,IF($B$15=DATOS!$B$5,CHILLERS!G99, IF($B$15=DATOS!$B$6,COMPRESORES!G99,IF($B$15=DATOS!$B$7,EVAPORADORES!G99,IF($B$15=DATOS!$B$8,FILTROS!G99,IF($B$15=DATOS!$B$9,IC!G99,IF($B$15=DATOS!$B$10,MIXERS!G99,IF($B$15=DATOS!$B$11,MOLINOS!G99,IF($B$15=DATOS!$B$12,'ÓSMOSIS INV'!G99,IF($B$15=DATOS!$B$13,REACTORES!G99,IF($B$15=DATOS!$B$14,RESINAS!G103,IF($B$15=DATOS!$B$15,SECADORES!G99,IF($B$15=DATOS!$B$16,SILOS!G99,IF($B$15=DATOS!$B$17,TANQUES!G99,IF($B$15=DATOS!$B$18,'TK AGITADOS'!G99,IF($B$15=DATOS!$B$19,'TORRES ENF'!G99," ")))))))))))))))))</f>
        <v>0</v>
      </c>
      <c r="F115" s="46">
        <f>IF($B$15=DATOS!$B$3,CALDERAS!H99,IF($B$15=DATOS!$B$4,CENTRÍFUGAS!H99,IF($B$15=DATOS!$B$5,CHILLERS!H99, IF($B$15=DATOS!$B$6,COMPRESORES!H99,IF($B$15=DATOS!$B$7,EVAPORADORES!H99,IF($B$15=DATOS!$B$8,FILTROS!H99,IF($B$15=DATOS!$B$9,IC!H99,IF($B$15=DATOS!$B$10,MIXERS!H99,IF($B$15=DATOS!$B$11,MOLINOS!H99,IF($B$15=DATOS!$B$12,'ÓSMOSIS INV'!H99,IF($B$15=DATOS!$B$13,REACTORES!H99,IF($B$15=DATOS!$B$14,RESINAS!H103,IF($B$15=DATOS!$B$15,SECADORES!H99,IF($B$15=DATOS!$B$16,SILOS!H99,IF($B$15=DATOS!$B$17,TANQUES!H99,IF($B$15=DATOS!$B$18,'TK AGITADOS'!H99,IF($B$15=DATOS!$B$19,'TORRES ENF'!H99," ")))))))))))))))))</f>
        <v>0</v>
      </c>
      <c r="G115" s="46">
        <f>IF($B$15=DATOS!$B$3,CALDERAS!I99,IF($B$15=DATOS!$B$4,CENTRÍFUGAS!I99,IF($B$15=DATOS!$B$5,CHILLERS!I99, IF($B$15=DATOS!$B$6,COMPRESORES!I99,IF($B$15=DATOS!$B$7,EVAPORADORES!I99,IF($B$15=DATOS!$B$8,FILTROS!I99,IF($B$15=DATOS!$B$9,IC!I99,IF($B$15=DATOS!$B$10,MIXERS!I99,IF($B$15=DATOS!$B$11,MOLINOS!I99,IF($B$15=DATOS!$B$12,'ÓSMOSIS INV'!I99,IF($B$15=DATOS!$B$13,REACTORES!I99,IF($B$15=DATOS!$B$14,RESINAS!I103,IF($B$15=DATOS!$B$15,SECADORES!I99,IF($B$15=DATOS!$B$16,SILOS!I99,IF($B$15=DATOS!$B$17,TANQUES!I99,IF($B$15=DATOS!$B$18,'TK AGITADOS'!I99,IF($B$15=DATOS!$B$19,'TORRES ENF'!I99," ")))))))))))))))))</f>
        <v>0</v>
      </c>
      <c r="H115" s="46">
        <f>IF($B$15=DATOS!$B$3,CALDERAS!J99,IF($B$15=DATOS!$B$4,CENTRÍFUGAS!J99,IF($B$15=DATOS!$B$5,CHILLERS!J99, IF($B$15=DATOS!$B$6,COMPRESORES!J99,IF($B$15=DATOS!$B$7,EVAPORADORES!J99,IF($B$15=DATOS!$B$8,FILTROS!J99,IF($B$15=DATOS!$B$9,IC!J99,IF($B$15=DATOS!$B$10,MIXERS!J99,IF($B$15=DATOS!$B$11,MOLINOS!J99,IF($B$15=DATOS!$B$12,'ÓSMOSIS INV'!J99,IF($B$15=DATOS!$B$13,REACTORES!J99,IF($B$15=DATOS!$B$14,RESINAS!J103,IF($B$15=DATOS!$B$15,SECADORES!J99,IF($B$15=DATOS!$B$16,SILOS!J99,IF($B$15=DATOS!$B$17,TANQUES!J99,IF($B$15=DATOS!$B$18,'TK AGITADOS'!J99,IF($B$15=DATOS!$B$19,'TORRES ENF'!J99," ")))))))))))))))))</f>
        <v>0</v>
      </c>
      <c r="I115" s="46">
        <f>IF($B$15=DATOS!$B$3,CALDERAS!K99,IF($B$15=DATOS!$B$4,CENTRÍFUGAS!K99,IF($B$15=DATOS!$B$5,CHILLERS!K99, IF($B$15=DATOS!$B$6,COMPRESORES!K99,IF($B$15=DATOS!$B$7,EVAPORADORES!K99,IF($B$15=DATOS!$B$8,FILTROS!K99,IF($B$15=DATOS!$B$9,IC!K99,IF($B$15=DATOS!$B$10,MIXERS!K99,IF($B$15=DATOS!$B$11,MOLINOS!K99,IF($B$15=DATOS!$B$12,'ÓSMOSIS INV'!K99,IF($B$15=DATOS!$B$13,REACTORES!K99,IF($B$15=DATOS!$B$14,RESINAS!K103,IF($B$15=DATOS!$B$15,SECADORES!K99,IF($B$15=DATOS!$B$16,SILOS!K99,IF($B$15=DATOS!$B$17,TANQUES!K99,IF($B$15=DATOS!$B$18,'TK AGITADOS'!K99,IF($B$15=DATOS!$B$19,'TORRES ENF'!K99," ")))))))))))))))))</f>
        <v>0</v>
      </c>
      <c r="J115" s="46">
        <f>IF($B$15=DATOS!$B$3,CALDERAS!L99,IF($B$15=DATOS!$B$4,CENTRÍFUGAS!L99,IF($B$15=DATOS!$B$5,CHILLERS!L99, IF($B$15=DATOS!$B$6,COMPRESORES!L99,IF($B$15=DATOS!$B$7,EVAPORADORES!L99,IF($B$15=DATOS!$B$8,FILTROS!L99,IF($B$15=DATOS!$B$9,IC!L99,IF($B$15=DATOS!$B$10,MIXERS!L99,IF($B$15=DATOS!$B$11,MOLINOS!L99,IF($B$15=DATOS!$B$12,'ÓSMOSIS INV'!L99,IF($B$15=DATOS!$B$13,REACTORES!L99,IF($B$15=DATOS!$B$14,RESINAS!L103,IF($B$15=DATOS!$B$15,SECADORES!L99,IF($B$15=DATOS!$B$16,SILOS!L99,IF($B$15=DATOS!$B$17,TANQUES!L99,IF($B$15=DATOS!$B$18,'TK AGITADOS'!L99,IF($B$15=DATOS!$B$19,'TORRES ENF'!L99," ")))))))))))))))))</f>
        <v>0</v>
      </c>
      <c r="K115" s="46">
        <f>IF($B$15=DATOS!$B$3,CALDERAS!M99,IF($B$15=DATOS!$B$4,CENTRÍFUGAS!M99,IF($B$15=DATOS!$B$5,CHILLERS!M99, IF($B$15=DATOS!$B$6,COMPRESORES!M99,IF($B$15=DATOS!$B$7,EVAPORADORES!M99,IF($B$15=DATOS!$B$8,FILTROS!M99,IF($B$15=DATOS!$B$9,IC!M99,IF($B$15=DATOS!$B$10,MIXERS!M99,IF($B$15=DATOS!$B$11,MOLINOS!M99,IF($B$15=DATOS!$B$12,'ÓSMOSIS INV'!M99,IF($B$15=DATOS!$B$13,REACTORES!M99,IF($B$15=DATOS!$B$14,RESINAS!M103,IF($B$15=DATOS!$B$15,SECADORES!M99,IF($B$15=DATOS!$B$16,SILOS!M99,IF($B$15=DATOS!$B$17,TANQUES!M99,IF($B$15=DATOS!$B$18,'TK AGITADOS'!M99,IF($B$15=DATOS!$B$19,'TORRES ENF'!M99," ")))))))))))))))))</f>
        <v>0</v>
      </c>
      <c r="L115" s="46">
        <f>IF($B$15=DATOS!$B$3,CALDERAS!N99,IF($B$15=DATOS!$B$4,CENTRÍFUGAS!N99,IF($B$15=DATOS!$B$5,CHILLERS!N99, IF($B$15=DATOS!$B$6,COMPRESORES!N99,IF($B$15=DATOS!$B$7,EVAPORADORES!N99,IF($B$15=DATOS!$B$8,FILTROS!N99,IF($B$15=DATOS!$B$9,IC!N99,IF($B$15=DATOS!$B$10,MIXERS!N99,IF($B$15=DATOS!$B$11,MOLINOS!N99,IF($B$15=DATOS!$B$12,'ÓSMOSIS INV'!N99,IF($B$15=DATOS!$B$13,REACTORES!N99,IF($B$15=DATOS!$B$14,RESINAS!N103,IF($B$15=DATOS!$B$15,SECADORES!N99,IF($B$15=DATOS!$B$16,SILOS!N99,IF($B$15=DATOS!$B$17,TANQUES!N99,IF($B$15=DATOS!$B$18,'TK AGITADOS'!N99,IF($B$15=DATOS!$B$19,'TORRES ENF'!N99," ")))))))))))))))))</f>
        <v>0</v>
      </c>
      <c r="M115" s="46">
        <f>IF($B$15=DATOS!$B$3,CALDERAS!O99,IF($B$15=DATOS!$B$4,CENTRÍFUGAS!O99,IF($B$15=DATOS!$B$5,CHILLERS!O99, IF($B$15=DATOS!$B$6,COMPRESORES!O99,IF($B$15=DATOS!$B$7,EVAPORADORES!O99,IF($B$15=DATOS!$B$8,FILTROS!O99,IF($B$15=DATOS!$B$9,IC!O99,IF($B$15=DATOS!$B$10,MIXERS!O99,IF($B$15=DATOS!$B$11,MOLINOS!O99,IF($B$15=DATOS!$B$12,'ÓSMOSIS INV'!O99,IF($B$15=DATOS!$B$13,REACTORES!O99,IF($B$15=DATOS!$B$14,RESINAS!O103,IF($B$15=DATOS!$B$15,SECADORES!O99,IF($B$15=DATOS!$B$16,SILOS!O99,IF($B$15=DATOS!$B$17,TANQUES!O99,IF($B$15=DATOS!$B$18,'TK AGITADOS'!O99,IF($B$15=DATOS!$B$19,'TORRES ENF'!O99," ")))))))))))))))))</f>
        <v>0</v>
      </c>
      <c r="N115" s="46">
        <f>IF($B$15=DATOS!$B$3,CALDERAS!P99,IF($B$15=DATOS!$B$4,CENTRÍFUGAS!P99,IF($B$15=DATOS!$B$5,CHILLERS!P99, IF($B$15=DATOS!$B$6,COMPRESORES!P99,IF($B$15=DATOS!$B$7,EVAPORADORES!P99,IF($B$15=DATOS!$B$8,FILTROS!P99,IF($B$15=DATOS!$B$9,IC!P99,IF($B$15=DATOS!$B$10,MIXERS!P99,IF($B$15=DATOS!$B$11,MOLINOS!P99,IF($B$15=DATOS!$B$12,'ÓSMOSIS INV'!P99,IF($B$15=DATOS!$B$13,REACTORES!P99,IF($B$15=DATOS!$B$14,RESINAS!P103,IF($B$15=DATOS!$B$15,SECADORES!P99,IF($B$15=DATOS!$B$16,SILOS!P99,IF($B$15=DATOS!$B$17,TANQUES!P99,IF($B$15=DATOS!$B$18,'TK AGITADOS'!P99,IF($B$15=DATOS!$B$19,'TORRES ENF'!P99," ")))))))))))))))))</f>
        <v>0</v>
      </c>
      <c r="O115" s="46">
        <f>IF($B$15=DATOS!$B$3,CALDERAS!Q99,IF($B$15=DATOS!$B$4,CENTRÍFUGAS!Q99,IF($B$15=DATOS!$B$5,CHILLERS!Q99, IF($B$15=DATOS!$B$6,COMPRESORES!Q99,IF($B$15=DATOS!$B$7,EVAPORADORES!Q99,IF($B$15=DATOS!$B$8,FILTROS!Q99,IF($B$15=DATOS!$B$9,IC!Q99,IF($B$15=DATOS!$B$10,MIXERS!Q99,IF($B$15=DATOS!$B$11,MOLINOS!Q99,IF($B$15=DATOS!$B$12,'ÓSMOSIS INV'!Q99,IF($B$15=DATOS!$B$13,REACTORES!Q99,IF($B$15=DATOS!$B$14,RESINAS!Q103,IF($B$15=DATOS!$B$15,SECADORES!Q99,IF($B$15=DATOS!$B$16,SILOS!Q99,IF($B$15=DATOS!$B$17,TANQUES!Q99,IF($B$15=DATOS!$B$18,'TK AGITADOS'!Q99,IF($B$15=DATOS!$B$19,'TORRES ENF'!Q99," ")))))))))))))))))</f>
        <v>0</v>
      </c>
      <c r="P115" s="46">
        <f>IF($B$15=DATOS!$B$3,CALDERAS!R99,IF($B$15=DATOS!$B$4,CENTRÍFUGAS!R99,IF($B$15=DATOS!$B$5,CHILLERS!R99, IF($B$15=DATOS!$B$6,COMPRESORES!R99,IF($B$15=DATOS!$B$7,EVAPORADORES!R99,IF($B$15=DATOS!$B$8,FILTROS!R99,IF($B$15=DATOS!$B$9,IC!R99,IF($B$15=DATOS!$B$10,MIXERS!R99,IF($B$15=DATOS!$B$11,MOLINOS!R99,IF($B$15=DATOS!$B$12,'ÓSMOSIS INV'!R99,IF($B$15=DATOS!$B$13,REACTORES!R99,IF($B$15=DATOS!$B$14,RESINAS!R103,IF($B$15=DATOS!$B$15,SECADORES!R99,IF($B$15=DATOS!$B$16,SILOS!R99,IF($B$15=DATOS!$B$17,TANQUES!R99,IF($B$15=DATOS!$B$18,'TK AGITADOS'!R99,IF($B$15=DATOS!$B$19,'TORRES ENF'!R99," ")))))))))))))))))</f>
        <v>0</v>
      </c>
      <c r="Q115" s="46">
        <f>IF($B$15=DATOS!$B$3,CALDERAS!S99,IF($B$15=DATOS!$B$4,CENTRÍFUGAS!S99,IF($B$15=DATOS!$B$5,CHILLERS!S99, IF($B$15=DATOS!$B$6,COMPRESORES!S99,IF($B$15=DATOS!$B$7,EVAPORADORES!S99,IF($B$15=DATOS!$B$8,FILTROS!S99,IF($B$15=DATOS!$B$9,IC!S99,IF($B$15=DATOS!$B$10,MIXERS!S99,IF($B$15=DATOS!$B$11,MOLINOS!S99,IF($B$15=DATOS!$B$12,'ÓSMOSIS INV'!S99,IF($B$15=DATOS!$B$13,REACTORES!S99,IF($B$15=DATOS!$B$14,RESINAS!S103,IF($B$15=DATOS!$B$15,SECADORES!S99,IF($B$15=DATOS!$B$16,SILOS!S99,IF($B$15=DATOS!$B$17,TANQUES!S99,IF($B$15=DATOS!$B$18,'TK AGITADOS'!S99,IF($B$15=DATOS!$B$19,'TORRES ENF'!S99," ")))))))))))))))))</f>
        <v>0</v>
      </c>
      <c r="R115" s="46">
        <f>IF($B$15=DATOS!$B$3,CALDERAS!T99,IF($B$15=DATOS!$B$4,CENTRÍFUGAS!T99,IF($B$15=DATOS!$B$5,CHILLERS!T99, IF($B$15=DATOS!$B$6,COMPRESORES!T99,IF($B$15=DATOS!$B$7,EVAPORADORES!T99,IF($B$15=DATOS!$B$8,FILTROS!T99,IF($B$15=DATOS!$B$9,IC!T99,IF($B$15=DATOS!$B$10,MIXERS!T99,IF($B$15=DATOS!$B$11,MOLINOS!T99,IF($B$15=DATOS!$B$12,'ÓSMOSIS INV'!T99,IF($B$15=DATOS!$B$13,REACTORES!T99,IF($B$15=DATOS!$B$14,RESINAS!T103,IF($B$15=DATOS!$B$15,SECADORES!T99,IF($B$15=DATOS!$B$16,SILOS!T99,IF($B$15=DATOS!$B$17,TANQUES!T99,IF($B$15=DATOS!$B$18,'TK AGITADOS'!T99,IF($B$15=DATOS!$B$19,'TORRES ENF'!T99," ")))))))))))))))))</f>
        <v>0</v>
      </c>
      <c r="S115" s="46">
        <f>IF($B$15=DATOS!$B$3,CALDERAS!U99,IF($B$15=DATOS!$B$4,CENTRÍFUGAS!U99,IF($B$15=DATOS!$B$5,CHILLERS!U99, IF($B$15=DATOS!$B$6,COMPRESORES!U99,IF($B$15=DATOS!$B$7,EVAPORADORES!U99,IF($B$15=DATOS!$B$8,FILTROS!U99,IF($B$15=DATOS!$B$9,IC!U99,IF($B$15=DATOS!$B$10,MIXERS!U99,IF($B$15=DATOS!$B$11,MOLINOS!U99,IF($B$15=DATOS!$B$12,'ÓSMOSIS INV'!U99,IF($B$15=DATOS!$B$13,REACTORES!U99,IF($B$15=DATOS!$B$14,RESINAS!U103,IF($B$15=DATOS!$B$15,SECADORES!U99,IF($B$15=DATOS!$B$16,SILOS!U99,IF($B$15=DATOS!$B$17,TANQUES!U99,IF($B$15=DATOS!$B$18,'TK AGITADOS'!U99,IF($B$15=DATOS!$B$19,'TORRES ENF'!U99," ")))))))))))))))))</f>
        <v>0</v>
      </c>
      <c r="T115" s="46">
        <f>IF($B$15=DATOS!$B$3,CALDERAS!V99,IF($B$15=DATOS!$B$4,CENTRÍFUGAS!V99,IF($B$15=DATOS!$B$5,CHILLERS!V99, IF($B$15=DATOS!$B$6,COMPRESORES!V99,IF($B$15=DATOS!$B$7,EVAPORADORES!V99,IF($B$15=DATOS!$B$8,FILTROS!V99,IF($B$15=DATOS!$B$9,IC!V99,IF($B$15=DATOS!$B$10,MIXERS!V99,IF($B$15=DATOS!$B$11,MOLINOS!V99,IF($B$15=DATOS!$B$12,'ÓSMOSIS INV'!V99,IF($B$15=DATOS!$B$13,REACTORES!V99,IF($B$15=DATOS!$B$14,RESINAS!V103,IF($B$15=DATOS!$B$15,SECADORES!V99,IF($B$15=DATOS!$B$16,SILOS!V99,IF($B$15=DATOS!$B$17,TANQUES!V99,IF($B$15=DATOS!$B$18,'TK AGITADOS'!V99,IF($B$15=DATOS!$B$19,'TORRES ENF'!V99," ")))))))))))))))))</f>
        <v>0</v>
      </c>
      <c r="U115" s="46">
        <f>IF($B$15=DATOS!$B$3,CALDERAS!W99,IF($B$15=DATOS!$B$4,CENTRÍFUGAS!W99,IF($B$15=DATOS!$B$5,CHILLERS!W99, IF($B$15=DATOS!$B$6,COMPRESORES!W99,IF($B$15=DATOS!$B$7,EVAPORADORES!W99,IF($B$15=DATOS!$B$8,FILTROS!W99,IF($B$15=DATOS!$B$9,IC!W99,IF($B$15=DATOS!$B$10,MIXERS!W99,IF($B$15=DATOS!$B$11,MOLINOS!W99,IF($B$15=DATOS!$B$12,'ÓSMOSIS INV'!W99,IF($B$15=DATOS!$B$13,REACTORES!W99,IF($B$15=DATOS!$B$14,RESINAS!W103,IF($B$15=DATOS!$B$15,SECADORES!W99,IF($B$15=DATOS!$B$16,SILOS!W99,IF($B$15=DATOS!$B$17,TANQUES!W99,IF($B$15=DATOS!$B$18,'TK AGITADOS'!W99,IF($B$15=DATOS!$B$19,'TORRES ENF'!W99," ")))))))))))))))))</f>
        <v>0</v>
      </c>
      <c r="V115" s="46">
        <f>IF($B$15=DATOS!$B$3,CALDERAS!X99,IF($B$15=DATOS!$B$4,CENTRÍFUGAS!X99,IF($B$15=DATOS!$B$5,CHILLERS!X99, IF($B$15=DATOS!$B$6,COMPRESORES!X99,IF($B$15=DATOS!$B$7,EVAPORADORES!X99,IF($B$15=DATOS!$B$8,FILTROS!X99,IF($B$15=DATOS!$B$9,IC!X99,IF($B$15=DATOS!$B$10,MIXERS!X99,IF($B$15=DATOS!$B$11,MOLINOS!X99,IF($B$15=DATOS!$B$12,'ÓSMOSIS INV'!X99,IF($B$15=DATOS!$B$13,REACTORES!X99,IF($B$15=DATOS!$B$14,RESINAS!X103,IF($B$15=DATOS!$B$15,SECADORES!X99,IF($B$15=DATOS!$B$16,SILOS!X99,IF($B$15=DATOS!$B$17,TANQUES!X99,IF($B$15=DATOS!$B$18,'TK AGITADOS'!X99,IF($B$15=DATOS!$B$19,'TORRES ENF'!X99," ")))))))))))))))))</f>
        <v>0</v>
      </c>
      <c r="W115" s="46">
        <f>IF($B$15=DATOS!$B$3,CALDERAS!Y99,IF($B$15=DATOS!$B$4,CENTRÍFUGAS!Y99,IF($B$15=DATOS!$B$5,CHILLERS!Y99, IF($B$15=DATOS!$B$6,COMPRESORES!Y99,IF($B$15=DATOS!$B$7,EVAPORADORES!Y99,IF($B$15=DATOS!$B$8,FILTROS!Y99,IF($B$15=DATOS!$B$9,IC!Y99,IF($B$15=DATOS!$B$10,MIXERS!Y99,IF($B$15=DATOS!$B$11,MOLINOS!Y99,IF($B$15=DATOS!$B$12,'ÓSMOSIS INV'!Y99,IF($B$15=DATOS!$B$13,REACTORES!Y99,IF($B$15=DATOS!$B$14,RESINAS!Y103,IF($B$15=DATOS!$B$15,SECADORES!Y99,IF($B$15=DATOS!$B$16,SILOS!Y99,IF($B$15=DATOS!$B$17,TANQUES!Y99,IF($B$15=DATOS!$B$18,'TK AGITADOS'!Y99,IF($B$15=DATOS!$B$19,'TORRES ENF'!Y99," ")))))))))))))))))</f>
        <v>0</v>
      </c>
      <c r="X115" s="46">
        <f>IF($B$15=DATOS!$B$3,CALDERAS!Z99,IF($B$15=DATOS!$B$4,CENTRÍFUGAS!Z99,IF($B$15=DATOS!$B$5,CHILLERS!Z99, IF($B$15=DATOS!$B$6,COMPRESORES!Z99,IF($B$15=DATOS!$B$7,EVAPORADORES!Z99,IF($B$15=DATOS!$B$8,FILTROS!Z99,IF($B$15=DATOS!$B$9,IC!Z99,IF($B$15=DATOS!$B$10,MIXERS!Z99,IF($B$15=DATOS!$B$11,MOLINOS!Z99,IF($B$15=DATOS!$B$12,'ÓSMOSIS INV'!Z99,IF($B$15=DATOS!$B$13,REACTORES!Z99,IF($B$15=DATOS!$B$14,RESINAS!Z103,IF($B$15=DATOS!$B$15,SECADORES!Z99,IF($B$15=DATOS!$B$16,SILOS!Z99,IF($B$15=DATOS!$B$17,TANQUES!Z99,IF($B$15=DATOS!$B$18,'TK AGITADOS'!Z99,IF($B$15=DATOS!$B$19,'TORRES ENF'!Z99," ")))))))))))))))))</f>
        <v>0</v>
      </c>
      <c r="Y115" s="46">
        <f>IF($B$15=DATOS!$B$3,CALDERAS!AA99,IF($B$15=DATOS!$B$4,CENTRÍFUGAS!AA99,IF($B$15=DATOS!$B$5,CHILLERS!AA99, IF($B$15=DATOS!$B$6,COMPRESORES!AA99,IF($B$15=DATOS!$B$7,EVAPORADORES!AA99,IF($B$15=DATOS!$B$8,FILTROS!AA99,IF($B$15=DATOS!$B$9,IC!AA99,IF($B$15=DATOS!$B$10,MIXERS!AA99,IF($B$15=DATOS!$B$11,MOLINOS!AA99,IF($B$15=DATOS!$B$12,'ÓSMOSIS INV'!AA99,IF($B$15=DATOS!$B$13,REACTORES!AA99,IF($B$15=DATOS!$B$14,RESINAS!AA103,IF($B$15=DATOS!$B$15,SECADORES!AA99,IF($B$15=DATOS!$B$16,SILOS!AA99,IF($B$15=DATOS!$B$17,TANQUES!AA99,IF($B$15=DATOS!$B$18,'TK AGITADOS'!AA99,IF($B$15=DATOS!$B$19,'TORRES ENF'!AA99," ")))))))))))))))))</f>
        <v>0</v>
      </c>
      <c r="Z115" s="46">
        <f>IF($B$15=DATOS!$B$3,CALDERAS!AB99,IF($B$15=DATOS!$B$4,CENTRÍFUGAS!AB99,IF($B$15=DATOS!$B$5,CHILLERS!AB99, IF($B$15=DATOS!$B$6,COMPRESORES!AB99,IF($B$15=DATOS!$B$7,EVAPORADORES!AB99,IF($B$15=DATOS!$B$8,FILTROS!AB99,IF($B$15=DATOS!$B$9,IC!AB99,IF($B$15=DATOS!$B$10,MIXERS!AB99,IF($B$15=DATOS!$B$11,MOLINOS!AB99,IF($B$15=DATOS!$B$12,'ÓSMOSIS INV'!AB99,IF($B$15=DATOS!$B$13,REACTORES!AB99,IF($B$15=DATOS!$B$14,RESINAS!AB103,IF($B$15=DATOS!$B$15,SECADORES!AB99,IF($B$15=DATOS!$B$16,SILOS!AB99,IF($B$15=DATOS!$B$17,TANQUES!AB99,IF($B$15=DATOS!$B$18,'TK AGITADOS'!AB99,IF($B$15=DATOS!$B$19,'TORRES ENF'!AB99," ")))))))))))))))))</f>
        <v>0</v>
      </c>
      <c r="AA115" s="46">
        <f>IF($B$15=DATOS!$B$3,CALDERAS!AC99,IF($B$15=DATOS!$B$4,CENTRÍFUGAS!AC99,IF($B$15=DATOS!$B$5,CHILLERS!AC99, IF($B$15=DATOS!$B$6,COMPRESORES!AC99,IF($B$15=DATOS!$B$7,EVAPORADORES!AC99,IF($B$15=DATOS!$B$8,FILTROS!AC99,IF($B$15=DATOS!$B$9,IC!AC99,IF($B$15=DATOS!$B$10,MIXERS!AC99,IF($B$15=DATOS!$B$11,MOLINOS!AC99,IF($B$15=DATOS!$B$12,'ÓSMOSIS INV'!AC99,IF($B$15=DATOS!$B$13,REACTORES!AC99,IF($B$15=DATOS!$B$14,RESINAS!AC103,IF($B$15=DATOS!$B$15,SECADORES!AC99,IF($B$15=DATOS!$B$16,SILOS!AC99,IF($B$15=DATOS!$B$17,TANQUES!AC99,IF($B$15=DATOS!$B$18,'TK AGITADOS'!AC99,IF($B$15=DATOS!$B$19,'TORRES ENF'!AC99," ")))))))))))))))))</f>
        <v>0</v>
      </c>
      <c r="AB115" s="46">
        <f>IF($B$15=DATOS!$B$3,CALDERAS!AD99,IF($B$15=DATOS!$B$4,CENTRÍFUGAS!AD99,IF($B$15=DATOS!$B$5,CHILLERS!AD99, IF($B$15=DATOS!$B$6,COMPRESORES!AD99,IF($B$15=DATOS!$B$7,EVAPORADORES!AD99,IF($B$15=DATOS!$B$8,FILTROS!AD99,IF($B$15=DATOS!$B$9,IC!AD99,IF($B$15=DATOS!$B$10,MIXERS!AD99,IF($B$15=DATOS!$B$11,MOLINOS!AD99,IF($B$15=DATOS!$B$12,'ÓSMOSIS INV'!AD99,IF($B$15=DATOS!$B$13,REACTORES!AD99,IF($B$15=DATOS!$B$14,RESINAS!AD103,IF($B$15=DATOS!$B$15,SECADORES!AD99,IF($B$15=DATOS!$B$16,SILOS!AD99,IF($B$15=DATOS!$B$17,TANQUES!AD99,IF($B$15=DATOS!$B$18,'TK AGITADOS'!AD99,IF($B$15=DATOS!$B$19,'TORRES ENF'!AD99," ")))))))))))))))))</f>
        <v>0</v>
      </c>
      <c r="AC115" s="46">
        <f>IF($B$15=DATOS!$B$3,CALDERAS!AE99,IF($B$15=DATOS!$B$4,CENTRÍFUGAS!AE99,IF($B$15=DATOS!$B$5,CHILLERS!AE99, IF($B$15=DATOS!$B$6,COMPRESORES!AE99,IF($B$15=DATOS!$B$7,EVAPORADORES!AE99,IF($B$15=DATOS!$B$8,FILTROS!AE99,IF($B$15=DATOS!$B$9,IC!AE99,IF($B$15=DATOS!$B$10,MIXERS!AE99,IF($B$15=DATOS!$B$11,MOLINOS!AE99,IF($B$15=DATOS!$B$12,'ÓSMOSIS INV'!AE99,IF($B$15=DATOS!$B$13,REACTORES!AE99,IF($B$15=DATOS!$B$14,RESINAS!AE103,IF($B$15=DATOS!$B$15,SECADORES!AE99,IF($B$15=DATOS!$B$16,SILOS!AE99,IF($B$15=DATOS!$B$17,TANQUES!AE99,IF($B$15=DATOS!$B$18,'TK AGITADOS'!AE99,IF($B$15=DATOS!$B$19,'TORRES ENF'!AE99," ")))))))))))))))))</f>
        <v>0</v>
      </c>
      <c r="AD115" s="46">
        <f>IF($B$15=DATOS!$B$3,CALDERAS!AF99,IF($B$15=DATOS!$B$4,CENTRÍFUGAS!AF99,IF($B$15=DATOS!$B$5,CHILLERS!AF99, IF($B$15=DATOS!$B$6,COMPRESORES!AF99,IF($B$15=DATOS!$B$7,EVAPORADORES!AF99,IF($B$15=DATOS!$B$8,FILTROS!AF99,IF($B$15=DATOS!$B$9,IC!AF99,IF($B$15=DATOS!$B$10,MIXERS!AF99,IF($B$15=DATOS!$B$11,MOLINOS!AF99,IF($B$15=DATOS!$B$12,'ÓSMOSIS INV'!AF99,IF($B$15=DATOS!$B$13,REACTORES!AF99,IF($B$15=DATOS!$B$14,RESINAS!AF103,IF($B$15=DATOS!$B$15,SECADORES!AF99,IF($B$15=DATOS!$B$16,SILOS!AF99,IF($B$15=DATOS!$B$17,TANQUES!AF99,IF($B$15=DATOS!$B$18,'TK AGITADOS'!AF99,IF($B$15=DATOS!$B$19,'TORRES ENF'!AF99," ")))))))))))))))))</f>
        <v>0</v>
      </c>
      <c r="AE115" s="46">
        <f>IF($B$15=DATOS!$B$3,CALDERAS!AG99,IF($B$15=DATOS!$B$4,CENTRÍFUGAS!AG99,IF($B$15=DATOS!$B$5,CHILLERS!AG99, IF($B$15=DATOS!$B$6,COMPRESORES!AG99,IF($B$15=DATOS!$B$7,EVAPORADORES!AG99,IF($B$15=DATOS!$B$8,FILTROS!AG99,IF($B$15=DATOS!$B$9,IC!AG99,IF($B$15=DATOS!$B$10,MIXERS!AG99,IF($B$15=DATOS!$B$11,MOLINOS!AG99,IF($B$15=DATOS!$B$12,'ÓSMOSIS INV'!AG99,IF($B$15=DATOS!$B$13,REACTORES!AG99,IF($B$15=DATOS!$B$14,RESINAS!AG103,IF($B$15=DATOS!$B$15,SECADORES!AG99,IF($B$15=DATOS!$B$16,SILOS!AG99,IF($B$15=DATOS!$B$17,TANQUES!AG99,IF($B$15=DATOS!$B$18,'TK AGITADOS'!AG99,IF($B$15=DATOS!$B$19,'TORRES ENF'!AG99," ")))))))))))))))))</f>
        <v>0</v>
      </c>
      <c r="AF115" s="46">
        <f>IF($B$15=DATOS!$B$3,CALDERAS!AH99,IF($B$15=DATOS!$B$4,CENTRÍFUGAS!AH99,IF($B$15=DATOS!$B$5,CHILLERS!AH99, IF($B$15=DATOS!$B$6,COMPRESORES!AH99,IF($B$15=DATOS!$B$7,EVAPORADORES!AH99,IF($B$15=DATOS!$B$8,FILTROS!AH99,IF($B$15=DATOS!$B$9,IC!AH99,IF($B$15=DATOS!$B$10,MIXERS!AH99,IF($B$15=DATOS!$B$11,MOLINOS!AH99,IF($B$15=DATOS!$B$12,'ÓSMOSIS INV'!AH99,IF($B$15=DATOS!$B$13,REACTORES!AH99,IF($B$15=DATOS!$B$14,RESINAS!AH103,IF($B$15=DATOS!$B$15,SECADORES!AH99,IF($B$15=DATOS!$B$16,SILOS!AH99,IF($B$15=DATOS!$B$17,TANQUES!AH99,IF($B$15=DATOS!$B$18,'TK AGITADOS'!AH99,IF($B$15=DATOS!$B$19,'TORRES ENF'!AH99," ")))))))))))))))))</f>
        <v>0</v>
      </c>
    </row>
    <row r="116" spans="1:32" s="48" customFormat="1" ht="45" customHeight="1" x14ac:dyDescent="0.4">
      <c r="A116" s="46">
        <f>IF($B$15=DATOS!$B$3,CALDERAS!C100,IF($B$15=DATOS!$B$4,CENTRÍFUGAS!C100,IF($B$15=DATOS!$B$5,CHILLERS!C100, IF($B$15=DATOS!$B$6,COMPRESORES!C100,IF($B$15=DATOS!$B$7,EVAPORADORES!C100,IF($B$15=DATOS!$B$8,FILTROS!C100,IF($B$15=DATOS!$B$9,IC!C100,IF($B$15=DATOS!$B$10,MIXERS!C100,IF($B$15=DATOS!$B$11,MOLINOS!C100,IF($B$15=DATOS!$B$12,'ÓSMOSIS INV'!C100,IF($B$15=DATOS!$B$13,REACTORES!C100,IF($B$15=DATOS!$B$14,RESINAS!C104,IF($B$15=DATOS!$B$15,SECADORES!C100,IF($B$15=DATOS!$B$16,SILOS!C100,IF($B$15=DATOS!$B$17,TANQUES!C100,IF($B$15=DATOS!$B$18,'TK AGITADOS'!C100,IF($B$15=DATOS!$B$19,'TORRES ENF'!C100," ")))))))))))))))))</f>
        <v>0</v>
      </c>
      <c r="B116" s="46">
        <f>IF($B$15=DATOS!$B$3,CALDERAS!D100,IF($B$15=DATOS!$B$4,CENTRÍFUGAS!D100,IF($B$15=DATOS!$B$5,CHILLERS!D100, IF($B$15=DATOS!$B$6,COMPRESORES!D100,IF($B$15=DATOS!$B$7,EVAPORADORES!D100,IF($B$15=DATOS!$B$8,FILTROS!D100,IF($B$15=DATOS!$B$9,IC!D100,IF($B$15=DATOS!$B$10,MIXERS!D100,IF($B$15=DATOS!$B$11,MOLINOS!D100,IF($B$15=DATOS!$B$12,'ÓSMOSIS INV'!D100,IF($B$15=DATOS!$B$13,REACTORES!D100,IF($B$15=DATOS!$B$14,RESINAS!D104,IF($B$15=DATOS!$B$15,SECADORES!D100,IF($B$15=DATOS!$B$16,SILOS!D100,IF($B$15=DATOS!$B$17,TANQUES!D100,IF($B$15=DATOS!$B$18,'TK AGITADOS'!D100,IF($B$15=DATOS!$B$19,'TORRES ENF'!D100," ")))))))))))))))))</f>
        <v>0</v>
      </c>
      <c r="C116" s="46">
        <f>IF($B$15=DATOS!$B$3,CALDERAS!E100,IF($B$15=DATOS!$B$4,CENTRÍFUGAS!E100,IF($B$15=DATOS!$B$5,CHILLERS!E100, IF($B$15=DATOS!$B$6,COMPRESORES!E100,IF($B$15=DATOS!$B$7,EVAPORADORES!E100,IF($B$15=DATOS!$B$8,FILTROS!E100,IF($B$15=DATOS!$B$9,IC!E100,IF($B$15=DATOS!$B$10,MIXERS!E100,IF($B$15=DATOS!$B$11,MOLINOS!E100,IF($B$15=DATOS!$B$12,'ÓSMOSIS INV'!E100,IF($B$15=DATOS!$B$13,REACTORES!E100,IF($B$15=DATOS!$B$14,RESINAS!E104,IF($B$15=DATOS!$B$15,SECADORES!E100,IF($B$15=DATOS!$B$16,SILOS!E100,IF($B$15=DATOS!$B$17,TANQUES!E100,IF($B$15=DATOS!$B$18,'TK AGITADOS'!E100,IF($B$15=DATOS!$B$19,'TORRES ENF'!E100," ")))))))))))))))))</f>
        <v>0</v>
      </c>
      <c r="D116" s="46">
        <f>IF($B$15=DATOS!$B$3,CALDERAS!F100,IF($B$15=DATOS!$B$4,CENTRÍFUGAS!F100,IF($B$15=DATOS!$B$5,CHILLERS!F100, IF($B$15=DATOS!$B$6,COMPRESORES!F100,IF($B$15=DATOS!$B$7,EVAPORADORES!F100,IF($B$15=DATOS!$B$8,FILTROS!F100,IF($B$15=DATOS!$B$9,IC!F100,IF($B$15=DATOS!$B$10,MIXERS!F100,IF($B$15=DATOS!$B$11,MOLINOS!F100,IF($B$15=DATOS!$B$12,'ÓSMOSIS INV'!F100,IF($B$15=DATOS!$B$13,REACTORES!F100,IF($B$15=DATOS!$B$14,RESINAS!F104,IF($B$15=DATOS!$B$15,SECADORES!F100,IF($B$15=DATOS!$B$16,SILOS!F100,IF($B$15=DATOS!$B$17,TANQUES!F100,IF($B$15=DATOS!$B$18,'TK AGITADOS'!F100,IF($B$15=DATOS!$B$19,'TORRES ENF'!F100," ")))))))))))))))))</f>
        <v>0</v>
      </c>
      <c r="E116" s="46">
        <f>IF($B$15=DATOS!$B$3,CALDERAS!G100,IF($B$15=DATOS!$B$4,CENTRÍFUGAS!G100,IF($B$15=DATOS!$B$5,CHILLERS!G100, IF($B$15=DATOS!$B$6,COMPRESORES!G100,IF($B$15=DATOS!$B$7,EVAPORADORES!G100,IF($B$15=DATOS!$B$8,FILTROS!G100,IF($B$15=DATOS!$B$9,IC!G100,IF($B$15=DATOS!$B$10,MIXERS!G100,IF($B$15=DATOS!$B$11,MOLINOS!G100,IF($B$15=DATOS!$B$12,'ÓSMOSIS INV'!G100,IF($B$15=DATOS!$B$13,REACTORES!G100,IF($B$15=DATOS!$B$14,RESINAS!G104,IF($B$15=DATOS!$B$15,SECADORES!G100,IF($B$15=DATOS!$B$16,SILOS!G100,IF($B$15=DATOS!$B$17,TANQUES!G100,IF($B$15=DATOS!$B$18,'TK AGITADOS'!G100,IF($B$15=DATOS!$B$19,'TORRES ENF'!G100," ")))))))))))))))))</f>
        <v>0</v>
      </c>
      <c r="F116" s="46">
        <f>IF($B$15=DATOS!$B$3,CALDERAS!H100,IF($B$15=DATOS!$B$4,CENTRÍFUGAS!H100,IF($B$15=DATOS!$B$5,CHILLERS!H100, IF($B$15=DATOS!$B$6,COMPRESORES!H100,IF($B$15=DATOS!$B$7,EVAPORADORES!H100,IF($B$15=DATOS!$B$8,FILTROS!H100,IF($B$15=DATOS!$B$9,IC!H100,IF($B$15=DATOS!$B$10,MIXERS!H100,IF($B$15=DATOS!$B$11,MOLINOS!H100,IF($B$15=DATOS!$B$12,'ÓSMOSIS INV'!H100,IF($B$15=DATOS!$B$13,REACTORES!H100,IF($B$15=DATOS!$B$14,RESINAS!H104,IF($B$15=DATOS!$B$15,SECADORES!H100,IF($B$15=DATOS!$B$16,SILOS!H100,IF($B$15=DATOS!$B$17,TANQUES!H100,IF($B$15=DATOS!$B$18,'TK AGITADOS'!H100,IF($B$15=DATOS!$B$19,'TORRES ENF'!H100," ")))))))))))))))))</f>
        <v>0</v>
      </c>
      <c r="G116" s="46">
        <f>IF($B$15=DATOS!$B$3,CALDERAS!I100,IF($B$15=DATOS!$B$4,CENTRÍFUGAS!I100,IF($B$15=DATOS!$B$5,CHILLERS!I100, IF($B$15=DATOS!$B$6,COMPRESORES!I100,IF($B$15=DATOS!$B$7,EVAPORADORES!I100,IF($B$15=DATOS!$B$8,FILTROS!I100,IF($B$15=DATOS!$B$9,IC!I100,IF($B$15=DATOS!$B$10,MIXERS!I100,IF($B$15=DATOS!$B$11,MOLINOS!I100,IF($B$15=DATOS!$B$12,'ÓSMOSIS INV'!I100,IF($B$15=DATOS!$B$13,REACTORES!I100,IF($B$15=DATOS!$B$14,RESINAS!I104,IF($B$15=DATOS!$B$15,SECADORES!I100,IF($B$15=DATOS!$B$16,SILOS!I100,IF($B$15=DATOS!$B$17,TANQUES!I100,IF($B$15=DATOS!$B$18,'TK AGITADOS'!I100,IF($B$15=DATOS!$B$19,'TORRES ENF'!I100," ")))))))))))))))))</f>
        <v>0</v>
      </c>
      <c r="H116" s="46">
        <f>IF($B$15=DATOS!$B$3,CALDERAS!J100,IF($B$15=DATOS!$B$4,CENTRÍFUGAS!J100,IF($B$15=DATOS!$B$5,CHILLERS!J100, IF($B$15=DATOS!$B$6,COMPRESORES!J100,IF($B$15=DATOS!$B$7,EVAPORADORES!J100,IF($B$15=DATOS!$B$8,FILTROS!J100,IF($B$15=DATOS!$B$9,IC!J100,IF($B$15=DATOS!$B$10,MIXERS!J100,IF($B$15=DATOS!$B$11,MOLINOS!J100,IF($B$15=DATOS!$B$12,'ÓSMOSIS INV'!J100,IF($B$15=DATOS!$B$13,REACTORES!J100,IF($B$15=DATOS!$B$14,RESINAS!J104,IF($B$15=DATOS!$B$15,SECADORES!J100,IF($B$15=DATOS!$B$16,SILOS!J100,IF($B$15=DATOS!$B$17,TANQUES!J100,IF($B$15=DATOS!$B$18,'TK AGITADOS'!J100,IF($B$15=DATOS!$B$19,'TORRES ENF'!J100," ")))))))))))))))))</f>
        <v>0</v>
      </c>
      <c r="I116" s="46">
        <f>IF($B$15=DATOS!$B$3,CALDERAS!K100,IF($B$15=DATOS!$B$4,CENTRÍFUGAS!K100,IF($B$15=DATOS!$B$5,CHILLERS!K100, IF($B$15=DATOS!$B$6,COMPRESORES!K100,IF($B$15=DATOS!$B$7,EVAPORADORES!K100,IF($B$15=DATOS!$B$8,FILTROS!K100,IF($B$15=DATOS!$B$9,IC!K100,IF($B$15=DATOS!$B$10,MIXERS!K100,IF($B$15=DATOS!$B$11,MOLINOS!K100,IF($B$15=DATOS!$B$12,'ÓSMOSIS INV'!K100,IF($B$15=DATOS!$B$13,REACTORES!K100,IF($B$15=DATOS!$B$14,RESINAS!K104,IF($B$15=DATOS!$B$15,SECADORES!K100,IF($B$15=DATOS!$B$16,SILOS!K100,IF($B$15=DATOS!$B$17,TANQUES!K100,IF($B$15=DATOS!$B$18,'TK AGITADOS'!K100,IF($B$15=DATOS!$B$19,'TORRES ENF'!K100," ")))))))))))))))))</f>
        <v>0</v>
      </c>
      <c r="J116" s="46">
        <f>IF($B$15=DATOS!$B$3,CALDERAS!L100,IF($B$15=DATOS!$B$4,CENTRÍFUGAS!L100,IF($B$15=DATOS!$B$5,CHILLERS!L100, IF($B$15=DATOS!$B$6,COMPRESORES!L100,IF($B$15=DATOS!$B$7,EVAPORADORES!L100,IF($B$15=DATOS!$B$8,FILTROS!L100,IF($B$15=DATOS!$B$9,IC!L100,IF($B$15=DATOS!$B$10,MIXERS!L100,IF($B$15=DATOS!$B$11,MOLINOS!L100,IF($B$15=DATOS!$B$12,'ÓSMOSIS INV'!L100,IF($B$15=DATOS!$B$13,REACTORES!L100,IF($B$15=DATOS!$B$14,RESINAS!L104,IF($B$15=DATOS!$B$15,SECADORES!L100,IF($B$15=DATOS!$B$16,SILOS!L100,IF($B$15=DATOS!$B$17,TANQUES!L100,IF($B$15=DATOS!$B$18,'TK AGITADOS'!L100,IF($B$15=DATOS!$B$19,'TORRES ENF'!L100," ")))))))))))))))))</f>
        <v>0</v>
      </c>
      <c r="K116" s="46">
        <f>IF($B$15=DATOS!$B$3,CALDERAS!M100,IF($B$15=DATOS!$B$4,CENTRÍFUGAS!M100,IF($B$15=DATOS!$B$5,CHILLERS!M100, IF($B$15=DATOS!$B$6,COMPRESORES!M100,IF($B$15=DATOS!$B$7,EVAPORADORES!M100,IF($B$15=DATOS!$B$8,FILTROS!M100,IF($B$15=DATOS!$B$9,IC!M100,IF($B$15=DATOS!$B$10,MIXERS!M100,IF($B$15=DATOS!$B$11,MOLINOS!M100,IF($B$15=DATOS!$B$12,'ÓSMOSIS INV'!M100,IF($B$15=DATOS!$B$13,REACTORES!M100,IF($B$15=DATOS!$B$14,RESINAS!M104,IF($B$15=DATOS!$B$15,SECADORES!M100,IF($B$15=DATOS!$B$16,SILOS!M100,IF($B$15=DATOS!$B$17,TANQUES!M100,IF($B$15=DATOS!$B$18,'TK AGITADOS'!M100,IF($B$15=DATOS!$B$19,'TORRES ENF'!M100," ")))))))))))))))))</f>
        <v>0</v>
      </c>
      <c r="L116" s="46">
        <f>IF($B$15=DATOS!$B$3,CALDERAS!N100,IF($B$15=DATOS!$B$4,CENTRÍFUGAS!N100,IF($B$15=DATOS!$B$5,CHILLERS!N100, IF($B$15=DATOS!$B$6,COMPRESORES!N100,IF($B$15=DATOS!$B$7,EVAPORADORES!N100,IF($B$15=DATOS!$B$8,FILTROS!N100,IF($B$15=DATOS!$B$9,IC!N100,IF($B$15=DATOS!$B$10,MIXERS!N100,IF($B$15=DATOS!$B$11,MOLINOS!N100,IF($B$15=DATOS!$B$12,'ÓSMOSIS INV'!N100,IF($B$15=DATOS!$B$13,REACTORES!N100,IF($B$15=DATOS!$B$14,RESINAS!N104,IF($B$15=DATOS!$B$15,SECADORES!N100,IF($B$15=DATOS!$B$16,SILOS!N100,IF($B$15=DATOS!$B$17,TANQUES!N100,IF($B$15=DATOS!$B$18,'TK AGITADOS'!N100,IF($B$15=DATOS!$B$19,'TORRES ENF'!N100," ")))))))))))))))))</f>
        <v>0</v>
      </c>
      <c r="M116" s="46">
        <f>IF($B$15=DATOS!$B$3,CALDERAS!O100,IF($B$15=DATOS!$B$4,CENTRÍFUGAS!O100,IF($B$15=DATOS!$B$5,CHILLERS!O100, IF($B$15=DATOS!$B$6,COMPRESORES!O100,IF($B$15=DATOS!$B$7,EVAPORADORES!O100,IF($B$15=DATOS!$B$8,FILTROS!O100,IF($B$15=DATOS!$B$9,IC!O100,IF($B$15=DATOS!$B$10,MIXERS!O100,IF($B$15=DATOS!$B$11,MOLINOS!O100,IF($B$15=DATOS!$B$12,'ÓSMOSIS INV'!O100,IF($B$15=DATOS!$B$13,REACTORES!O100,IF($B$15=DATOS!$B$14,RESINAS!O104,IF($B$15=DATOS!$B$15,SECADORES!O100,IF($B$15=DATOS!$B$16,SILOS!O100,IF($B$15=DATOS!$B$17,TANQUES!O100,IF($B$15=DATOS!$B$18,'TK AGITADOS'!O100,IF($B$15=DATOS!$B$19,'TORRES ENF'!O100," ")))))))))))))))))</f>
        <v>0</v>
      </c>
      <c r="N116" s="46">
        <f>IF($B$15=DATOS!$B$3,CALDERAS!P100,IF($B$15=DATOS!$B$4,CENTRÍFUGAS!P100,IF($B$15=DATOS!$B$5,CHILLERS!P100, IF($B$15=DATOS!$B$6,COMPRESORES!P100,IF($B$15=DATOS!$B$7,EVAPORADORES!P100,IF($B$15=DATOS!$B$8,FILTROS!P100,IF($B$15=DATOS!$B$9,IC!P100,IF($B$15=DATOS!$B$10,MIXERS!P100,IF($B$15=DATOS!$B$11,MOLINOS!P100,IF($B$15=DATOS!$B$12,'ÓSMOSIS INV'!P100,IF($B$15=DATOS!$B$13,REACTORES!P100,IF($B$15=DATOS!$B$14,RESINAS!P104,IF($B$15=DATOS!$B$15,SECADORES!P100,IF($B$15=DATOS!$B$16,SILOS!P100,IF($B$15=DATOS!$B$17,TANQUES!P100,IF($B$15=DATOS!$B$18,'TK AGITADOS'!P100,IF($B$15=DATOS!$B$19,'TORRES ENF'!P100," ")))))))))))))))))</f>
        <v>0</v>
      </c>
      <c r="O116" s="46">
        <f>IF($B$15=DATOS!$B$3,CALDERAS!Q100,IF($B$15=DATOS!$B$4,CENTRÍFUGAS!Q100,IF($B$15=DATOS!$B$5,CHILLERS!Q100, IF($B$15=DATOS!$B$6,COMPRESORES!Q100,IF($B$15=DATOS!$B$7,EVAPORADORES!Q100,IF($B$15=DATOS!$B$8,FILTROS!Q100,IF($B$15=DATOS!$B$9,IC!Q100,IF($B$15=DATOS!$B$10,MIXERS!Q100,IF($B$15=DATOS!$B$11,MOLINOS!Q100,IF($B$15=DATOS!$B$12,'ÓSMOSIS INV'!Q100,IF($B$15=DATOS!$B$13,REACTORES!Q100,IF($B$15=DATOS!$B$14,RESINAS!Q104,IF($B$15=DATOS!$B$15,SECADORES!Q100,IF($B$15=DATOS!$B$16,SILOS!Q100,IF($B$15=DATOS!$B$17,TANQUES!Q100,IF($B$15=DATOS!$B$18,'TK AGITADOS'!Q100,IF($B$15=DATOS!$B$19,'TORRES ENF'!Q100," ")))))))))))))))))</f>
        <v>0</v>
      </c>
      <c r="P116" s="46">
        <f>IF($B$15=DATOS!$B$3,CALDERAS!R100,IF($B$15=DATOS!$B$4,CENTRÍFUGAS!R100,IF($B$15=DATOS!$B$5,CHILLERS!R100, IF($B$15=DATOS!$B$6,COMPRESORES!R100,IF($B$15=DATOS!$B$7,EVAPORADORES!R100,IF($B$15=DATOS!$B$8,FILTROS!R100,IF($B$15=DATOS!$B$9,IC!R100,IF($B$15=DATOS!$B$10,MIXERS!R100,IF($B$15=DATOS!$B$11,MOLINOS!R100,IF($B$15=DATOS!$B$12,'ÓSMOSIS INV'!R100,IF($B$15=DATOS!$B$13,REACTORES!R100,IF($B$15=DATOS!$B$14,RESINAS!R104,IF($B$15=DATOS!$B$15,SECADORES!R100,IF($B$15=DATOS!$B$16,SILOS!R100,IF($B$15=DATOS!$B$17,TANQUES!R100,IF($B$15=DATOS!$B$18,'TK AGITADOS'!R100,IF($B$15=DATOS!$B$19,'TORRES ENF'!R100," ")))))))))))))))))</f>
        <v>0</v>
      </c>
      <c r="Q116" s="46">
        <f>IF($B$15=DATOS!$B$3,CALDERAS!S100,IF($B$15=DATOS!$B$4,CENTRÍFUGAS!S100,IF($B$15=DATOS!$B$5,CHILLERS!S100, IF($B$15=DATOS!$B$6,COMPRESORES!S100,IF($B$15=DATOS!$B$7,EVAPORADORES!S100,IF($B$15=DATOS!$B$8,FILTROS!S100,IF($B$15=DATOS!$B$9,IC!S100,IF($B$15=DATOS!$B$10,MIXERS!S100,IF($B$15=DATOS!$B$11,MOLINOS!S100,IF($B$15=DATOS!$B$12,'ÓSMOSIS INV'!S100,IF($B$15=DATOS!$B$13,REACTORES!S100,IF($B$15=DATOS!$B$14,RESINAS!S104,IF($B$15=DATOS!$B$15,SECADORES!S100,IF($B$15=DATOS!$B$16,SILOS!S100,IF($B$15=DATOS!$B$17,TANQUES!S100,IF($B$15=DATOS!$B$18,'TK AGITADOS'!S100,IF($B$15=DATOS!$B$19,'TORRES ENF'!S100," ")))))))))))))))))</f>
        <v>0</v>
      </c>
      <c r="R116" s="46">
        <f>IF($B$15=DATOS!$B$3,CALDERAS!T100,IF($B$15=DATOS!$B$4,CENTRÍFUGAS!T100,IF($B$15=DATOS!$B$5,CHILLERS!T100, IF($B$15=DATOS!$B$6,COMPRESORES!T100,IF($B$15=DATOS!$B$7,EVAPORADORES!T100,IF($B$15=DATOS!$B$8,FILTROS!T100,IF($B$15=DATOS!$B$9,IC!T100,IF($B$15=DATOS!$B$10,MIXERS!T100,IF($B$15=DATOS!$B$11,MOLINOS!T100,IF($B$15=DATOS!$B$12,'ÓSMOSIS INV'!T100,IF($B$15=DATOS!$B$13,REACTORES!T100,IF($B$15=DATOS!$B$14,RESINAS!T104,IF($B$15=DATOS!$B$15,SECADORES!T100,IF($B$15=DATOS!$B$16,SILOS!T100,IF($B$15=DATOS!$B$17,TANQUES!T100,IF($B$15=DATOS!$B$18,'TK AGITADOS'!T100,IF($B$15=DATOS!$B$19,'TORRES ENF'!T100," ")))))))))))))))))</f>
        <v>0</v>
      </c>
      <c r="S116" s="46">
        <f>IF($B$15=DATOS!$B$3,CALDERAS!U100,IF($B$15=DATOS!$B$4,CENTRÍFUGAS!U100,IF($B$15=DATOS!$B$5,CHILLERS!U100, IF($B$15=DATOS!$B$6,COMPRESORES!U100,IF($B$15=DATOS!$B$7,EVAPORADORES!U100,IF($B$15=DATOS!$B$8,FILTROS!U100,IF($B$15=DATOS!$B$9,IC!U100,IF($B$15=DATOS!$B$10,MIXERS!U100,IF($B$15=DATOS!$B$11,MOLINOS!U100,IF($B$15=DATOS!$B$12,'ÓSMOSIS INV'!U100,IF($B$15=DATOS!$B$13,REACTORES!U100,IF($B$15=DATOS!$B$14,RESINAS!U104,IF($B$15=DATOS!$B$15,SECADORES!U100,IF($B$15=DATOS!$B$16,SILOS!U100,IF($B$15=DATOS!$B$17,TANQUES!U100,IF($B$15=DATOS!$B$18,'TK AGITADOS'!U100,IF($B$15=DATOS!$B$19,'TORRES ENF'!U100," ")))))))))))))))))</f>
        <v>0</v>
      </c>
      <c r="T116" s="46">
        <f>IF($B$15=DATOS!$B$3,CALDERAS!V100,IF($B$15=DATOS!$B$4,CENTRÍFUGAS!V100,IF($B$15=DATOS!$B$5,CHILLERS!V100, IF($B$15=DATOS!$B$6,COMPRESORES!V100,IF($B$15=DATOS!$B$7,EVAPORADORES!V100,IF($B$15=DATOS!$B$8,FILTROS!V100,IF($B$15=DATOS!$B$9,IC!V100,IF($B$15=DATOS!$B$10,MIXERS!V100,IF($B$15=DATOS!$B$11,MOLINOS!V100,IF($B$15=DATOS!$B$12,'ÓSMOSIS INV'!V100,IF($B$15=DATOS!$B$13,REACTORES!V100,IF($B$15=DATOS!$B$14,RESINAS!V104,IF($B$15=DATOS!$B$15,SECADORES!V100,IF($B$15=DATOS!$B$16,SILOS!V100,IF($B$15=DATOS!$B$17,TANQUES!V100,IF($B$15=DATOS!$B$18,'TK AGITADOS'!V100,IF($B$15=DATOS!$B$19,'TORRES ENF'!V100," ")))))))))))))))))</f>
        <v>0</v>
      </c>
      <c r="U116" s="46">
        <f>IF($B$15=DATOS!$B$3,CALDERAS!W100,IF($B$15=DATOS!$B$4,CENTRÍFUGAS!W100,IF($B$15=DATOS!$B$5,CHILLERS!W100, IF($B$15=DATOS!$B$6,COMPRESORES!W100,IF($B$15=DATOS!$B$7,EVAPORADORES!W100,IF($B$15=DATOS!$B$8,FILTROS!W100,IF($B$15=DATOS!$B$9,IC!W100,IF($B$15=DATOS!$B$10,MIXERS!W100,IF($B$15=DATOS!$B$11,MOLINOS!W100,IF($B$15=DATOS!$B$12,'ÓSMOSIS INV'!W100,IF($B$15=DATOS!$B$13,REACTORES!W100,IF($B$15=DATOS!$B$14,RESINAS!W104,IF($B$15=DATOS!$B$15,SECADORES!W100,IF($B$15=DATOS!$B$16,SILOS!W100,IF($B$15=DATOS!$B$17,TANQUES!W100,IF($B$15=DATOS!$B$18,'TK AGITADOS'!W100,IF($B$15=DATOS!$B$19,'TORRES ENF'!W100," ")))))))))))))))))</f>
        <v>0</v>
      </c>
      <c r="V116" s="46">
        <f>IF($B$15=DATOS!$B$3,CALDERAS!X100,IF($B$15=DATOS!$B$4,CENTRÍFUGAS!X100,IF($B$15=DATOS!$B$5,CHILLERS!X100, IF($B$15=DATOS!$B$6,COMPRESORES!X100,IF($B$15=DATOS!$B$7,EVAPORADORES!X100,IF($B$15=DATOS!$B$8,FILTROS!X100,IF($B$15=DATOS!$B$9,IC!X100,IF($B$15=DATOS!$B$10,MIXERS!X100,IF($B$15=DATOS!$B$11,MOLINOS!X100,IF($B$15=DATOS!$B$12,'ÓSMOSIS INV'!X100,IF($B$15=DATOS!$B$13,REACTORES!X100,IF($B$15=DATOS!$B$14,RESINAS!X104,IF($B$15=DATOS!$B$15,SECADORES!X100,IF($B$15=DATOS!$B$16,SILOS!X100,IF($B$15=DATOS!$B$17,TANQUES!X100,IF($B$15=DATOS!$B$18,'TK AGITADOS'!X100,IF($B$15=DATOS!$B$19,'TORRES ENF'!X100," ")))))))))))))))))</f>
        <v>0</v>
      </c>
      <c r="W116" s="46">
        <f>IF($B$15=DATOS!$B$3,CALDERAS!Y100,IF($B$15=DATOS!$B$4,CENTRÍFUGAS!Y100,IF($B$15=DATOS!$B$5,CHILLERS!Y100, IF($B$15=DATOS!$B$6,COMPRESORES!Y100,IF($B$15=DATOS!$B$7,EVAPORADORES!Y100,IF($B$15=DATOS!$B$8,FILTROS!Y100,IF($B$15=DATOS!$B$9,IC!Y100,IF($B$15=DATOS!$B$10,MIXERS!Y100,IF($B$15=DATOS!$B$11,MOLINOS!Y100,IF($B$15=DATOS!$B$12,'ÓSMOSIS INV'!Y100,IF($B$15=DATOS!$B$13,REACTORES!Y100,IF($B$15=DATOS!$B$14,RESINAS!Y104,IF($B$15=DATOS!$B$15,SECADORES!Y100,IF($B$15=DATOS!$B$16,SILOS!Y100,IF($B$15=DATOS!$B$17,TANQUES!Y100,IF($B$15=DATOS!$B$18,'TK AGITADOS'!Y100,IF($B$15=DATOS!$B$19,'TORRES ENF'!Y100," ")))))))))))))))))</f>
        <v>0</v>
      </c>
      <c r="X116" s="46">
        <f>IF($B$15=DATOS!$B$3,CALDERAS!Z100,IF($B$15=DATOS!$B$4,CENTRÍFUGAS!Z100,IF($B$15=DATOS!$B$5,CHILLERS!Z100, IF($B$15=DATOS!$B$6,COMPRESORES!Z100,IF($B$15=DATOS!$B$7,EVAPORADORES!Z100,IF($B$15=DATOS!$B$8,FILTROS!Z100,IF($B$15=DATOS!$B$9,IC!Z100,IF($B$15=DATOS!$B$10,MIXERS!Z100,IF($B$15=DATOS!$B$11,MOLINOS!Z100,IF($B$15=DATOS!$B$12,'ÓSMOSIS INV'!Z100,IF($B$15=DATOS!$B$13,REACTORES!Z100,IF($B$15=DATOS!$B$14,RESINAS!Z104,IF($B$15=DATOS!$B$15,SECADORES!Z100,IF($B$15=DATOS!$B$16,SILOS!Z100,IF($B$15=DATOS!$B$17,TANQUES!Z100,IF($B$15=DATOS!$B$18,'TK AGITADOS'!Z100,IF($B$15=DATOS!$B$19,'TORRES ENF'!Z100," ")))))))))))))))))</f>
        <v>0</v>
      </c>
      <c r="Y116" s="46">
        <f>IF($B$15=DATOS!$B$3,CALDERAS!AA100,IF($B$15=DATOS!$B$4,CENTRÍFUGAS!AA100,IF($B$15=DATOS!$B$5,CHILLERS!AA100, IF($B$15=DATOS!$B$6,COMPRESORES!AA100,IF($B$15=DATOS!$B$7,EVAPORADORES!AA100,IF($B$15=DATOS!$B$8,FILTROS!AA100,IF($B$15=DATOS!$B$9,IC!AA100,IF($B$15=DATOS!$B$10,MIXERS!AA100,IF($B$15=DATOS!$B$11,MOLINOS!AA100,IF($B$15=DATOS!$B$12,'ÓSMOSIS INV'!AA100,IF($B$15=DATOS!$B$13,REACTORES!AA100,IF($B$15=DATOS!$B$14,RESINAS!AA104,IF($B$15=DATOS!$B$15,SECADORES!AA100,IF($B$15=DATOS!$B$16,SILOS!AA100,IF($B$15=DATOS!$B$17,TANQUES!AA100,IF($B$15=DATOS!$B$18,'TK AGITADOS'!AA100,IF($B$15=DATOS!$B$19,'TORRES ENF'!AA100," ")))))))))))))))))</f>
        <v>0</v>
      </c>
      <c r="Z116" s="46">
        <f>IF($B$15=DATOS!$B$3,CALDERAS!AB100,IF($B$15=DATOS!$B$4,CENTRÍFUGAS!AB100,IF($B$15=DATOS!$B$5,CHILLERS!AB100, IF($B$15=DATOS!$B$6,COMPRESORES!AB100,IF($B$15=DATOS!$B$7,EVAPORADORES!AB100,IF($B$15=DATOS!$B$8,FILTROS!AB100,IF($B$15=DATOS!$B$9,IC!AB100,IF($B$15=DATOS!$B$10,MIXERS!AB100,IF($B$15=DATOS!$B$11,MOLINOS!AB100,IF($B$15=DATOS!$B$12,'ÓSMOSIS INV'!AB100,IF($B$15=DATOS!$B$13,REACTORES!AB100,IF($B$15=DATOS!$B$14,RESINAS!AB104,IF($B$15=DATOS!$B$15,SECADORES!AB100,IF($B$15=DATOS!$B$16,SILOS!AB100,IF($B$15=DATOS!$B$17,TANQUES!AB100,IF($B$15=DATOS!$B$18,'TK AGITADOS'!AB100,IF($B$15=DATOS!$B$19,'TORRES ENF'!AB100," ")))))))))))))))))</f>
        <v>0</v>
      </c>
      <c r="AA116" s="46">
        <f>IF($B$15=DATOS!$B$3,CALDERAS!AC100,IF($B$15=DATOS!$B$4,CENTRÍFUGAS!AC100,IF($B$15=DATOS!$B$5,CHILLERS!AC100, IF($B$15=DATOS!$B$6,COMPRESORES!AC100,IF($B$15=DATOS!$B$7,EVAPORADORES!AC100,IF($B$15=DATOS!$B$8,FILTROS!AC100,IF($B$15=DATOS!$B$9,IC!AC100,IF($B$15=DATOS!$B$10,MIXERS!AC100,IF($B$15=DATOS!$B$11,MOLINOS!AC100,IF($B$15=DATOS!$B$12,'ÓSMOSIS INV'!AC100,IF($B$15=DATOS!$B$13,REACTORES!AC100,IF($B$15=DATOS!$B$14,RESINAS!AC104,IF($B$15=DATOS!$B$15,SECADORES!AC100,IF($B$15=DATOS!$B$16,SILOS!AC100,IF($B$15=DATOS!$B$17,TANQUES!AC100,IF($B$15=DATOS!$B$18,'TK AGITADOS'!AC100,IF($B$15=DATOS!$B$19,'TORRES ENF'!AC100," ")))))))))))))))))</f>
        <v>0</v>
      </c>
      <c r="AB116" s="46">
        <f>IF($B$15=DATOS!$B$3,CALDERAS!AD100,IF($B$15=DATOS!$B$4,CENTRÍFUGAS!AD100,IF($B$15=DATOS!$B$5,CHILLERS!AD100, IF($B$15=DATOS!$B$6,COMPRESORES!AD100,IF($B$15=DATOS!$B$7,EVAPORADORES!AD100,IF($B$15=DATOS!$B$8,FILTROS!AD100,IF($B$15=DATOS!$B$9,IC!AD100,IF($B$15=DATOS!$B$10,MIXERS!AD100,IF($B$15=DATOS!$B$11,MOLINOS!AD100,IF($B$15=DATOS!$B$12,'ÓSMOSIS INV'!AD100,IF($B$15=DATOS!$B$13,REACTORES!AD100,IF($B$15=DATOS!$B$14,RESINAS!AD104,IF($B$15=DATOS!$B$15,SECADORES!AD100,IF($B$15=DATOS!$B$16,SILOS!AD100,IF($B$15=DATOS!$B$17,TANQUES!AD100,IF($B$15=DATOS!$B$18,'TK AGITADOS'!AD100,IF($B$15=DATOS!$B$19,'TORRES ENF'!AD100," ")))))))))))))))))</f>
        <v>0</v>
      </c>
      <c r="AC116" s="46">
        <f>IF($B$15=DATOS!$B$3,CALDERAS!AE100,IF($B$15=DATOS!$B$4,CENTRÍFUGAS!AE100,IF($B$15=DATOS!$B$5,CHILLERS!AE100, IF($B$15=DATOS!$B$6,COMPRESORES!AE100,IF($B$15=DATOS!$B$7,EVAPORADORES!AE100,IF($B$15=DATOS!$B$8,FILTROS!AE100,IF($B$15=DATOS!$B$9,IC!AE100,IF($B$15=DATOS!$B$10,MIXERS!AE100,IF($B$15=DATOS!$B$11,MOLINOS!AE100,IF($B$15=DATOS!$B$12,'ÓSMOSIS INV'!AE100,IF($B$15=DATOS!$B$13,REACTORES!AE100,IF($B$15=DATOS!$B$14,RESINAS!AE104,IF($B$15=DATOS!$B$15,SECADORES!AE100,IF($B$15=DATOS!$B$16,SILOS!AE100,IF($B$15=DATOS!$B$17,TANQUES!AE100,IF($B$15=DATOS!$B$18,'TK AGITADOS'!AE100,IF($B$15=DATOS!$B$19,'TORRES ENF'!AE100," ")))))))))))))))))</f>
        <v>0</v>
      </c>
      <c r="AD116" s="46">
        <f>IF($B$15=DATOS!$B$3,CALDERAS!AF100,IF($B$15=DATOS!$B$4,CENTRÍFUGAS!AF100,IF($B$15=DATOS!$B$5,CHILLERS!AF100, IF($B$15=DATOS!$B$6,COMPRESORES!AF100,IF($B$15=DATOS!$B$7,EVAPORADORES!AF100,IF($B$15=DATOS!$B$8,FILTROS!AF100,IF($B$15=DATOS!$B$9,IC!AF100,IF($B$15=DATOS!$B$10,MIXERS!AF100,IF($B$15=DATOS!$B$11,MOLINOS!AF100,IF($B$15=DATOS!$B$12,'ÓSMOSIS INV'!AF100,IF($B$15=DATOS!$B$13,REACTORES!AF100,IF($B$15=DATOS!$B$14,RESINAS!AF104,IF($B$15=DATOS!$B$15,SECADORES!AF100,IF($B$15=DATOS!$B$16,SILOS!AF100,IF($B$15=DATOS!$B$17,TANQUES!AF100,IF($B$15=DATOS!$B$18,'TK AGITADOS'!AF100,IF($B$15=DATOS!$B$19,'TORRES ENF'!AF100," ")))))))))))))))))</f>
        <v>0</v>
      </c>
      <c r="AE116" s="46">
        <f>IF($B$15=DATOS!$B$3,CALDERAS!AG100,IF($B$15=DATOS!$B$4,CENTRÍFUGAS!AG100,IF($B$15=DATOS!$B$5,CHILLERS!AG100, IF($B$15=DATOS!$B$6,COMPRESORES!AG100,IF($B$15=DATOS!$B$7,EVAPORADORES!AG100,IF($B$15=DATOS!$B$8,FILTROS!AG100,IF($B$15=DATOS!$B$9,IC!AG100,IF($B$15=DATOS!$B$10,MIXERS!AG100,IF($B$15=DATOS!$B$11,MOLINOS!AG100,IF($B$15=DATOS!$B$12,'ÓSMOSIS INV'!AG100,IF($B$15=DATOS!$B$13,REACTORES!AG100,IF($B$15=DATOS!$B$14,RESINAS!AG104,IF($B$15=DATOS!$B$15,SECADORES!AG100,IF($B$15=DATOS!$B$16,SILOS!AG100,IF($B$15=DATOS!$B$17,TANQUES!AG100,IF($B$15=DATOS!$B$18,'TK AGITADOS'!AG100,IF($B$15=DATOS!$B$19,'TORRES ENF'!AG100," ")))))))))))))))))</f>
        <v>0</v>
      </c>
      <c r="AF116" s="46">
        <f>IF($B$15=DATOS!$B$3,CALDERAS!AH100,IF($B$15=DATOS!$B$4,CENTRÍFUGAS!AH100,IF($B$15=DATOS!$B$5,CHILLERS!AH100, IF($B$15=DATOS!$B$6,COMPRESORES!AH100,IF($B$15=DATOS!$B$7,EVAPORADORES!AH100,IF($B$15=DATOS!$B$8,FILTROS!AH100,IF($B$15=DATOS!$B$9,IC!AH100,IF($B$15=DATOS!$B$10,MIXERS!AH100,IF($B$15=DATOS!$B$11,MOLINOS!AH100,IF($B$15=DATOS!$B$12,'ÓSMOSIS INV'!AH100,IF($B$15=DATOS!$B$13,REACTORES!AH100,IF($B$15=DATOS!$B$14,RESINAS!AH104,IF($B$15=DATOS!$B$15,SECADORES!AH100,IF($B$15=DATOS!$B$16,SILOS!AH100,IF($B$15=DATOS!$B$17,TANQUES!AH100,IF($B$15=DATOS!$B$18,'TK AGITADOS'!AH100,IF($B$15=DATOS!$B$19,'TORRES ENF'!AH100," ")))))))))))))))))</f>
        <v>0</v>
      </c>
    </row>
    <row r="117" spans="1:32" s="48" customFormat="1" ht="45" customHeight="1" x14ac:dyDescent="0.4">
      <c r="A117" s="46">
        <f>IF($B$15=DATOS!$B$3,CALDERAS!C101,IF($B$15=DATOS!$B$4,CENTRÍFUGAS!C101,IF($B$15=DATOS!$B$5,CHILLERS!C101, IF($B$15=DATOS!$B$6,COMPRESORES!C101,IF($B$15=DATOS!$B$7,EVAPORADORES!C101,IF($B$15=DATOS!$B$8,FILTROS!C101,IF($B$15=DATOS!$B$9,IC!C101,IF($B$15=DATOS!$B$10,MIXERS!C101,IF($B$15=DATOS!$B$11,MOLINOS!C101,IF($B$15=DATOS!$B$12,'ÓSMOSIS INV'!C101,IF($B$15=DATOS!$B$13,REACTORES!C101,IF($B$15=DATOS!$B$14,RESINAS!C105,IF($B$15=DATOS!$B$15,SECADORES!C101,IF($B$15=DATOS!$B$16,SILOS!C101,IF($B$15=DATOS!$B$17,TANQUES!C101,IF($B$15=DATOS!$B$18,'TK AGITADOS'!C101,IF($B$15=DATOS!$B$19,'TORRES ENF'!C101," ")))))))))))))))))</f>
        <v>0</v>
      </c>
      <c r="B117" s="46">
        <f>IF($B$15=DATOS!$B$3,CALDERAS!D101,IF($B$15=DATOS!$B$4,CENTRÍFUGAS!D101,IF($B$15=DATOS!$B$5,CHILLERS!D101, IF($B$15=DATOS!$B$6,COMPRESORES!D101,IF($B$15=DATOS!$B$7,EVAPORADORES!D101,IF($B$15=DATOS!$B$8,FILTROS!D101,IF($B$15=DATOS!$B$9,IC!D101,IF($B$15=DATOS!$B$10,MIXERS!D101,IF($B$15=DATOS!$B$11,MOLINOS!D101,IF($B$15=DATOS!$B$12,'ÓSMOSIS INV'!D101,IF($B$15=DATOS!$B$13,REACTORES!D101,IF($B$15=DATOS!$B$14,RESINAS!D105,IF($B$15=DATOS!$B$15,SECADORES!D101,IF($B$15=DATOS!$B$16,SILOS!D101,IF($B$15=DATOS!$B$17,TANQUES!D101,IF($B$15=DATOS!$B$18,'TK AGITADOS'!D101,IF($B$15=DATOS!$B$19,'TORRES ENF'!D101," ")))))))))))))))))</f>
        <v>0</v>
      </c>
      <c r="C117" s="46">
        <f>IF($B$15=DATOS!$B$3,CALDERAS!E101,IF($B$15=DATOS!$B$4,CENTRÍFUGAS!E101,IF($B$15=DATOS!$B$5,CHILLERS!E101, IF($B$15=DATOS!$B$6,COMPRESORES!E101,IF($B$15=DATOS!$B$7,EVAPORADORES!E101,IF($B$15=DATOS!$B$8,FILTROS!E101,IF($B$15=DATOS!$B$9,IC!E101,IF($B$15=DATOS!$B$10,MIXERS!E101,IF($B$15=DATOS!$B$11,MOLINOS!E101,IF($B$15=DATOS!$B$12,'ÓSMOSIS INV'!E101,IF($B$15=DATOS!$B$13,REACTORES!E101,IF($B$15=DATOS!$B$14,RESINAS!E105,IF($B$15=DATOS!$B$15,SECADORES!E101,IF($B$15=DATOS!$B$16,SILOS!E101,IF($B$15=DATOS!$B$17,TANQUES!E101,IF($B$15=DATOS!$B$18,'TK AGITADOS'!E101,IF($B$15=DATOS!$B$19,'TORRES ENF'!E101," ")))))))))))))))))</f>
        <v>0</v>
      </c>
      <c r="D117" s="46">
        <f>IF($B$15=DATOS!$B$3,CALDERAS!F101,IF($B$15=DATOS!$B$4,CENTRÍFUGAS!F101,IF($B$15=DATOS!$B$5,CHILLERS!F101, IF($B$15=DATOS!$B$6,COMPRESORES!F101,IF($B$15=DATOS!$B$7,EVAPORADORES!F101,IF($B$15=DATOS!$B$8,FILTROS!F101,IF($B$15=DATOS!$B$9,IC!F101,IF($B$15=DATOS!$B$10,MIXERS!F101,IF($B$15=DATOS!$B$11,MOLINOS!F101,IF($B$15=DATOS!$B$12,'ÓSMOSIS INV'!F101,IF($B$15=DATOS!$B$13,REACTORES!F101,IF($B$15=DATOS!$B$14,RESINAS!F105,IF($B$15=DATOS!$B$15,SECADORES!F101,IF($B$15=DATOS!$B$16,SILOS!F101,IF($B$15=DATOS!$B$17,TANQUES!F101,IF($B$15=DATOS!$B$18,'TK AGITADOS'!F101,IF($B$15=DATOS!$B$19,'TORRES ENF'!F101," ")))))))))))))))))</f>
        <v>0</v>
      </c>
      <c r="E117" s="46">
        <f>IF($B$15=DATOS!$B$3,CALDERAS!G101,IF($B$15=DATOS!$B$4,CENTRÍFUGAS!G101,IF($B$15=DATOS!$B$5,CHILLERS!G101, IF($B$15=DATOS!$B$6,COMPRESORES!G101,IF($B$15=DATOS!$B$7,EVAPORADORES!G101,IF($B$15=DATOS!$B$8,FILTROS!G101,IF($B$15=DATOS!$B$9,IC!G101,IF($B$15=DATOS!$B$10,MIXERS!G101,IF($B$15=DATOS!$B$11,MOLINOS!G101,IF($B$15=DATOS!$B$12,'ÓSMOSIS INV'!G101,IF($B$15=DATOS!$B$13,REACTORES!G101,IF($B$15=DATOS!$B$14,RESINAS!G105,IF($B$15=DATOS!$B$15,SECADORES!G101,IF($B$15=DATOS!$B$16,SILOS!G101,IF($B$15=DATOS!$B$17,TANQUES!G101,IF($B$15=DATOS!$B$18,'TK AGITADOS'!G101,IF($B$15=DATOS!$B$19,'TORRES ENF'!G101," ")))))))))))))))))</f>
        <v>0</v>
      </c>
      <c r="F117" s="46">
        <f>IF($B$15=DATOS!$B$3,CALDERAS!H101,IF($B$15=DATOS!$B$4,CENTRÍFUGAS!H101,IF($B$15=DATOS!$B$5,CHILLERS!H101, IF($B$15=DATOS!$B$6,COMPRESORES!H101,IF($B$15=DATOS!$B$7,EVAPORADORES!H101,IF($B$15=DATOS!$B$8,FILTROS!H101,IF($B$15=DATOS!$B$9,IC!H101,IF($B$15=DATOS!$B$10,MIXERS!H101,IF($B$15=DATOS!$B$11,MOLINOS!H101,IF($B$15=DATOS!$B$12,'ÓSMOSIS INV'!H101,IF($B$15=DATOS!$B$13,REACTORES!H101,IF($B$15=DATOS!$B$14,RESINAS!H105,IF($B$15=DATOS!$B$15,SECADORES!H101,IF($B$15=DATOS!$B$16,SILOS!H101,IF($B$15=DATOS!$B$17,TANQUES!H101,IF($B$15=DATOS!$B$18,'TK AGITADOS'!H101,IF($B$15=DATOS!$B$19,'TORRES ENF'!H101," ")))))))))))))))))</f>
        <v>0</v>
      </c>
      <c r="G117" s="46">
        <f>IF($B$15=DATOS!$B$3,CALDERAS!I101,IF($B$15=DATOS!$B$4,CENTRÍFUGAS!I101,IF($B$15=DATOS!$B$5,CHILLERS!I101, IF($B$15=DATOS!$B$6,COMPRESORES!I101,IF($B$15=DATOS!$B$7,EVAPORADORES!I101,IF($B$15=DATOS!$B$8,FILTROS!I101,IF($B$15=DATOS!$B$9,IC!I101,IF($B$15=DATOS!$B$10,MIXERS!I101,IF($B$15=DATOS!$B$11,MOLINOS!I101,IF($B$15=DATOS!$B$12,'ÓSMOSIS INV'!I101,IF($B$15=DATOS!$B$13,REACTORES!I101,IF($B$15=DATOS!$B$14,RESINAS!I105,IF($B$15=DATOS!$B$15,SECADORES!I101,IF($B$15=DATOS!$B$16,SILOS!I101,IF($B$15=DATOS!$B$17,TANQUES!I101,IF($B$15=DATOS!$B$18,'TK AGITADOS'!I101,IF($B$15=DATOS!$B$19,'TORRES ENF'!I101," ")))))))))))))))))</f>
        <v>0</v>
      </c>
      <c r="H117" s="46">
        <f>IF($B$15=DATOS!$B$3,CALDERAS!J101,IF($B$15=DATOS!$B$4,CENTRÍFUGAS!J101,IF($B$15=DATOS!$B$5,CHILLERS!J101, IF($B$15=DATOS!$B$6,COMPRESORES!J101,IF($B$15=DATOS!$B$7,EVAPORADORES!J101,IF($B$15=DATOS!$B$8,FILTROS!J101,IF($B$15=DATOS!$B$9,IC!J101,IF($B$15=DATOS!$B$10,MIXERS!J101,IF($B$15=DATOS!$B$11,MOLINOS!J101,IF($B$15=DATOS!$B$12,'ÓSMOSIS INV'!J101,IF($B$15=DATOS!$B$13,REACTORES!J101,IF($B$15=DATOS!$B$14,RESINAS!J105,IF($B$15=DATOS!$B$15,SECADORES!J101,IF($B$15=DATOS!$B$16,SILOS!J101,IF($B$15=DATOS!$B$17,TANQUES!J101,IF($B$15=DATOS!$B$18,'TK AGITADOS'!J101,IF($B$15=DATOS!$B$19,'TORRES ENF'!J101," ")))))))))))))))))</f>
        <v>0</v>
      </c>
      <c r="I117" s="46">
        <f>IF($B$15=DATOS!$B$3,CALDERAS!K101,IF($B$15=DATOS!$B$4,CENTRÍFUGAS!K101,IF($B$15=DATOS!$B$5,CHILLERS!K101, IF($B$15=DATOS!$B$6,COMPRESORES!K101,IF($B$15=DATOS!$B$7,EVAPORADORES!K101,IF($B$15=DATOS!$B$8,FILTROS!K101,IF($B$15=DATOS!$B$9,IC!K101,IF($B$15=DATOS!$B$10,MIXERS!K101,IF($B$15=DATOS!$B$11,MOLINOS!K101,IF($B$15=DATOS!$B$12,'ÓSMOSIS INV'!K101,IF($B$15=DATOS!$B$13,REACTORES!K101,IF($B$15=DATOS!$B$14,RESINAS!K105,IF($B$15=DATOS!$B$15,SECADORES!K101,IF($B$15=DATOS!$B$16,SILOS!K101,IF($B$15=DATOS!$B$17,TANQUES!K101,IF($B$15=DATOS!$B$18,'TK AGITADOS'!K101,IF($B$15=DATOS!$B$19,'TORRES ENF'!K101," ")))))))))))))))))</f>
        <v>0</v>
      </c>
      <c r="J117" s="46">
        <f>IF($B$15=DATOS!$B$3,CALDERAS!L101,IF($B$15=DATOS!$B$4,CENTRÍFUGAS!L101,IF($B$15=DATOS!$B$5,CHILLERS!L101, IF($B$15=DATOS!$B$6,COMPRESORES!L101,IF($B$15=DATOS!$B$7,EVAPORADORES!L101,IF($B$15=DATOS!$B$8,FILTROS!L101,IF($B$15=DATOS!$B$9,IC!L101,IF($B$15=DATOS!$B$10,MIXERS!L101,IF($B$15=DATOS!$B$11,MOLINOS!L101,IF($B$15=DATOS!$B$12,'ÓSMOSIS INV'!L101,IF($B$15=DATOS!$B$13,REACTORES!L101,IF($B$15=DATOS!$B$14,RESINAS!L105,IF($B$15=DATOS!$B$15,SECADORES!L101,IF($B$15=DATOS!$B$16,SILOS!L101,IF($B$15=DATOS!$B$17,TANQUES!L101,IF($B$15=DATOS!$B$18,'TK AGITADOS'!L101,IF($B$15=DATOS!$B$19,'TORRES ENF'!L101," ")))))))))))))))))</f>
        <v>0</v>
      </c>
      <c r="K117" s="46">
        <f>IF($B$15=DATOS!$B$3,CALDERAS!M101,IF($B$15=DATOS!$B$4,CENTRÍFUGAS!M101,IF($B$15=DATOS!$B$5,CHILLERS!M101, IF($B$15=DATOS!$B$6,COMPRESORES!M101,IF($B$15=DATOS!$B$7,EVAPORADORES!M101,IF($B$15=DATOS!$B$8,FILTROS!M101,IF($B$15=DATOS!$B$9,IC!M101,IF($B$15=DATOS!$B$10,MIXERS!M101,IF($B$15=DATOS!$B$11,MOLINOS!M101,IF($B$15=DATOS!$B$12,'ÓSMOSIS INV'!M101,IF($B$15=DATOS!$B$13,REACTORES!M101,IF($B$15=DATOS!$B$14,RESINAS!M105,IF($B$15=DATOS!$B$15,SECADORES!M101,IF($B$15=DATOS!$B$16,SILOS!M101,IF($B$15=DATOS!$B$17,TANQUES!M101,IF($B$15=DATOS!$B$18,'TK AGITADOS'!M101,IF($B$15=DATOS!$B$19,'TORRES ENF'!M101," ")))))))))))))))))</f>
        <v>0</v>
      </c>
      <c r="L117" s="46">
        <f>IF($B$15=DATOS!$B$3,CALDERAS!N101,IF($B$15=DATOS!$B$4,CENTRÍFUGAS!N101,IF($B$15=DATOS!$B$5,CHILLERS!N101, IF($B$15=DATOS!$B$6,COMPRESORES!N101,IF($B$15=DATOS!$B$7,EVAPORADORES!N101,IF($B$15=DATOS!$B$8,FILTROS!N101,IF($B$15=DATOS!$B$9,IC!N101,IF($B$15=DATOS!$B$10,MIXERS!N101,IF($B$15=DATOS!$B$11,MOLINOS!N101,IF($B$15=DATOS!$B$12,'ÓSMOSIS INV'!N101,IF($B$15=DATOS!$B$13,REACTORES!N101,IF($B$15=DATOS!$B$14,RESINAS!N105,IF($B$15=DATOS!$B$15,SECADORES!N101,IF($B$15=DATOS!$B$16,SILOS!N101,IF($B$15=DATOS!$B$17,TANQUES!N101,IF($B$15=DATOS!$B$18,'TK AGITADOS'!N101,IF($B$15=DATOS!$B$19,'TORRES ENF'!N101," ")))))))))))))))))</f>
        <v>0</v>
      </c>
      <c r="M117" s="46">
        <f>IF($B$15=DATOS!$B$3,CALDERAS!O101,IF($B$15=DATOS!$B$4,CENTRÍFUGAS!O101,IF($B$15=DATOS!$B$5,CHILLERS!O101, IF($B$15=DATOS!$B$6,COMPRESORES!O101,IF($B$15=DATOS!$B$7,EVAPORADORES!O101,IF($B$15=DATOS!$B$8,FILTROS!O101,IF($B$15=DATOS!$B$9,IC!O101,IF($B$15=DATOS!$B$10,MIXERS!O101,IF($B$15=DATOS!$B$11,MOLINOS!O101,IF($B$15=DATOS!$B$12,'ÓSMOSIS INV'!O101,IF($B$15=DATOS!$B$13,REACTORES!O101,IF($B$15=DATOS!$B$14,RESINAS!O105,IF($B$15=DATOS!$B$15,SECADORES!O101,IF($B$15=DATOS!$B$16,SILOS!O101,IF($B$15=DATOS!$B$17,TANQUES!O101,IF($B$15=DATOS!$B$18,'TK AGITADOS'!O101,IF($B$15=DATOS!$B$19,'TORRES ENF'!O101," ")))))))))))))))))</f>
        <v>0</v>
      </c>
      <c r="N117" s="46">
        <f>IF($B$15=DATOS!$B$3,CALDERAS!P101,IF($B$15=DATOS!$B$4,CENTRÍFUGAS!P101,IF($B$15=DATOS!$B$5,CHILLERS!P101, IF($B$15=DATOS!$B$6,COMPRESORES!P101,IF($B$15=DATOS!$B$7,EVAPORADORES!P101,IF($B$15=DATOS!$B$8,FILTROS!P101,IF($B$15=DATOS!$B$9,IC!P101,IF($B$15=DATOS!$B$10,MIXERS!P101,IF($B$15=DATOS!$B$11,MOLINOS!P101,IF($B$15=DATOS!$B$12,'ÓSMOSIS INV'!P101,IF($B$15=DATOS!$B$13,REACTORES!P101,IF($B$15=DATOS!$B$14,RESINAS!P105,IF($B$15=DATOS!$B$15,SECADORES!P101,IF($B$15=DATOS!$B$16,SILOS!P101,IF($B$15=DATOS!$B$17,TANQUES!P101,IF($B$15=DATOS!$B$18,'TK AGITADOS'!P101,IF($B$15=DATOS!$B$19,'TORRES ENF'!P101," ")))))))))))))))))</f>
        <v>0</v>
      </c>
      <c r="O117" s="46">
        <f>IF($B$15=DATOS!$B$3,CALDERAS!Q101,IF($B$15=DATOS!$B$4,CENTRÍFUGAS!Q101,IF($B$15=DATOS!$B$5,CHILLERS!Q101, IF($B$15=DATOS!$B$6,COMPRESORES!Q101,IF($B$15=DATOS!$B$7,EVAPORADORES!Q101,IF($B$15=DATOS!$B$8,FILTROS!Q101,IF($B$15=DATOS!$B$9,IC!Q101,IF($B$15=DATOS!$B$10,MIXERS!Q101,IF($B$15=DATOS!$B$11,MOLINOS!Q101,IF($B$15=DATOS!$B$12,'ÓSMOSIS INV'!Q101,IF($B$15=DATOS!$B$13,REACTORES!Q101,IF($B$15=DATOS!$B$14,RESINAS!Q105,IF($B$15=DATOS!$B$15,SECADORES!Q101,IF($B$15=DATOS!$B$16,SILOS!Q101,IF($B$15=DATOS!$B$17,TANQUES!Q101,IF($B$15=DATOS!$B$18,'TK AGITADOS'!Q101,IF($B$15=DATOS!$B$19,'TORRES ENF'!Q101," ")))))))))))))))))</f>
        <v>0</v>
      </c>
      <c r="P117" s="46">
        <f>IF($B$15=DATOS!$B$3,CALDERAS!R101,IF($B$15=DATOS!$B$4,CENTRÍFUGAS!R101,IF($B$15=DATOS!$B$5,CHILLERS!R101, IF($B$15=DATOS!$B$6,COMPRESORES!R101,IF($B$15=DATOS!$B$7,EVAPORADORES!R101,IF($B$15=DATOS!$B$8,FILTROS!R101,IF($B$15=DATOS!$B$9,IC!R101,IF($B$15=DATOS!$B$10,MIXERS!R101,IF($B$15=DATOS!$B$11,MOLINOS!R101,IF($B$15=DATOS!$B$12,'ÓSMOSIS INV'!R101,IF($B$15=DATOS!$B$13,REACTORES!R101,IF($B$15=DATOS!$B$14,RESINAS!R105,IF($B$15=DATOS!$B$15,SECADORES!R101,IF($B$15=DATOS!$B$16,SILOS!R101,IF($B$15=DATOS!$B$17,TANQUES!R101,IF($B$15=DATOS!$B$18,'TK AGITADOS'!R101,IF($B$15=DATOS!$B$19,'TORRES ENF'!R101," ")))))))))))))))))</f>
        <v>0</v>
      </c>
      <c r="Q117" s="46">
        <f>IF($B$15=DATOS!$B$3,CALDERAS!S101,IF($B$15=DATOS!$B$4,CENTRÍFUGAS!S101,IF($B$15=DATOS!$B$5,CHILLERS!S101, IF($B$15=DATOS!$B$6,COMPRESORES!S101,IF($B$15=DATOS!$B$7,EVAPORADORES!S101,IF($B$15=DATOS!$B$8,FILTROS!S101,IF($B$15=DATOS!$B$9,IC!S101,IF($B$15=DATOS!$B$10,MIXERS!S101,IF($B$15=DATOS!$B$11,MOLINOS!S101,IF($B$15=DATOS!$B$12,'ÓSMOSIS INV'!S101,IF($B$15=DATOS!$B$13,REACTORES!S101,IF($B$15=DATOS!$B$14,RESINAS!S105,IF($B$15=DATOS!$B$15,SECADORES!S101,IF($B$15=DATOS!$B$16,SILOS!S101,IF($B$15=DATOS!$B$17,TANQUES!S101,IF($B$15=DATOS!$B$18,'TK AGITADOS'!S101,IF($B$15=DATOS!$B$19,'TORRES ENF'!S101," ")))))))))))))))))</f>
        <v>0</v>
      </c>
      <c r="R117" s="46">
        <f>IF($B$15=DATOS!$B$3,CALDERAS!T101,IF($B$15=DATOS!$B$4,CENTRÍFUGAS!T101,IF($B$15=DATOS!$B$5,CHILLERS!T101, IF($B$15=DATOS!$B$6,COMPRESORES!T101,IF($B$15=DATOS!$B$7,EVAPORADORES!T101,IF($B$15=DATOS!$B$8,FILTROS!T101,IF($B$15=DATOS!$B$9,IC!T101,IF($B$15=DATOS!$B$10,MIXERS!T101,IF($B$15=DATOS!$B$11,MOLINOS!T101,IF($B$15=DATOS!$B$12,'ÓSMOSIS INV'!T101,IF($B$15=DATOS!$B$13,REACTORES!T101,IF($B$15=DATOS!$B$14,RESINAS!T105,IF($B$15=DATOS!$B$15,SECADORES!T101,IF($B$15=DATOS!$B$16,SILOS!T101,IF($B$15=DATOS!$B$17,TANQUES!T101,IF($B$15=DATOS!$B$18,'TK AGITADOS'!T101,IF($B$15=DATOS!$B$19,'TORRES ENF'!T101," ")))))))))))))))))</f>
        <v>0</v>
      </c>
      <c r="S117" s="46">
        <f>IF($B$15=DATOS!$B$3,CALDERAS!U101,IF($B$15=DATOS!$B$4,CENTRÍFUGAS!U101,IF($B$15=DATOS!$B$5,CHILLERS!U101, IF($B$15=DATOS!$B$6,COMPRESORES!U101,IF($B$15=DATOS!$B$7,EVAPORADORES!U101,IF($B$15=DATOS!$B$8,FILTROS!U101,IF($B$15=DATOS!$B$9,IC!U101,IF($B$15=DATOS!$B$10,MIXERS!U101,IF($B$15=DATOS!$B$11,MOLINOS!U101,IF($B$15=DATOS!$B$12,'ÓSMOSIS INV'!U101,IF($B$15=DATOS!$B$13,REACTORES!U101,IF($B$15=DATOS!$B$14,RESINAS!U105,IF($B$15=DATOS!$B$15,SECADORES!U101,IF($B$15=DATOS!$B$16,SILOS!U101,IF($B$15=DATOS!$B$17,TANQUES!U101,IF($B$15=DATOS!$B$18,'TK AGITADOS'!U101,IF($B$15=DATOS!$B$19,'TORRES ENF'!U101," ")))))))))))))))))</f>
        <v>0</v>
      </c>
      <c r="T117" s="46">
        <f>IF($B$15=DATOS!$B$3,CALDERAS!V101,IF($B$15=DATOS!$B$4,CENTRÍFUGAS!V101,IF($B$15=DATOS!$B$5,CHILLERS!V101, IF($B$15=DATOS!$B$6,COMPRESORES!V101,IF($B$15=DATOS!$B$7,EVAPORADORES!V101,IF($B$15=DATOS!$B$8,FILTROS!V101,IF($B$15=DATOS!$B$9,IC!V101,IF($B$15=DATOS!$B$10,MIXERS!V101,IF($B$15=DATOS!$B$11,MOLINOS!V101,IF($B$15=DATOS!$B$12,'ÓSMOSIS INV'!V101,IF($B$15=DATOS!$B$13,REACTORES!V101,IF($B$15=DATOS!$B$14,RESINAS!V105,IF($B$15=DATOS!$B$15,SECADORES!V101,IF($B$15=DATOS!$B$16,SILOS!V101,IF($B$15=DATOS!$B$17,TANQUES!V101,IF($B$15=DATOS!$B$18,'TK AGITADOS'!V101,IF($B$15=DATOS!$B$19,'TORRES ENF'!V101," ")))))))))))))))))</f>
        <v>0</v>
      </c>
      <c r="U117" s="46">
        <f>IF($B$15=DATOS!$B$3,CALDERAS!W101,IF($B$15=DATOS!$B$4,CENTRÍFUGAS!W101,IF($B$15=DATOS!$B$5,CHILLERS!W101, IF($B$15=DATOS!$B$6,COMPRESORES!W101,IF($B$15=DATOS!$B$7,EVAPORADORES!W101,IF($B$15=DATOS!$B$8,FILTROS!W101,IF($B$15=DATOS!$B$9,IC!W101,IF($B$15=DATOS!$B$10,MIXERS!W101,IF($B$15=DATOS!$B$11,MOLINOS!W101,IF($B$15=DATOS!$B$12,'ÓSMOSIS INV'!W101,IF($B$15=DATOS!$B$13,REACTORES!W101,IF($B$15=DATOS!$B$14,RESINAS!W105,IF($B$15=DATOS!$B$15,SECADORES!W101,IF($B$15=DATOS!$B$16,SILOS!W101,IF($B$15=DATOS!$B$17,TANQUES!W101,IF($B$15=DATOS!$B$18,'TK AGITADOS'!W101,IF($B$15=DATOS!$B$19,'TORRES ENF'!W101," ")))))))))))))))))</f>
        <v>0</v>
      </c>
      <c r="V117" s="46">
        <f>IF($B$15=DATOS!$B$3,CALDERAS!X101,IF($B$15=DATOS!$B$4,CENTRÍFUGAS!X101,IF($B$15=DATOS!$B$5,CHILLERS!X101, IF($B$15=DATOS!$B$6,COMPRESORES!X101,IF($B$15=DATOS!$B$7,EVAPORADORES!X101,IF($B$15=DATOS!$B$8,FILTROS!X101,IF($B$15=DATOS!$B$9,IC!X101,IF($B$15=DATOS!$B$10,MIXERS!X101,IF($B$15=DATOS!$B$11,MOLINOS!X101,IF($B$15=DATOS!$B$12,'ÓSMOSIS INV'!X101,IF($B$15=DATOS!$B$13,REACTORES!X101,IF($B$15=DATOS!$B$14,RESINAS!X105,IF($B$15=DATOS!$B$15,SECADORES!X101,IF($B$15=DATOS!$B$16,SILOS!X101,IF($B$15=DATOS!$B$17,TANQUES!X101,IF($B$15=DATOS!$B$18,'TK AGITADOS'!X101,IF($B$15=DATOS!$B$19,'TORRES ENF'!X101," ")))))))))))))))))</f>
        <v>0</v>
      </c>
      <c r="W117" s="46">
        <f>IF($B$15=DATOS!$B$3,CALDERAS!Y101,IF($B$15=DATOS!$B$4,CENTRÍFUGAS!Y101,IF($B$15=DATOS!$B$5,CHILLERS!Y101, IF($B$15=DATOS!$B$6,COMPRESORES!Y101,IF($B$15=DATOS!$B$7,EVAPORADORES!Y101,IF($B$15=DATOS!$B$8,FILTROS!Y101,IF($B$15=DATOS!$B$9,IC!Y101,IF($B$15=DATOS!$B$10,MIXERS!Y101,IF($B$15=DATOS!$B$11,MOLINOS!Y101,IF($B$15=DATOS!$B$12,'ÓSMOSIS INV'!Y101,IF($B$15=DATOS!$B$13,REACTORES!Y101,IF($B$15=DATOS!$B$14,RESINAS!Y105,IF($B$15=DATOS!$B$15,SECADORES!Y101,IF($B$15=DATOS!$B$16,SILOS!Y101,IF($B$15=DATOS!$B$17,TANQUES!Y101,IF($B$15=DATOS!$B$18,'TK AGITADOS'!Y101,IF($B$15=DATOS!$B$19,'TORRES ENF'!Y101," ")))))))))))))))))</f>
        <v>0</v>
      </c>
      <c r="X117" s="46">
        <f>IF($B$15=DATOS!$B$3,CALDERAS!Z101,IF($B$15=DATOS!$B$4,CENTRÍFUGAS!Z101,IF($B$15=DATOS!$B$5,CHILLERS!Z101, IF($B$15=DATOS!$B$6,COMPRESORES!Z101,IF($B$15=DATOS!$B$7,EVAPORADORES!Z101,IF($B$15=DATOS!$B$8,FILTROS!Z101,IF($B$15=DATOS!$B$9,IC!Z101,IF($B$15=DATOS!$B$10,MIXERS!Z101,IF($B$15=DATOS!$B$11,MOLINOS!Z101,IF($B$15=DATOS!$B$12,'ÓSMOSIS INV'!Z101,IF($B$15=DATOS!$B$13,REACTORES!Z101,IF($B$15=DATOS!$B$14,RESINAS!Z105,IF($B$15=DATOS!$B$15,SECADORES!Z101,IF($B$15=DATOS!$B$16,SILOS!Z101,IF($B$15=DATOS!$B$17,TANQUES!Z101,IF($B$15=DATOS!$B$18,'TK AGITADOS'!Z101,IF($B$15=DATOS!$B$19,'TORRES ENF'!Z101," ")))))))))))))))))</f>
        <v>0</v>
      </c>
      <c r="Y117" s="46">
        <f>IF($B$15=DATOS!$B$3,CALDERAS!AA101,IF($B$15=DATOS!$B$4,CENTRÍFUGAS!AA101,IF($B$15=DATOS!$B$5,CHILLERS!AA101, IF($B$15=DATOS!$B$6,COMPRESORES!AA101,IF($B$15=DATOS!$B$7,EVAPORADORES!AA101,IF($B$15=DATOS!$B$8,FILTROS!AA101,IF($B$15=DATOS!$B$9,IC!AA101,IF($B$15=DATOS!$B$10,MIXERS!AA101,IF($B$15=DATOS!$B$11,MOLINOS!AA101,IF($B$15=DATOS!$B$12,'ÓSMOSIS INV'!AA101,IF($B$15=DATOS!$B$13,REACTORES!AA101,IF($B$15=DATOS!$B$14,RESINAS!AA105,IF($B$15=DATOS!$B$15,SECADORES!AA101,IF($B$15=DATOS!$B$16,SILOS!AA101,IF($B$15=DATOS!$B$17,TANQUES!AA101,IF($B$15=DATOS!$B$18,'TK AGITADOS'!AA101,IF($B$15=DATOS!$B$19,'TORRES ENF'!AA101," ")))))))))))))))))</f>
        <v>0</v>
      </c>
      <c r="Z117" s="46">
        <f>IF($B$15=DATOS!$B$3,CALDERAS!AB101,IF($B$15=DATOS!$B$4,CENTRÍFUGAS!AB101,IF($B$15=DATOS!$B$5,CHILLERS!AB101, IF($B$15=DATOS!$B$6,COMPRESORES!AB101,IF($B$15=DATOS!$B$7,EVAPORADORES!AB101,IF($B$15=DATOS!$B$8,FILTROS!AB101,IF($B$15=DATOS!$B$9,IC!AB101,IF($B$15=DATOS!$B$10,MIXERS!AB101,IF($B$15=DATOS!$B$11,MOLINOS!AB101,IF($B$15=DATOS!$B$12,'ÓSMOSIS INV'!AB101,IF($B$15=DATOS!$B$13,REACTORES!AB101,IF($B$15=DATOS!$B$14,RESINAS!AB105,IF($B$15=DATOS!$B$15,SECADORES!AB101,IF($B$15=DATOS!$B$16,SILOS!AB101,IF($B$15=DATOS!$B$17,TANQUES!AB101,IF($B$15=DATOS!$B$18,'TK AGITADOS'!AB101,IF($B$15=DATOS!$B$19,'TORRES ENF'!AB101," ")))))))))))))))))</f>
        <v>0</v>
      </c>
      <c r="AA117" s="46">
        <f>IF($B$15=DATOS!$B$3,CALDERAS!AC101,IF($B$15=DATOS!$B$4,CENTRÍFUGAS!AC101,IF($B$15=DATOS!$B$5,CHILLERS!AC101, IF($B$15=DATOS!$B$6,COMPRESORES!AC101,IF($B$15=DATOS!$B$7,EVAPORADORES!AC101,IF($B$15=DATOS!$B$8,FILTROS!AC101,IF($B$15=DATOS!$B$9,IC!AC101,IF($B$15=DATOS!$B$10,MIXERS!AC101,IF($B$15=DATOS!$B$11,MOLINOS!AC101,IF($B$15=DATOS!$B$12,'ÓSMOSIS INV'!AC101,IF($B$15=DATOS!$B$13,REACTORES!AC101,IF($B$15=DATOS!$B$14,RESINAS!AC105,IF($B$15=DATOS!$B$15,SECADORES!AC101,IF($B$15=DATOS!$B$16,SILOS!AC101,IF($B$15=DATOS!$B$17,TANQUES!AC101,IF($B$15=DATOS!$B$18,'TK AGITADOS'!AC101,IF($B$15=DATOS!$B$19,'TORRES ENF'!AC101," ")))))))))))))))))</f>
        <v>0</v>
      </c>
      <c r="AB117" s="46">
        <f>IF($B$15=DATOS!$B$3,CALDERAS!AD101,IF($B$15=DATOS!$B$4,CENTRÍFUGAS!AD101,IF($B$15=DATOS!$B$5,CHILLERS!AD101, IF($B$15=DATOS!$B$6,COMPRESORES!AD101,IF($B$15=DATOS!$B$7,EVAPORADORES!AD101,IF($B$15=DATOS!$B$8,FILTROS!AD101,IF($B$15=DATOS!$B$9,IC!AD101,IF($B$15=DATOS!$B$10,MIXERS!AD101,IF($B$15=DATOS!$B$11,MOLINOS!AD101,IF($B$15=DATOS!$B$12,'ÓSMOSIS INV'!AD101,IF($B$15=DATOS!$B$13,REACTORES!AD101,IF($B$15=DATOS!$B$14,RESINAS!AD105,IF($B$15=DATOS!$B$15,SECADORES!AD101,IF($B$15=DATOS!$B$16,SILOS!AD101,IF($B$15=DATOS!$B$17,TANQUES!AD101,IF($B$15=DATOS!$B$18,'TK AGITADOS'!AD101,IF($B$15=DATOS!$B$19,'TORRES ENF'!AD101," ")))))))))))))))))</f>
        <v>0</v>
      </c>
      <c r="AC117" s="46">
        <f>IF($B$15=DATOS!$B$3,CALDERAS!AE101,IF($B$15=DATOS!$B$4,CENTRÍFUGAS!AE101,IF($B$15=DATOS!$B$5,CHILLERS!AE101, IF($B$15=DATOS!$B$6,COMPRESORES!AE101,IF($B$15=DATOS!$B$7,EVAPORADORES!AE101,IF($B$15=DATOS!$B$8,FILTROS!AE101,IF($B$15=DATOS!$B$9,IC!AE101,IF($B$15=DATOS!$B$10,MIXERS!AE101,IF($B$15=DATOS!$B$11,MOLINOS!AE101,IF($B$15=DATOS!$B$12,'ÓSMOSIS INV'!AE101,IF($B$15=DATOS!$B$13,REACTORES!AE101,IF($B$15=DATOS!$B$14,RESINAS!AE105,IF($B$15=DATOS!$B$15,SECADORES!AE101,IF($B$15=DATOS!$B$16,SILOS!AE101,IF($B$15=DATOS!$B$17,TANQUES!AE101,IF($B$15=DATOS!$B$18,'TK AGITADOS'!AE101,IF($B$15=DATOS!$B$19,'TORRES ENF'!AE101," ")))))))))))))))))</f>
        <v>0</v>
      </c>
      <c r="AD117" s="46">
        <f>IF($B$15=DATOS!$B$3,CALDERAS!AF101,IF($B$15=DATOS!$B$4,CENTRÍFUGAS!AF101,IF($B$15=DATOS!$B$5,CHILLERS!AF101, IF($B$15=DATOS!$B$6,COMPRESORES!AF101,IF($B$15=DATOS!$B$7,EVAPORADORES!AF101,IF($B$15=DATOS!$B$8,FILTROS!AF101,IF($B$15=DATOS!$B$9,IC!AF101,IF($B$15=DATOS!$B$10,MIXERS!AF101,IF($B$15=DATOS!$B$11,MOLINOS!AF101,IF($B$15=DATOS!$B$12,'ÓSMOSIS INV'!AF101,IF($B$15=DATOS!$B$13,REACTORES!AF101,IF($B$15=DATOS!$B$14,RESINAS!AF105,IF($B$15=DATOS!$B$15,SECADORES!AF101,IF($B$15=DATOS!$B$16,SILOS!AF101,IF($B$15=DATOS!$B$17,TANQUES!AF101,IF($B$15=DATOS!$B$18,'TK AGITADOS'!AF101,IF($B$15=DATOS!$B$19,'TORRES ENF'!AF101," ")))))))))))))))))</f>
        <v>0</v>
      </c>
      <c r="AE117" s="46">
        <f>IF($B$15=DATOS!$B$3,CALDERAS!AG101,IF($B$15=DATOS!$B$4,CENTRÍFUGAS!AG101,IF($B$15=DATOS!$B$5,CHILLERS!AG101, IF($B$15=DATOS!$B$6,COMPRESORES!AG101,IF($B$15=DATOS!$B$7,EVAPORADORES!AG101,IF($B$15=DATOS!$B$8,FILTROS!AG101,IF($B$15=DATOS!$B$9,IC!AG101,IF($B$15=DATOS!$B$10,MIXERS!AG101,IF($B$15=DATOS!$B$11,MOLINOS!AG101,IF($B$15=DATOS!$B$12,'ÓSMOSIS INV'!AG101,IF($B$15=DATOS!$B$13,REACTORES!AG101,IF($B$15=DATOS!$B$14,RESINAS!AG105,IF($B$15=DATOS!$B$15,SECADORES!AG101,IF($B$15=DATOS!$B$16,SILOS!AG101,IF($B$15=DATOS!$B$17,TANQUES!AG101,IF($B$15=DATOS!$B$18,'TK AGITADOS'!AG101,IF($B$15=DATOS!$B$19,'TORRES ENF'!AG101," ")))))))))))))))))</f>
        <v>0</v>
      </c>
      <c r="AF117" s="46">
        <f>IF($B$15=DATOS!$B$3,CALDERAS!AH101,IF($B$15=DATOS!$B$4,CENTRÍFUGAS!AH101,IF($B$15=DATOS!$B$5,CHILLERS!AH101, IF($B$15=DATOS!$B$6,COMPRESORES!AH101,IF($B$15=DATOS!$B$7,EVAPORADORES!AH101,IF($B$15=DATOS!$B$8,FILTROS!AH101,IF($B$15=DATOS!$B$9,IC!AH101,IF($B$15=DATOS!$B$10,MIXERS!AH101,IF($B$15=DATOS!$B$11,MOLINOS!AH101,IF($B$15=DATOS!$B$12,'ÓSMOSIS INV'!AH101,IF($B$15=DATOS!$B$13,REACTORES!AH101,IF($B$15=DATOS!$B$14,RESINAS!AH105,IF($B$15=DATOS!$B$15,SECADORES!AH101,IF($B$15=DATOS!$B$16,SILOS!AH101,IF($B$15=DATOS!$B$17,TANQUES!AH101,IF($B$15=DATOS!$B$18,'TK AGITADOS'!AH101,IF($B$15=DATOS!$B$19,'TORRES ENF'!AH101," ")))))))))))))))))</f>
        <v>0</v>
      </c>
    </row>
    <row r="118" spans="1:32" s="48" customFormat="1" ht="45" customHeight="1" x14ac:dyDescent="0.4">
      <c r="A118" s="46">
        <f>IF($B$15=DATOS!$B$3,CALDERAS!C102,IF($B$15=DATOS!$B$4,CENTRÍFUGAS!C102,IF($B$15=DATOS!$B$5,CHILLERS!C102, IF($B$15=DATOS!$B$6,COMPRESORES!C102,IF($B$15=DATOS!$B$7,EVAPORADORES!C102,IF($B$15=DATOS!$B$8,FILTROS!C102,IF($B$15=DATOS!$B$9,IC!C102,IF($B$15=DATOS!$B$10,MIXERS!C102,IF($B$15=DATOS!$B$11,MOLINOS!C102,IF($B$15=DATOS!$B$12,'ÓSMOSIS INV'!C102,IF($B$15=DATOS!$B$13,REACTORES!C102,IF($B$15=DATOS!$B$14,RESINAS!C106,IF($B$15=DATOS!$B$15,SECADORES!C102,IF($B$15=DATOS!$B$16,SILOS!C102,IF($B$15=DATOS!$B$17,TANQUES!C102,IF($B$15=DATOS!$B$18,'TK AGITADOS'!C102,IF($B$15=DATOS!$B$19,'TORRES ENF'!C102," ")))))))))))))))))</f>
        <v>0</v>
      </c>
      <c r="B118" s="46">
        <f>IF($B$15=DATOS!$B$3,CALDERAS!D102,IF($B$15=DATOS!$B$4,CENTRÍFUGAS!D102,IF($B$15=DATOS!$B$5,CHILLERS!D102, IF($B$15=DATOS!$B$6,COMPRESORES!D102,IF($B$15=DATOS!$B$7,EVAPORADORES!D102,IF($B$15=DATOS!$B$8,FILTROS!D102,IF($B$15=DATOS!$B$9,IC!D102,IF($B$15=DATOS!$B$10,MIXERS!D102,IF($B$15=DATOS!$B$11,MOLINOS!D102,IF($B$15=DATOS!$B$12,'ÓSMOSIS INV'!D102,IF($B$15=DATOS!$B$13,REACTORES!D102,IF($B$15=DATOS!$B$14,RESINAS!D106,IF($B$15=DATOS!$B$15,SECADORES!D102,IF($B$15=DATOS!$B$16,SILOS!D102,IF($B$15=DATOS!$B$17,TANQUES!D102,IF($B$15=DATOS!$B$18,'TK AGITADOS'!D102,IF($B$15=DATOS!$B$19,'TORRES ENF'!D102," ")))))))))))))))))</f>
        <v>0</v>
      </c>
      <c r="C118" s="46">
        <f>IF($B$15=DATOS!$B$3,CALDERAS!E102,IF($B$15=DATOS!$B$4,CENTRÍFUGAS!E102,IF($B$15=DATOS!$B$5,CHILLERS!E102, IF($B$15=DATOS!$B$6,COMPRESORES!E102,IF($B$15=DATOS!$B$7,EVAPORADORES!E102,IF($B$15=DATOS!$B$8,FILTROS!E102,IF($B$15=DATOS!$B$9,IC!E102,IF($B$15=DATOS!$B$10,MIXERS!E102,IF($B$15=DATOS!$B$11,MOLINOS!E102,IF($B$15=DATOS!$B$12,'ÓSMOSIS INV'!E102,IF($B$15=DATOS!$B$13,REACTORES!E102,IF($B$15=DATOS!$B$14,RESINAS!E106,IF($B$15=DATOS!$B$15,SECADORES!E102,IF($B$15=DATOS!$B$16,SILOS!E102,IF($B$15=DATOS!$B$17,TANQUES!E102,IF($B$15=DATOS!$B$18,'TK AGITADOS'!E102,IF($B$15=DATOS!$B$19,'TORRES ENF'!E102," ")))))))))))))))))</f>
        <v>0</v>
      </c>
      <c r="D118" s="46">
        <f>IF($B$15=DATOS!$B$3,CALDERAS!F102,IF($B$15=DATOS!$B$4,CENTRÍFUGAS!F102,IF($B$15=DATOS!$B$5,CHILLERS!F102, IF($B$15=DATOS!$B$6,COMPRESORES!F102,IF($B$15=DATOS!$B$7,EVAPORADORES!F102,IF($B$15=DATOS!$B$8,FILTROS!F102,IF($B$15=DATOS!$B$9,IC!F102,IF($B$15=DATOS!$B$10,MIXERS!F102,IF($B$15=DATOS!$B$11,MOLINOS!F102,IF($B$15=DATOS!$B$12,'ÓSMOSIS INV'!F102,IF($B$15=DATOS!$B$13,REACTORES!F102,IF($B$15=DATOS!$B$14,RESINAS!F106,IF($B$15=DATOS!$B$15,SECADORES!F102,IF($B$15=DATOS!$B$16,SILOS!F102,IF($B$15=DATOS!$B$17,TANQUES!F102,IF($B$15=DATOS!$B$18,'TK AGITADOS'!F102,IF($B$15=DATOS!$B$19,'TORRES ENF'!F102," ")))))))))))))))))</f>
        <v>0</v>
      </c>
      <c r="E118" s="46">
        <f>IF($B$15=DATOS!$B$3,CALDERAS!G102,IF($B$15=DATOS!$B$4,CENTRÍFUGAS!G102,IF($B$15=DATOS!$B$5,CHILLERS!G102, IF($B$15=DATOS!$B$6,COMPRESORES!G102,IF($B$15=DATOS!$B$7,EVAPORADORES!G102,IF($B$15=DATOS!$B$8,FILTROS!G102,IF($B$15=DATOS!$B$9,IC!G102,IF($B$15=DATOS!$B$10,MIXERS!G102,IF($B$15=DATOS!$B$11,MOLINOS!G102,IF($B$15=DATOS!$B$12,'ÓSMOSIS INV'!G102,IF($B$15=DATOS!$B$13,REACTORES!G102,IF($B$15=DATOS!$B$14,RESINAS!G106,IF($B$15=DATOS!$B$15,SECADORES!G102,IF($B$15=DATOS!$B$16,SILOS!G102,IF($B$15=DATOS!$B$17,TANQUES!G102,IF($B$15=DATOS!$B$18,'TK AGITADOS'!G102,IF($B$15=DATOS!$B$19,'TORRES ENF'!G102," ")))))))))))))))))</f>
        <v>0</v>
      </c>
      <c r="F118" s="46">
        <f>IF($B$15=DATOS!$B$3,CALDERAS!H102,IF($B$15=DATOS!$B$4,CENTRÍFUGAS!H102,IF($B$15=DATOS!$B$5,CHILLERS!H102, IF($B$15=DATOS!$B$6,COMPRESORES!H102,IF($B$15=DATOS!$B$7,EVAPORADORES!H102,IF($B$15=DATOS!$B$8,FILTROS!H102,IF($B$15=DATOS!$B$9,IC!H102,IF($B$15=DATOS!$B$10,MIXERS!H102,IF($B$15=DATOS!$B$11,MOLINOS!H102,IF($B$15=DATOS!$B$12,'ÓSMOSIS INV'!H102,IF($B$15=DATOS!$B$13,REACTORES!H102,IF($B$15=DATOS!$B$14,RESINAS!H106,IF($B$15=DATOS!$B$15,SECADORES!H102,IF($B$15=DATOS!$B$16,SILOS!H102,IF($B$15=DATOS!$B$17,TANQUES!H102,IF($B$15=DATOS!$B$18,'TK AGITADOS'!H102,IF($B$15=DATOS!$B$19,'TORRES ENF'!H102," ")))))))))))))))))</f>
        <v>0</v>
      </c>
      <c r="G118" s="46">
        <f>IF($B$15=DATOS!$B$3,CALDERAS!I102,IF($B$15=DATOS!$B$4,CENTRÍFUGAS!I102,IF($B$15=DATOS!$B$5,CHILLERS!I102, IF($B$15=DATOS!$B$6,COMPRESORES!I102,IF($B$15=DATOS!$B$7,EVAPORADORES!I102,IF($B$15=DATOS!$B$8,FILTROS!I102,IF($B$15=DATOS!$B$9,IC!I102,IF($B$15=DATOS!$B$10,MIXERS!I102,IF($B$15=DATOS!$B$11,MOLINOS!I102,IF($B$15=DATOS!$B$12,'ÓSMOSIS INV'!I102,IF($B$15=DATOS!$B$13,REACTORES!I102,IF($B$15=DATOS!$B$14,RESINAS!I106,IF($B$15=DATOS!$B$15,SECADORES!I102,IF($B$15=DATOS!$B$16,SILOS!I102,IF($B$15=DATOS!$B$17,TANQUES!I102,IF($B$15=DATOS!$B$18,'TK AGITADOS'!I102,IF($B$15=DATOS!$B$19,'TORRES ENF'!I102," ")))))))))))))))))</f>
        <v>0</v>
      </c>
      <c r="H118" s="46">
        <f>IF($B$15=DATOS!$B$3,CALDERAS!J102,IF($B$15=DATOS!$B$4,CENTRÍFUGAS!J102,IF($B$15=DATOS!$B$5,CHILLERS!J102, IF($B$15=DATOS!$B$6,COMPRESORES!J102,IF($B$15=DATOS!$B$7,EVAPORADORES!J102,IF($B$15=DATOS!$B$8,FILTROS!J102,IF($B$15=DATOS!$B$9,IC!J102,IF($B$15=DATOS!$B$10,MIXERS!J102,IF($B$15=DATOS!$B$11,MOLINOS!J102,IF($B$15=DATOS!$B$12,'ÓSMOSIS INV'!J102,IF($B$15=DATOS!$B$13,REACTORES!J102,IF($B$15=DATOS!$B$14,RESINAS!J106,IF($B$15=DATOS!$B$15,SECADORES!J102,IF($B$15=DATOS!$B$16,SILOS!J102,IF($B$15=DATOS!$B$17,TANQUES!J102,IF($B$15=DATOS!$B$18,'TK AGITADOS'!J102,IF($B$15=DATOS!$B$19,'TORRES ENF'!J102," ")))))))))))))))))</f>
        <v>0</v>
      </c>
      <c r="I118" s="46">
        <f>IF($B$15=DATOS!$B$3,CALDERAS!K102,IF($B$15=DATOS!$B$4,CENTRÍFUGAS!K102,IF($B$15=DATOS!$B$5,CHILLERS!K102, IF($B$15=DATOS!$B$6,COMPRESORES!K102,IF($B$15=DATOS!$B$7,EVAPORADORES!K102,IF($B$15=DATOS!$B$8,FILTROS!K102,IF($B$15=DATOS!$B$9,IC!K102,IF($B$15=DATOS!$B$10,MIXERS!K102,IF($B$15=DATOS!$B$11,MOLINOS!K102,IF($B$15=DATOS!$B$12,'ÓSMOSIS INV'!K102,IF($B$15=DATOS!$B$13,REACTORES!K102,IF($B$15=DATOS!$B$14,RESINAS!K106,IF($B$15=DATOS!$B$15,SECADORES!K102,IF($B$15=DATOS!$B$16,SILOS!K102,IF($B$15=DATOS!$B$17,TANQUES!K102,IF($B$15=DATOS!$B$18,'TK AGITADOS'!K102,IF($B$15=DATOS!$B$19,'TORRES ENF'!K102," ")))))))))))))))))</f>
        <v>0</v>
      </c>
      <c r="J118" s="46">
        <f>IF($B$15=DATOS!$B$3,CALDERAS!L102,IF($B$15=DATOS!$B$4,CENTRÍFUGAS!L102,IF($B$15=DATOS!$B$5,CHILLERS!L102, IF($B$15=DATOS!$B$6,COMPRESORES!L102,IF($B$15=DATOS!$B$7,EVAPORADORES!L102,IF($B$15=DATOS!$B$8,FILTROS!L102,IF($B$15=DATOS!$B$9,IC!L102,IF($B$15=DATOS!$B$10,MIXERS!L102,IF($B$15=DATOS!$B$11,MOLINOS!L102,IF($B$15=DATOS!$B$12,'ÓSMOSIS INV'!L102,IF($B$15=DATOS!$B$13,REACTORES!L102,IF($B$15=DATOS!$B$14,RESINAS!L106,IF($B$15=DATOS!$B$15,SECADORES!L102,IF($B$15=DATOS!$B$16,SILOS!L102,IF($B$15=DATOS!$B$17,TANQUES!L102,IF($B$15=DATOS!$B$18,'TK AGITADOS'!L102,IF($B$15=DATOS!$B$19,'TORRES ENF'!L102," ")))))))))))))))))</f>
        <v>0</v>
      </c>
      <c r="K118" s="46">
        <f>IF($B$15=DATOS!$B$3,CALDERAS!M102,IF($B$15=DATOS!$B$4,CENTRÍFUGAS!M102,IF($B$15=DATOS!$B$5,CHILLERS!M102, IF($B$15=DATOS!$B$6,COMPRESORES!M102,IF($B$15=DATOS!$B$7,EVAPORADORES!M102,IF($B$15=DATOS!$B$8,FILTROS!M102,IF($B$15=DATOS!$B$9,IC!M102,IF($B$15=DATOS!$B$10,MIXERS!M102,IF($B$15=DATOS!$B$11,MOLINOS!M102,IF($B$15=DATOS!$B$12,'ÓSMOSIS INV'!M102,IF($B$15=DATOS!$B$13,REACTORES!M102,IF($B$15=DATOS!$B$14,RESINAS!M106,IF($B$15=DATOS!$B$15,SECADORES!M102,IF($B$15=DATOS!$B$16,SILOS!M102,IF($B$15=DATOS!$B$17,TANQUES!M102,IF($B$15=DATOS!$B$18,'TK AGITADOS'!M102,IF($B$15=DATOS!$B$19,'TORRES ENF'!M102," ")))))))))))))))))</f>
        <v>0</v>
      </c>
      <c r="L118" s="46">
        <f>IF($B$15=DATOS!$B$3,CALDERAS!N102,IF($B$15=DATOS!$B$4,CENTRÍFUGAS!N102,IF($B$15=DATOS!$B$5,CHILLERS!N102, IF($B$15=DATOS!$B$6,COMPRESORES!N102,IF($B$15=DATOS!$B$7,EVAPORADORES!N102,IF($B$15=DATOS!$B$8,FILTROS!N102,IF($B$15=DATOS!$B$9,IC!N102,IF($B$15=DATOS!$B$10,MIXERS!N102,IF($B$15=DATOS!$B$11,MOLINOS!N102,IF($B$15=DATOS!$B$12,'ÓSMOSIS INV'!N102,IF($B$15=DATOS!$B$13,REACTORES!N102,IF($B$15=DATOS!$B$14,RESINAS!N106,IF($B$15=DATOS!$B$15,SECADORES!N102,IF($B$15=DATOS!$B$16,SILOS!N102,IF($B$15=DATOS!$B$17,TANQUES!N102,IF($B$15=DATOS!$B$18,'TK AGITADOS'!N102,IF($B$15=DATOS!$B$19,'TORRES ENF'!N102," ")))))))))))))))))</f>
        <v>0</v>
      </c>
      <c r="M118" s="46">
        <f>IF($B$15=DATOS!$B$3,CALDERAS!O102,IF($B$15=DATOS!$B$4,CENTRÍFUGAS!O102,IF($B$15=DATOS!$B$5,CHILLERS!O102, IF($B$15=DATOS!$B$6,COMPRESORES!O102,IF($B$15=DATOS!$B$7,EVAPORADORES!O102,IF($B$15=DATOS!$B$8,FILTROS!O102,IF($B$15=DATOS!$B$9,IC!O102,IF($B$15=DATOS!$B$10,MIXERS!O102,IF($B$15=DATOS!$B$11,MOLINOS!O102,IF($B$15=DATOS!$B$12,'ÓSMOSIS INV'!O102,IF($B$15=DATOS!$B$13,REACTORES!O102,IF($B$15=DATOS!$B$14,RESINAS!O106,IF($B$15=DATOS!$B$15,SECADORES!O102,IF($B$15=DATOS!$B$16,SILOS!O102,IF($B$15=DATOS!$B$17,TANQUES!O102,IF($B$15=DATOS!$B$18,'TK AGITADOS'!O102,IF($B$15=DATOS!$B$19,'TORRES ENF'!O102," ")))))))))))))))))</f>
        <v>0</v>
      </c>
      <c r="N118" s="46">
        <f>IF($B$15=DATOS!$B$3,CALDERAS!P102,IF($B$15=DATOS!$B$4,CENTRÍFUGAS!P102,IF($B$15=DATOS!$B$5,CHILLERS!P102, IF($B$15=DATOS!$B$6,COMPRESORES!P102,IF($B$15=DATOS!$B$7,EVAPORADORES!P102,IF($B$15=DATOS!$B$8,FILTROS!P102,IF($B$15=DATOS!$B$9,IC!P102,IF($B$15=DATOS!$B$10,MIXERS!P102,IF($B$15=DATOS!$B$11,MOLINOS!P102,IF($B$15=DATOS!$B$12,'ÓSMOSIS INV'!P102,IF($B$15=DATOS!$B$13,REACTORES!P102,IF($B$15=DATOS!$B$14,RESINAS!P106,IF($B$15=DATOS!$B$15,SECADORES!P102,IF($B$15=DATOS!$B$16,SILOS!P102,IF($B$15=DATOS!$B$17,TANQUES!P102,IF($B$15=DATOS!$B$18,'TK AGITADOS'!P102,IF($B$15=DATOS!$B$19,'TORRES ENF'!P102," ")))))))))))))))))</f>
        <v>0</v>
      </c>
      <c r="O118" s="46">
        <f>IF($B$15=DATOS!$B$3,CALDERAS!Q102,IF($B$15=DATOS!$B$4,CENTRÍFUGAS!Q102,IF($B$15=DATOS!$B$5,CHILLERS!Q102, IF($B$15=DATOS!$B$6,COMPRESORES!Q102,IF($B$15=DATOS!$B$7,EVAPORADORES!Q102,IF($B$15=DATOS!$B$8,FILTROS!Q102,IF($B$15=DATOS!$B$9,IC!Q102,IF($B$15=DATOS!$B$10,MIXERS!Q102,IF($B$15=DATOS!$B$11,MOLINOS!Q102,IF($B$15=DATOS!$B$12,'ÓSMOSIS INV'!Q102,IF($B$15=DATOS!$B$13,REACTORES!Q102,IF($B$15=DATOS!$B$14,RESINAS!Q106,IF($B$15=DATOS!$B$15,SECADORES!Q102,IF($B$15=DATOS!$B$16,SILOS!Q102,IF($B$15=DATOS!$B$17,TANQUES!Q102,IF($B$15=DATOS!$B$18,'TK AGITADOS'!Q102,IF($B$15=DATOS!$B$19,'TORRES ENF'!Q102," ")))))))))))))))))</f>
        <v>0</v>
      </c>
      <c r="P118" s="46">
        <f>IF($B$15=DATOS!$B$3,CALDERAS!R102,IF($B$15=DATOS!$B$4,CENTRÍFUGAS!R102,IF($B$15=DATOS!$B$5,CHILLERS!R102, IF($B$15=DATOS!$B$6,COMPRESORES!R102,IF($B$15=DATOS!$B$7,EVAPORADORES!R102,IF($B$15=DATOS!$B$8,FILTROS!R102,IF($B$15=DATOS!$B$9,IC!R102,IF($B$15=DATOS!$B$10,MIXERS!R102,IF($B$15=DATOS!$B$11,MOLINOS!R102,IF($B$15=DATOS!$B$12,'ÓSMOSIS INV'!R102,IF($B$15=DATOS!$B$13,REACTORES!R102,IF($B$15=DATOS!$B$14,RESINAS!R106,IF($B$15=DATOS!$B$15,SECADORES!R102,IF($B$15=DATOS!$B$16,SILOS!R102,IF($B$15=DATOS!$B$17,TANQUES!R102,IF($B$15=DATOS!$B$18,'TK AGITADOS'!R102,IF($B$15=DATOS!$B$19,'TORRES ENF'!R102," ")))))))))))))))))</f>
        <v>0</v>
      </c>
      <c r="Q118" s="46">
        <f>IF($B$15=DATOS!$B$3,CALDERAS!S102,IF($B$15=DATOS!$B$4,CENTRÍFUGAS!S102,IF($B$15=DATOS!$B$5,CHILLERS!S102, IF($B$15=DATOS!$B$6,COMPRESORES!S102,IF($B$15=DATOS!$B$7,EVAPORADORES!S102,IF($B$15=DATOS!$B$8,FILTROS!S102,IF($B$15=DATOS!$B$9,IC!S102,IF($B$15=DATOS!$B$10,MIXERS!S102,IF($B$15=DATOS!$B$11,MOLINOS!S102,IF($B$15=DATOS!$B$12,'ÓSMOSIS INV'!S102,IF($B$15=DATOS!$B$13,REACTORES!S102,IF($B$15=DATOS!$B$14,RESINAS!S106,IF($B$15=DATOS!$B$15,SECADORES!S102,IF($B$15=DATOS!$B$16,SILOS!S102,IF($B$15=DATOS!$B$17,TANQUES!S102,IF($B$15=DATOS!$B$18,'TK AGITADOS'!S102,IF($B$15=DATOS!$B$19,'TORRES ENF'!S102," ")))))))))))))))))</f>
        <v>0</v>
      </c>
      <c r="R118" s="46">
        <f>IF($B$15=DATOS!$B$3,CALDERAS!T102,IF($B$15=DATOS!$B$4,CENTRÍFUGAS!T102,IF($B$15=DATOS!$B$5,CHILLERS!T102, IF($B$15=DATOS!$B$6,COMPRESORES!T102,IF($B$15=DATOS!$B$7,EVAPORADORES!T102,IF($B$15=DATOS!$B$8,FILTROS!T102,IF($B$15=DATOS!$B$9,IC!T102,IF($B$15=DATOS!$B$10,MIXERS!T102,IF($B$15=DATOS!$B$11,MOLINOS!T102,IF($B$15=DATOS!$B$12,'ÓSMOSIS INV'!T102,IF($B$15=DATOS!$B$13,REACTORES!T102,IF($B$15=DATOS!$B$14,RESINAS!T106,IF($B$15=DATOS!$B$15,SECADORES!T102,IF($B$15=DATOS!$B$16,SILOS!T102,IF($B$15=DATOS!$B$17,TANQUES!T102,IF($B$15=DATOS!$B$18,'TK AGITADOS'!T102,IF($B$15=DATOS!$B$19,'TORRES ENF'!T102," ")))))))))))))))))</f>
        <v>0</v>
      </c>
      <c r="S118" s="46">
        <f>IF($B$15=DATOS!$B$3,CALDERAS!U102,IF($B$15=DATOS!$B$4,CENTRÍFUGAS!U102,IF($B$15=DATOS!$B$5,CHILLERS!U102, IF($B$15=DATOS!$B$6,COMPRESORES!U102,IF($B$15=DATOS!$B$7,EVAPORADORES!U102,IF($B$15=DATOS!$B$8,FILTROS!U102,IF($B$15=DATOS!$B$9,IC!U102,IF($B$15=DATOS!$B$10,MIXERS!U102,IF($B$15=DATOS!$B$11,MOLINOS!U102,IF($B$15=DATOS!$B$12,'ÓSMOSIS INV'!U102,IF($B$15=DATOS!$B$13,REACTORES!U102,IF($B$15=DATOS!$B$14,RESINAS!U106,IF($B$15=DATOS!$B$15,SECADORES!U102,IF($B$15=DATOS!$B$16,SILOS!U102,IF($B$15=DATOS!$B$17,TANQUES!U102,IF($B$15=DATOS!$B$18,'TK AGITADOS'!U102,IF($B$15=DATOS!$B$19,'TORRES ENF'!U102," ")))))))))))))))))</f>
        <v>0</v>
      </c>
      <c r="T118" s="46">
        <f>IF($B$15=DATOS!$B$3,CALDERAS!V102,IF($B$15=DATOS!$B$4,CENTRÍFUGAS!V102,IF($B$15=DATOS!$B$5,CHILLERS!V102, IF($B$15=DATOS!$B$6,COMPRESORES!V102,IF($B$15=DATOS!$B$7,EVAPORADORES!V102,IF($B$15=DATOS!$B$8,FILTROS!V102,IF($B$15=DATOS!$B$9,IC!V102,IF($B$15=DATOS!$B$10,MIXERS!V102,IF($B$15=DATOS!$B$11,MOLINOS!V102,IF($B$15=DATOS!$B$12,'ÓSMOSIS INV'!V102,IF($B$15=DATOS!$B$13,REACTORES!V102,IF($B$15=DATOS!$B$14,RESINAS!V106,IF($B$15=DATOS!$B$15,SECADORES!V102,IF($B$15=DATOS!$B$16,SILOS!V102,IF($B$15=DATOS!$B$17,TANQUES!V102,IF($B$15=DATOS!$B$18,'TK AGITADOS'!V102,IF($B$15=DATOS!$B$19,'TORRES ENF'!V102," ")))))))))))))))))</f>
        <v>0</v>
      </c>
      <c r="U118" s="46">
        <f>IF($B$15=DATOS!$B$3,CALDERAS!W102,IF($B$15=DATOS!$B$4,CENTRÍFUGAS!W102,IF($B$15=DATOS!$B$5,CHILLERS!W102, IF($B$15=DATOS!$B$6,COMPRESORES!W102,IF($B$15=DATOS!$B$7,EVAPORADORES!W102,IF($B$15=DATOS!$B$8,FILTROS!W102,IF($B$15=DATOS!$B$9,IC!W102,IF($B$15=DATOS!$B$10,MIXERS!W102,IF($B$15=DATOS!$B$11,MOLINOS!W102,IF($B$15=DATOS!$B$12,'ÓSMOSIS INV'!W102,IF($B$15=DATOS!$B$13,REACTORES!W102,IF($B$15=DATOS!$B$14,RESINAS!W106,IF($B$15=DATOS!$B$15,SECADORES!W102,IF($B$15=DATOS!$B$16,SILOS!W102,IF($B$15=DATOS!$B$17,TANQUES!W102,IF($B$15=DATOS!$B$18,'TK AGITADOS'!W102,IF($B$15=DATOS!$B$19,'TORRES ENF'!W102," ")))))))))))))))))</f>
        <v>0</v>
      </c>
      <c r="V118" s="46">
        <f>IF($B$15=DATOS!$B$3,CALDERAS!X102,IF($B$15=DATOS!$B$4,CENTRÍFUGAS!X102,IF($B$15=DATOS!$B$5,CHILLERS!X102, IF($B$15=DATOS!$B$6,COMPRESORES!X102,IF($B$15=DATOS!$B$7,EVAPORADORES!X102,IF($B$15=DATOS!$B$8,FILTROS!X102,IF($B$15=DATOS!$B$9,IC!X102,IF($B$15=DATOS!$B$10,MIXERS!X102,IF($B$15=DATOS!$B$11,MOLINOS!X102,IF($B$15=DATOS!$B$12,'ÓSMOSIS INV'!X102,IF($B$15=DATOS!$B$13,REACTORES!X102,IF($B$15=DATOS!$B$14,RESINAS!X106,IF($B$15=DATOS!$B$15,SECADORES!X102,IF($B$15=DATOS!$B$16,SILOS!X102,IF($B$15=DATOS!$B$17,TANQUES!X102,IF($B$15=DATOS!$B$18,'TK AGITADOS'!X102,IF($B$15=DATOS!$B$19,'TORRES ENF'!X102," ")))))))))))))))))</f>
        <v>0</v>
      </c>
      <c r="W118" s="46">
        <f>IF($B$15=DATOS!$B$3,CALDERAS!Y102,IF($B$15=DATOS!$B$4,CENTRÍFUGAS!Y102,IF($B$15=DATOS!$B$5,CHILLERS!Y102, IF($B$15=DATOS!$B$6,COMPRESORES!Y102,IF($B$15=DATOS!$B$7,EVAPORADORES!Y102,IF($B$15=DATOS!$B$8,FILTROS!Y102,IF($B$15=DATOS!$B$9,IC!Y102,IF($B$15=DATOS!$B$10,MIXERS!Y102,IF($B$15=DATOS!$B$11,MOLINOS!Y102,IF($B$15=DATOS!$B$12,'ÓSMOSIS INV'!Y102,IF($B$15=DATOS!$B$13,REACTORES!Y102,IF($B$15=DATOS!$B$14,RESINAS!Y106,IF($B$15=DATOS!$B$15,SECADORES!Y102,IF($B$15=DATOS!$B$16,SILOS!Y102,IF($B$15=DATOS!$B$17,TANQUES!Y102,IF($B$15=DATOS!$B$18,'TK AGITADOS'!Y102,IF($B$15=DATOS!$B$19,'TORRES ENF'!Y102," ")))))))))))))))))</f>
        <v>0</v>
      </c>
      <c r="X118" s="46">
        <f>IF($B$15=DATOS!$B$3,CALDERAS!Z102,IF($B$15=DATOS!$B$4,CENTRÍFUGAS!Z102,IF($B$15=DATOS!$B$5,CHILLERS!Z102, IF($B$15=DATOS!$B$6,COMPRESORES!Z102,IF($B$15=DATOS!$B$7,EVAPORADORES!Z102,IF($B$15=DATOS!$B$8,FILTROS!Z102,IF($B$15=DATOS!$B$9,IC!Z102,IF($B$15=DATOS!$B$10,MIXERS!Z102,IF($B$15=DATOS!$B$11,MOLINOS!Z102,IF($B$15=DATOS!$B$12,'ÓSMOSIS INV'!Z102,IF($B$15=DATOS!$B$13,REACTORES!Z102,IF($B$15=DATOS!$B$14,RESINAS!Z106,IF($B$15=DATOS!$B$15,SECADORES!Z102,IF($B$15=DATOS!$B$16,SILOS!Z102,IF($B$15=DATOS!$B$17,TANQUES!Z102,IF($B$15=DATOS!$B$18,'TK AGITADOS'!Z102,IF($B$15=DATOS!$B$19,'TORRES ENF'!Z102," ")))))))))))))))))</f>
        <v>0</v>
      </c>
      <c r="Y118" s="46">
        <f>IF($B$15=DATOS!$B$3,CALDERAS!AA102,IF($B$15=DATOS!$B$4,CENTRÍFUGAS!AA102,IF($B$15=DATOS!$B$5,CHILLERS!AA102, IF($B$15=DATOS!$B$6,COMPRESORES!AA102,IF($B$15=DATOS!$B$7,EVAPORADORES!AA102,IF($B$15=DATOS!$B$8,FILTROS!AA102,IF($B$15=DATOS!$B$9,IC!AA102,IF($B$15=DATOS!$B$10,MIXERS!AA102,IF($B$15=DATOS!$B$11,MOLINOS!AA102,IF($B$15=DATOS!$B$12,'ÓSMOSIS INV'!AA102,IF($B$15=DATOS!$B$13,REACTORES!AA102,IF($B$15=DATOS!$B$14,RESINAS!AA106,IF($B$15=DATOS!$B$15,SECADORES!AA102,IF($B$15=DATOS!$B$16,SILOS!AA102,IF($B$15=DATOS!$B$17,TANQUES!AA102,IF($B$15=DATOS!$B$18,'TK AGITADOS'!AA102,IF($B$15=DATOS!$B$19,'TORRES ENF'!AA102," ")))))))))))))))))</f>
        <v>0</v>
      </c>
      <c r="Z118" s="46">
        <f>IF($B$15=DATOS!$B$3,CALDERAS!AB102,IF($B$15=DATOS!$B$4,CENTRÍFUGAS!AB102,IF($B$15=DATOS!$B$5,CHILLERS!AB102, IF($B$15=DATOS!$B$6,COMPRESORES!AB102,IF($B$15=DATOS!$B$7,EVAPORADORES!AB102,IF($B$15=DATOS!$B$8,FILTROS!AB102,IF($B$15=DATOS!$B$9,IC!AB102,IF($B$15=DATOS!$B$10,MIXERS!AB102,IF($B$15=DATOS!$B$11,MOLINOS!AB102,IF($B$15=DATOS!$B$12,'ÓSMOSIS INV'!AB102,IF($B$15=DATOS!$B$13,REACTORES!AB102,IF($B$15=DATOS!$B$14,RESINAS!AB106,IF($B$15=DATOS!$B$15,SECADORES!AB102,IF($B$15=DATOS!$B$16,SILOS!AB102,IF($B$15=DATOS!$B$17,TANQUES!AB102,IF($B$15=DATOS!$B$18,'TK AGITADOS'!AB102,IF($B$15=DATOS!$B$19,'TORRES ENF'!AB102," ")))))))))))))))))</f>
        <v>0</v>
      </c>
      <c r="AA118" s="46">
        <f>IF($B$15=DATOS!$B$3,CALDERAS!AC102,IF($B$15=DATOS!$B$4,CENTRÍFUGAS!AC102,IF($B$15=DATOS!$B$5,CHILLERS!AC102, IF($B$15=DATOS!$B$6,COMPRESORES!AC102,IF($B$15=DATOS!$B$7,EVAPORADORES!AC102,IF($B$15=DATOS!$B$8,FILTROS!AC102,IF($B$15=DATOS!$B$9,IC!AC102,IF($B$15=DATOS!$B$10,MIXERS!AC102,IF($B$15=DATOS!$B$11,MOLINOS!AC102,IF($B$15=DATOS!$B$12,'ÓSMOSIS INV'!AC102,IF($B$15=DATOS!$B$13,REACTORES!AC102,IF($B$15=DATOS!$B$14,RESINAS!AC106,IF($B$15=DATOS!$B$15,SECADORES!AC102,IF($B$15=DATOS!$B$16,SILOS!AC102,IF($B$15=DATOS!$B$17,TANQUES!AC102,IF($B$15=DATOS!$B$18,'TK AGITADOS'!AC102,IF($B$15=DATOS!$B$19,'TORRES ENF'!AC102," ")))))))))))))))))</f>
        <v>0</v>
      </c>
      <c r="AB118" s="46">
        <f>IF($B$15=DATOS!$B$3,CALDERAS!AD102,IF($B$15=DATOS!$B$4,CENTRÍFUGAS!AD102,IF($B$15=DATOS!$B$5,CHILLERS!AD102, IF($B$15=DATOS!$B$6,COMPRESORES!AD102,IF($B$15=DATOS!$B$7,EVAPORADORES!AD102,IF($B$15=DATOS!$B$8,FILTROS!AD102,IF($B$15=DATOS!$B$9,IC!AD102,IF($B$15=DATOS!$B$10,MIXERS!AD102,IF($B$15=DATOS!$B$11,MOLINOS!AD102,IF($B$15=DATOS!$B$12,'ÓSMOSIS INV'!AD102,IF($B$15=DATOS!$B$13,REACTORES!AD102,IF($B$15=DATOS!$B$14,RESINAS!AD106,IF($B$15=DATOS!$B$15,SECADORES!AD102,IF($B$15=DATOS!$B$16,SILOS!AD102,IF($B$15=DATOS!$B$17,TANQUES!AD102,IF($B$15=DATOS!$B$18,'TK AGITADOS'!AD102,IF($B$15=DATOS!$B$19,'TORRES ENF'!AD102," ")))))))))))))))))</f>
        <v>0</v>
      </c>
      <c r="AC118" s="46">
        <f>IF($B$15=DATOS!$B$3,CALDERAS!AE102,IF($B$15=DATOS!$B$4,CENTRÍFUGAS!AE102,IF($B$15=DATOS!$B$5,CHILLERS!AE102, IF($B$15=DATOS!$B$6,COMPRESORES!AE102,IF($B$15=DATOS!$B$7,EVAPORADORES!AE102,IF($B$15=DATOS!$B$8,FILTROS!AE102,IF($B$15=DATOS!$B$9,IC!AE102,IF($B$15=DATOS!$B$10,MIXERS!AE102,IF($B$15=DATOS!$B$11,MOLINOS!AE102,IF($B$15=DATOS!$B$12,'ÓSMOSIS INV'!AE102,IF($B$15=DATOS!$B$13,REACTORES!AE102,IF($B$15=DATOS!$B$14,RESINAS!AE106,IF($B$15=DATOS!$B$15,SECADORES!AE102,IF($B$15=DATOS!$B$16,SILOS!AE102,IF($B$15=DATOS!$B$17,TANQUES!AE102,IF($B$15=DATOS!$B$18,'TK AGITADOS'!AE102,IF($B$15=DATOS!$B$19,'TORRES ENF'!AE102," ")))))))))))))))))</f>
        <v>0</v>
      </c>
      <c r="AD118" s="46">
        <f>IF($B$15=DATOS!$B$3,CALDERAS!AF102,IF($B$15=DATOS!$B$4,CENTRÍFUGAS!AF102,IF($B$15=DATOS!$B$5,CHILLERS!AF102, IF($B$15=DATOS!$B$6,COMPRESORES!AF102,IF($B$15=DATOS!$B$7,EVAPORADORES!AF102,IF($B$15=DATOS!$B$8,FILTROS!AF102,IF($B$15=DATOS!$B$9,IC!AF102,IF($B$15=DATOS!$B$10,MIXERS!AF102,IF($B$15=DATOS!$B$11,MOLINOS!AF102,IF($B$15=DATOS!$B$12,'ÓSMOSIS INV'!AF102,IF($B$15=DATOS!$B$13,REACTORES!AF102,IF($B$15=DATOS!$B$14,RESINAS!AF106,IF($B$15=DATOS!$B$15,SECADORES!AF102,IF($B$15=DATOS!$B$16,SILOS!AF102,IF($B$15=DATOS!$B$17,TANQUES!AF102,IF($B$15=DATOS!$B$18,'TK AGITADOS'!AF102,IF($B$15=DATOS!$B$19,'TORRES ENF'!AF102," ")))))))))))))))))</f>
        <v>0</v>
      </c>
      <c r="AE118" s="46">
        <f>IF($B$15=DATOS!$B$3,CALDERAS!AG102,IF($B$15=DATOS!$B$4,CENTRÍFUGAS!AG102,IF($B$15=DATOS!$B$5,CHILLERS!AG102, IF($B$15=DATOS!$B$6,COMPRESORES!AG102,IF($B$15=DATOS!$B$7,EVAPORADORES!AG102,IF($B$15=DATOS!$B$8,FILTROS!AG102,IF($B$15=DATOS!$B$9,IC!AG102,IF($B$15=DATOS!$B$10,MIXERS!AG102,IF($B$15=DATOS!$B$11,MOLINOS!AG102,IF($B$15=DATOS!$B$12,'ÓSMOSIS INV'!AG102,IF($B$15=DATOS!$B$13,REACTORES!AG102,IF($B$15=DATOS!$B$14,RESINAS!AG106,IF($B$15=DATOS!$B$15,SECADORES!AG102,IF($B$15=DATOS!$B$16,SILOS!AG102,IF($B$15=DATOS!$B$17,TANQUES!AG102,IF($B$15=DATOS!$B$18,'TK AGITADOS'!AG102,IF($B$15=DATOS!$B$19,'TORRES ENF'!AG102," ")))))))))))))))))</f>
        <v>0</v>
      </c>
      <c r="AF118" s="46">
        <f>IF($B$15=DATOS!$B$3,CALDERAS!AH102,IF($B$15=DATOS!$B$4,CENTRÍFUGAS!AH102,IF($B$15=DATOS!$B$5,CHILLERS!AH102, IF($B$15=DATOS!$B$6,COMPRESORES!AH102,IF($B$15=DATOS!$B$7,EVAPORADORES!AH102,IF($B$15=DATOS!$B$8,FILTROS!AH102,IF($B$15=DATOS!$B$9,IC!AH102,IF($B$15=DATOS!$B$10,MIXERS!AH102,IF($B$15=DATOS!$B$11,MOLINOS!AH102,IF($B$15=DATOS!$B$12,'ÓSMOSIS INV'!AH102,IF($B$15=DATOS!$B$13,REACTORES!AH102,IF($B$15=DATOS!$B$14,RESINAS!AH106,IF($B$15=DATOS!$B$15,SECADORES!AH102,IF($B$15=DATOS!$B$16,SILOS!AH102,IF($B$15=DATOS!$B$17,TANQUES!AH102,IF($B$15=DATOS!$B$18,'TK AGITADOS'!AH102,IF($B$15=DATOS!$B$19,'TORRES ENF'!AH102," ")))))))))))))))))</f>
        <v>0</v>
      </c>
    </row>
    <row r="119" spans="1:32" s="48" customFormat="1" ht="45" customHeight="1" x14ac:dyDescent="0.4">
      <c r="A119" s="46">
        <f>IF($B$15=DATOS!$B$3,CALDERAS!C103,IF($B$15=DATOS!$B$4,CENTRÍFUGAS!C103,IF($B$15=DATOS!$B$5,CHILLERS!C103, IF($B$15=DATOS!$B$6,COMPRESORES!C103,IF($B$15=DATOS!$B$7,EVAPORADORES!C103,IF($B$15=DATOS!$B$8,FILTROS!C103,IF($B$15=DATOS!$B$9,IC!C103,IF($B$15=DATOS!$B$10,MIXERS!C103,IF($B$15=DATOS!$B$11,MOLINOS!C103,IF($B$15=DATOS!$B$12,'ÓSMOSIS INV'!C103,IF($B$15=DATOS!$B$13,REACTORES!C103,IF($B$15=DATOS!$B$14,RESINAS!C107,IF($B$15=DATOS!$B$15,SECADORES!C103,IF($B$15=DATOS!$B$16,SILOS!C103,IF($B$15=DATOS!$B$17,TANQUES!C103,IF($B$15=DATOS!$B$18,'TK AGITADOS'!C103,IF($B$15=DATOS!$B$19,'TORRES ENF'!C103," ")))))))))))))))))</f>
        <v>0</v>
      </c>
      <c r="B119" s="46">
        <f>IF($B$15=DATOS!$B$3,CALDERAS!D103,IF($B$15=DATOS!$B$4,CENTRÍFUGAS!D103,IF($B$15=DATOS!$B$5,CHILLERS!D103, IF($B$15=DATOS!$B$6,COMPRESORES!D103,IF($B$15=DATOS!$B$7,EVAPORADORES!D103,IF($B$15=DATOS!$B$8,FILTROS!D103,IF($B$15=DATOS!$B$9,IC!D103,IF($B$15=DATOS!$B$10,MIXERS!D103,IF($B$15=DATOS!$B$11,MOLINOS!D103,IF($B$15=DATOS!$B$12,'ÓSMOSIS INV'!D103,IF($B$15=DATOS!$B$13,REACTORES!D103,IF($B$15=DATOS!$B$14,RESINAS!D107,IF($B$15=DATOS!$B$15,SECADORES!D103,IF($B$15=DATOS!$B$16,SILOS!D103,IF($B$15=DATOS!$B$17,TANQUES!D103,IF($B$15=DATOS!$B$18,'TK AGITADOS'!D103,IF($B$15=DATOS!$B$19,'TORRES ENF'!D103," ")))))))))))))))))</f>
        <v>0</v>
      </c>
      <c r="C119" s="46">
        <f>IF($B$15=DATOS!$B$3,CALDERAS!E103,IF($B$15=DATOS!$B$4,CENTRÍFUGAS!E103,IF($B$15=DATOS!$B$5,CHILLERS!E103, IF($B$15=DATOS!$B$6,COMPRESORES!E103,IF($B$15=DATOS!$B$7,EVAPORADORES!E103,IF($B$15=DATOS!$B$8,FILTROS!E103,IF($B$15=DATOS!$B$9,IC!E103,IF($B$15=DATOS!$B$10,MIXERS!E103,IF($B$15=DATOS!$B$11,MOLINOS!E103,IF($B$15=DATOS!$B$12,'ÓSMOSIS INV'!E103,IF($B$15=DATOS!$B$13,REACTORES!E103,IF($B$15=DATOS!$B$14,RESINAS!E107,IF($B$15=DATOS!$B$15,SECADORES!E103,IF($B$15=DATOS!$B$16,SILOS!E103,IF($B$15=DATOS!$B$17,TANQUES!E103,IF($B$15=DATOS!$B$18,'TK AGITADOS'!E103,IF($B$15=DATOS!$B$19,'TORRES ENF'!E103," ")))))))))))))))))</f>
        <v>0</v>
      </c>
      <c r="D119" s="46">
        <f>IF($B$15=DATOS!$B$3,CALDERAS!F103,IF($B$15=DATOS!$B$4,CENTRÍFUGAS!F103,IF($B$15=DATOS!$B$5,CHILLERS!F103, IF($B$15=DATOS!$B$6,COMPRESORES!F103,IF($B$15=DATOS!$B$7,EVAPORADORES!F103,IF($B$15=DATOS!$B$8,FILTROS!F103,IF($B$15=DATOS!$B$9,IC!F103,IF($B$15=DATOS!$B$10,MIXERS!F103,IF($B$15=DATOS!$B$11,MOLINOS!F103,IF($B$15=DATOS!$B$12,'ÓSMOSIS INV'!F103,IF($B$15=DATOS!$B$13,REACTORES!F103,IF($B$15=DATOS!$B$14,RESINAS!F107,IF($B$15=DATOS!$B$15,SECADORES!F103,IF($B$15=DATOS!$B$16,SILOS!F103,IF($B$15=DATOS!$B$17,TANQUES!F103,IF($B$15=DATOS!$B$18,'TK AGITADOS'!F103,IF($B$15=DATOS!$B$19,'TORRES ENF'!F103," ")))))))))))))))))</f>
        <v>0</v>
      </c>
      <c r="E119" s="46">
        <f>IF($B$15=DATOS!$B$3,CALDERAS!G103,IF($B$15=DATOS!$B$4,CENTRÍFUGAS!G103,IF($B$15=DATOS!$B$5,CHILLERS!G103, IF($B$15=DATOS!$B$6,COMPRESORES!G103,IF($B$15=DATOS!$B$7,EVAPORADORES!G103,IF($B$15=DATOS!$B$8,FILTROS!G103,IF($B$15=DATOS!$B$9,IC!G103,IF($B$15=DATOS!$B$10,MIXERS!G103,IF($B$15=DATOS!$B$11,MOLINOS!G103,IF($B$15=DATOS!$B$12,'ÓSMOSIS INV'!G103,IF($B$15=DATOS!$B$13,REACTORES!G103,IF($B$15=DATOS!$B$14,RESINAS!G107,IF($B$15=DATOS!$B$15,SECADORES!G103,IF($B$15=DATOS!$B$16,SILOS!G103,IF($B$15=DATOS!$B$17,TANQUES!G103,IF($B$15=DATOS!$B$18,'TK AGITADOS'!G103,IF($B$15=DATOS!$B$19,'TORRES ENF'!G103," ")))))))))))))))))</f>
        <v>0</v>
      </c>
      <c r="F119" s="46">
        <f>IF($B$15=DATOS!$B$3,CALDERAS!H103,IF($B$15=DATOS!$B$4,CENTRÍFUGAS!H103,IF($B$15=DATOS!$B$5,CHILLERS!H103, IF($B$15=DATOS!$B$6,COMPRESORES!H103,IF($B$15=DATOS!$B$7,EVAPORADORES!H103,IF($B$15=DATOS!$B$8,FILTROS!H103,IF($B$15=DATOS!$B$9,IC!H103,IF($B$15=DATOS!$B$10,MIXERS!H103,IF($B$15=DATOS!$B$11,MOLINOS!H103,IF($B$15=DATOS!$B$12,'ÓSMOSIS INV'!H103,IF($B$15=DATOS!$B$13,REACTORES!H103,IF($B$15=DATOS!$B$14,RESINAS!H107,IF($B$15=DATOS!$B$15,SECADORES!H103,IF($B$15=DATOS!$B$16,SILOS!H103,IF($B$15=DATOS!$B$17,TANQUES!H103,IF($B$15=DATOS!$B$18,'TK AGITADOS'!H103,IF($B$15=DATOS!$B$19,'TORRES ENF'!H103," ")))))))))))))))))</f>
        <v>0</v>
      </c>
      <c r="G119" s="46">
        <f>IF($B$15=DATOS!$B$3,CALDERAS!I103,IF($B$15=DATOS!$B$4,CENTRÍFUGAS!I103,IF($B$15=DATOS!$B$5,CHILLERS!I103, IF($B$15=DATOS!$B$6,COMPRESORES!I103,IF($B$15=DATOS!$B$7,EVAPORADORES!I103,IF($B$15=DATOS!$B$8,FILTROS!I103,IF($B$15=DATOS!$B$9,IC!I103,IF($B$15=DATOS!$B$10,MIXERS!I103,IF($B$15=DATOS!$B$11,MOLINOS!I103,IF($B$15=DATOS!$B$12,'ÓSMOSIS INV'!I103,IF($B$15=DATOS!$B$13,REACTORES!I103,IF($B$15=DATOS!$B$14,RESINAS!I107,IF($B$15=DATOS!$B$15,SECADORES!I103,IF($B$15=DATOS!$B$16,SILOS!I103,IF($B$15=DATOS!$B$17,TANQUES!I103,IF($B$15=DATOS!$B$18,'TK AGITADOS'!I103,IF($B$15=DATOS!$B$19,'TORRES ENF'!I103," ")))))))))))))))))</f>
        <v>0</v>
      </c>
      <c r="H119" s="46">
        <f>IF($B$15=DATOS!$B$3,CALDERAS!J103,IF($B$15=DATOS!$B$4,CENTRÍFUGAS!J103,IF($B$15=DATOS!$B$5,CHILLERS!J103, IF($B$15=DATOS!$B$6,COMPRESORES!J103,IF($B$15=DATOS!$B$7,EVAPORADORES!J103,IF($B$15=DATOS!$B$8,FILTROS!J103,IF($B$15=DATOS!$B$9,IC!J103,IF($B$15=DATOS!$B$10,MIXERS!J103,IF($B$15=DATOS!$B$11,MOLINOS!J103,IF($B$15=DATOS!$B$12,'ÓSMOSIS INV'!J103,IF($B$15=DATOS!$B$13,REACTORES!J103,IF($B$15=DATOS!$B$14,RESINAS!J107,IF($B$15=DATOS!$B$15,SECADORES!J103,IF($B$15=DATOS!$B$16,SILOS!J103,IF($B$15=DATOS!$B$17,TANQUES!J103,IF($B$15=DATOS!$B$18,'TK AGITADOS'!J103,IF($B$15=DATOS!$B$19,'TORRES ENF'!J103," ")))))))))))))))))</f>
        <v>0</v>
      </c>
      <c r="I119" s="46">
        <f>IF($B$15=DATOS!$B$3,CALDERAS!K103,IF($B$15=DATOS!$B$4,CENTRÍFUGAS!K103,IF($B$15=DATOS!$B$5,CHILLERS!K103, IF($B$15=DATOS!$B$6,COMPRESORES!K103,IF($B$15=DATOS!$B$7,EVAPORADORES!K103,IF($B$15=DATOS!$B$8,FILTROS!K103,IF($B$15=DATOS!$B$9,IC!K103,IF($B$15=DATOS!$B$10,MIXERS!K103,IF($B$15=DATOS!$B$11,MOLINOS!K103,IF($B$15=DATOS!$B$12,'ÓSMOSIS INV'!K103,IF($B$15=DATOS!$B$13,REACTORES!K103,IF($B$15=DATOS!$B$14,RESINAS!K107,IF($B$15=DATOS!$B$15,SECADORES!K103,IF($B$15=DATOS!$B$16,SILOS!K103,IF($B$15=DATOS!$B$17,TANQUES!K103,IF($B$15=DATOS!$B$18,'TK AGITADOS'!K103,IF($B$15=DATOS!$B$19,'TORRES ENF'!K103," ")))))))))))))))))</f>
        <v>0</v>
      </c>
      <c r="J119" s="46">
        <f>IF($B$15=DATOS!$B$3,CALDERAS!L103,IF($B$15=DATOS!$B$4,CENTRÍFUGAS!L103,IF($B$15=DATOS!$B$5,CHILLERS!L103, IF($B$15=DATOS!$B$6,COMPRESORES!L103,IF($B$15=DATOS!$B$7,EVAPORADORES!L103,IF($B$15=DATOS!$B$8,FILTROS!L103,IF($B$15=DATOS!$B$9,IC!L103,IF($B$15=DATOS!$B$10,MIXERS!L103,IF($B$15=DATOS!$B$11,MOLINOS!L103,IF($B$15=DATOS!$B$12,'ÓSMOSIS INV'!L103,IF($B$15=DATOS!$B$13,REACTORES!L103,IF($B$15=DATOS!$B$14,RESINAS!L107,IF($B$15=DATOS!$B$15,SECADORES!L103,IF($B$15=DATOS!$B$16,SILOS!L103,IF($B$15=DATOS!$B$17,TANQUES!L103,IF($B$15=DATOS!$B$18,'TK AGITADOS'!L103,IF($B$15=DATOS!$B$19,'TORRES ENF'!L103," ")))))))))))))))))</f>
        <v>0</v>
      </c>
      <c r="K119" s="46">
        <f>IF($B$15=DATOS!$B$3,CALDERAS!M103,IF($B$15=DATOS!$B$4,CENTRÍFUGAS!M103,IF($B$15=DATOS!$B$5,CHILLERS!M103, IF($B$15=DATOS!$B$6,COMPRESORES!M103,IF($B$15=DATOS!$B$7,EVAPORADORES!M103,IF($B$15=DATOS!$B$8,FILTROS!M103,IF($B$15=DATOS!$B$9,IC!M103,IF($B$15=DATOS!$B$10,MIXERS!M103,IF($B$15=DATOS!$B$11,MOLINOS!M103,IF($B$15=DATOS!$B$12,'ÓSMOSIS INV'!M103,IF($B$15=DATOS!$B$13,REACTORES!M103,IF($B$15=DATOS!$B$14,RESINAS!M107,IF($B$15=DATOS!$B$15,SECADORES!M103,IF($B$15=DATOS!$B$16,SILOS!M103,IF($B$15=DATOS!$B$17,TANQUES!M103,IF($B$15=DATOS!$B$18,'TK AGITADOS'!M103,IF($B$15=DATOS!$B$19,'TORRES ENF'!M103," ")))))))))))))))))</f>
        <v>0</v>
      </c>
      <c r="L119" s="46">
        <f>IF($B$15=DATOS!$B$3,CALDERAS!N103,IF($B$15=DATOS!$B$4,CENTRÍFUGAS!N103,IF($B$15=DATOS!$B$5,CHILLERS!N103, IF($B$15=DATOS!$B$6,COMPRESORES!N103,IF($B$15=DATOS!$B$7,EVAPORADORES!N103,IF($B$15=DATOS!$B$8,FILTROS!N103,IF($B$15=DATOS!$B$9,IC!N103,IF($B$15=DATOS!$B$10,MIXERS!N103,IF($B$15=DATOS!$B$11,MOLINOS!N103,IF($B$15=DATOS!$B$12,'ÓSMOSIS INV'!N103,IF($B$15=DATOS!$B$13,REACTORES!N103,IF($B$15=DATOS!$B$14,RESINAS!N107,IF($B$15=DATOS!$B$15,SECADORES!N103,IF($B$15=DATOS!$B$16,SILOS!N103,IF($B$15=DATOS!$B$17,TANQUES!N103,IF($B$15=DATOS!$B$18,'TK AGITADOS'!N103,IF($B$15=DATOS!$B$19,'TORRES ENF'!N103," ")))))))))))))))))</f>
        <v>0</v>
      </c>
      <c r="M119" s="46">
        <f>IF($B$15=DATOS!$B$3,CALDERAS!O103,IF($B$15=DATOS!$B$4,CENTRÍFUGAS!O103,IF($B$15=DATOS!$B$5,CHILLERS!O103, IF($B$15=DATOS!$B$6,COMPRESORES!O103,IF($B$15=DATOS!$B$7,EVAPORADORES!O103,IF($B$15=DATOS!$B$8,FILTROS!O103,IF($B$15=DATOS!$B$9,IC!O103,IF($B$15=DATOS!$B$10,MIXERS!O103,IF($B$15=DATOS!$B$11,MOLINOS!O103,IF($B$15=DATOS!$B$12,'ÓSMOSIS INV'!O103,IF($B$15=DATOS!$B$13,REACTORES!O103,IF($B$15=DATOS!$B$14,RESINAS!O107,IF($B$15=DATOS!$B$15,SECADORES!O103,IF($B$15=DATOS!$B$16,SILOS!O103,IF($B$15=DATOS!$B$17,TANQUES!O103,IF($B$15=DATOS!$B$18,'TK AGITADOS'!O103,IF($B$15=DATOS!$B$19,'TORRES ENF'!O103," ")))))))))))))))))</f>
        <v>0</v>
      </c>
      <c r="N119" s="46">
        <f>IF($B$15=DATOS!$B$3,CALDERAS!P103,IF($B$15=DATOS!$B$4,CENTRÍFUGAS!P103,IF($B$15=DATOS!$B$5,CHILLERS!P103, IF($B$15=DATOS!$B$6,COMPRESORES!P103,IF($B$15=DATOS!$B$7,EVAPORADORES!P103,IF($B$15=DATOS!$B$8,FILTROS!P103,IF($B$15=DATOS!$B$9,IC!P103,IF($B$15=DATOS!$B$10,MIXERS!P103,IF($B$15=DATOS!$B$11,MOLINOS!P103,IF($B$15=DATOS!$B$12,'ÓSMOSIS INV'!P103,IF($B$15=DATOS!$B$13,REACTORES!P103,IF($B$15=DATOS!$B$14,RESINAS!P107,IF($B$15=DATOS!$B$15,SECADORES!P103,IF($B$15=DATOS!$B$16,SILOS!P103,IF($B$15=DATOS!$B$17,TANQUES!P103,IF($B$15=DATOS!$B$18,'TK AGITADOS'!P103,IF($B$15=DATOS!$B$19,'TORRES ENF'!P103," ")))))))))))))))))</f>
        <v>0</v>
      </c>
      <c r="O119" s="46">
        <f>IF($B$15=DATOS!$B$3,CALDERAS!Q103,IF($B$15=DATOS!$B$4,CENTRÍFUGAS!Q103,IF($B$15=DATOS!$B$5,CHILLERS!Q103, IF($B$15=DATOS!$B$6,COMPRESORES!Q103,IF($B$15=DATOS!$B$7,EVAPORADORES!Q103,IF($B$15=DATOS!$B$8,FILTROS!Q103,IF($B$15=DATOS!$B$9,IC!Q103,IF($B$15=DATOS!$B$10,MIXERS!Q103,IF($B$15=DATOS!$B$11,MOLINOS!Q103,IF($B$15=DATOS!$B$12,'ÓSMOSIS INV'!Q103,IF($B$15=DATOS!$B$13,REACTORES!Q103,IF($B$15=DATOS!$B$14,RESINAS!Q107,IF($B$15=DATOS!$B$15,SECADORES!Q103,IF($B$15=DATOS!$B$16,SILOS!Q103,IF($B$15=DATOS!$B$17,TANQUES!Q103,IF($B$15=DATOS!$B$18,'TK AGITADOS'!Q103,IF($B$15=DATOS!$B$19,'TORRES ENF'!Q103," ")))))))))))))))))</f>
        <v>0</v>
      </c>
      <c r="P119" s="46">
        <f>IF($B$15=DATOS!$B$3,CALDERAS!R103,IF($B$15=DATOS!$B$4,CENTRÍFUGAS!R103,IF($B$15=DATOS!$B$5,CHILLERS!R103, IF($B$15=DATOS!$B$6,COMPRESORES!R103,IF($B$15=DATOS!$B$7,EVAPORADORES!R103,IF($B$15=DATOS!$B$8,FILTROS!R103,IF($B$15=DATOS!$B$9,IC!R103,IF($B$15=DATOS!$B$10,MIXERS!R103,IF($B$15=DATOS!$B$11,MOLINOS!R103,IF($B$15=DATOS!$B$12,'ÓSMOSIS INV'!R103,IF($B$15=DATOS!$B$13,REACTORES!R103,IF($B$15=DATOS!$B$14,RESINAS!R107,IF($B$15=DATOS!$B$15,SECADORES!R103,IF($B$15=DATOS!$B$16,SILOS!R103,IF($B$15=DATOS!$B$17,TANQUES!R103,IF($B$15=DATOS!$B$18,'TK AGITADOS'!R103,IF($B$15=DATOS!$B$19,'TORRES ENF'!R103," ")))))))))))))))))</f>
        <v>0</v>
      </c>
      <c r="Q119" s="46">
        <f>IF($B$15=DATOS!$B$3,CALDERAS!S103,IF($B$15=DATOS!$B$4,CENTRÍFUGAS!S103,IF($B$15=DATOS!$B$5,CHILLERS!S103, IF($B$15=DATOS!$B$6,COMPRESORES!S103,IF($B$15=DATOS!$B$7,EVAPORADORES!S103,IF($B$15=DATOS!$B$8,FILTROS!S103,IF($B$15=DATOS!$B$9,IC!S103,IF($B$15=DATOS!$B$10,MIXERS!S103,IF($B$15=DATOS!$B$11,MOLINOS!S103,IF($B$15=DATOS!$B$12,'ÓSMOSIS INV'!S103,IF($B$15=DATOS!$B$13,REACTORES!S103,IF($B$15=DATOS!$B$14,RESINAS!S107,IF($B$15=DATOS!$B$15,SECADORES!S103,IF($B$15=DATOS!$B$16,SILOS!S103,IF($B$15=DATOS!$B$17,TANQUES!S103,IF($B$15=DATOS!$B$18,'TK AGITADOS'!S103,IF($B$15=DATOS!$B$19,'TORRES ENF'!S103," ")))))))))))))))))</f>
        <v>0</v>
      </c>
      <c r="R119" s="46">
        <f>IF($B$15=DATOS!$B$3,CALDERAS!T103,IF($B$15=DATOS!$B$4,CENTRÍFUGAS!T103,IF($B$15=DATOS!$B$5,CHILLERS!T103, IF($B$15=DATOS!$B$6,COMPRESORES!T103,IF($B$15=DATOS!$B$7,EVAPORADORES!T103,IF($B$15=DATOS!$B$8,FILTROS!T103,IF($B$15=DATOS!$B$9,IC!T103,IF($B$15=DATOS!$B$10,MIXERS!T103,IF($B$15=DATOS!$B$11,MOLINOS!T103,IF($B$15=DATOS!$B$12,'ÓSMOSIS INV'!T103,IF($B$15=DATOS!$B$13,REACTORES!T103,IF($B$15=DATOS!$B$14,RESINAS!T107,IF($B$15=DATOS!$B$15,SECADORES!T103,IF($B$15=DATOS!$B$16,SILOS!T103,IF($B$15=DATOS!$B$17,TANQUES!T103,IF($B$15=DATOS!$B$18,'TK AGITADOS'!T103,IF($B$15=DATOS!$B$19,'TORRES ENF'!T103," ")))))))))))))))))</f>
        <v>0</v>
      </c>
      <c r="S119" s="46">
        <f>IF($B$15=DATOS!$B$3,CALDERAS!U103,IF($B$15=DATOS!$B$4,CENTRÍFUGAS!U103,IF($B$15=DATOS!$B$5,CHILLERS!U103, IF($B$15=DATOS!$B$6,COMPRESORES!U103,IF($B$15=DATOS!$B$7,EVAPORADORES!U103,IF($B$15=DATOS!$B$8,FILTROS!U103,IF($B$15=DATOS!$B$9,IC!U103,IF($B$15=DATOS!$B$10,MIXERS!U103,IF($B$15=DATOS!$B$11,MOLINOS!U103,IF($B$15=DATOS!$B$12,'ÓSMOSIS INV'!U103,IF($B$15=DATOS!$B$13,REACTORES!U103,IF($B$15=DATOS!$B$14,RESINAS!U107,IF($B$15=DATOS!$B$15,SECADORES!U103,IF($B$15=DATOS!$B$16,SILOS!U103,IF($B$15=DATOS!$B$17,TANQUES!U103,IF($B$15=DATOS!$B$18,'TK AGITADOS'!U103,IF($B$15=DATOS!$B$19,'TORRES ENF'!U103," ")))))))))))))))))</f>
        <v>0</v>
      </c>
      <c r="T119" s="46">
        <f>IF($B$15=DATOS!$B$3,CALDERAS!V103,IF($B$15=DATOS!$B$4,CENTRÍFUGAS!V103,IF($B$15=DATOS!$B$5,CHILLERS!V103, IF($B$15=DATOS!$B$6,COMPRESORES!V103,IF($B$15=DATOS!$B$7,EVAPORADORES!V103,IF($B$15=DATOS!$B$8,FILTROS!V103,IF($B$15=DATOS!$B$9,IC!V103,IF($B$15=DATOS!$B$10,MIXERS!V103,IF($B$15=DATOS!$B$11,MOLINOS!V103,IF($B$15=DATOS!$B$12,'ÓSMOSIS INV'!V103,IF($B$15=DATOS!$B$13,REACTORES!V103,IF($B$15=DATOS!$B$14,RESINAS!V107,IF($B$15=DATOS!$B$15,SECADORES!V103,IF($B$15=DATOS!$B$16,SILOS!V103,IF($B$15=DATOS!$B$17,TANQUES!V103,IF($B$15=DATOS!$B$18,'TK AGITADOS'!V103,IF($B$15=DATOS!$B$19,'TORRES ENF'!V103," ")))))))))))))))))</f>
        <v>0</v>
      </c>
      <c r="U119" s="46">
        <f>IF($B$15=DATOS!$B$3,CALDERAS!W103,IF($B$15=DATOS!$B$4,CENTRÍFUGAS!W103,IF($B$15=DATOS!$B$5,CHILLERS!W103, IF($B$15=DATOS!$B$6,COMPRESORES!W103,IF($B$15=DATOS!$B$7,EVAPORADORES!W103,IF($B$15=DATOS!$B$8,FILTROS!W103,IF($B$15=DATOS!$B$9,IC!W103,IF($B$15=DATOS!$B$10,MIXERS!W103,IF($B$15=DATOS!$B$11,MOLINOS!W103,IF($B$15=DATOS!$B$12,'ÓSMOSIS INV'!W103,IF($B$15=DATOS!$B$13,REACTORES!W103,IF($B$15=DATOS!$B$14,RESINAS!W107,IF($B$15=DATOS!$B$15,SECADORES!W103,IF($B$15=DATOS!$B$16,SILOS!W103,IF($B$15=DATOS!$B$17,TANQUES!W103,IF($B$15=DATOS!$B$18,'TK AGITADOS'!W103,IF($B$15=DATOS!$B$19,'TORRES ENF'!W103," ")))))))))))))))))</f>
        <v>0</v>
      </c>
      <c r="V119" s="46">
        <f>IF($B$15=DATOS!$B$3,CALDERAS!X103,IF($B$15=DATOS!$B$4,CENTRÍFUGAS!X103,IF($B$15=DATOS!$B$5,CHILLERS!X103, IF($B$15=DATOS!$B$6,COMPRESORES!X103,IF($B$15=DATOS!$B$7,EVAPORADORES!X103,IF($B$15=DATOS!$B$8,FILTROS!X103,IF($B$15=DATOS!$B$9,IC!X103,IF($B$15=DATOS!$B$10,MIXERS!X103,IF($B$15=DATOS!$B$11,MOLINOS!X103,IF($B$15=DATOS!$B$12,'ÓSMOSIS INV'!X103,IF($B$15=DATOS!$B$13,REACTORES!X103,IF($B$15=DATOS!$B$14,RESINAS!X107,IF($B$15=DATOS!$B$15,SECADORES!X103,IF($B$15=DATOS!$B$16,SILOS!X103,IF($B$15=DATOS!$B$17,TANQUES!X103,IF($B$15=DATOS!$B$18,'TK AGITADOS'!X103,IF($B$15=DATOS!$B$19,'TORRES ENF'!X103," ")))))))))))))))))</f>
        <v>0</v>
      </c>
      <c r="W119" s="46">
        <f>IF($B$15=DATOS!$B$3,CALDERAS!Y103,IF($B$15=DATOS!$B$4,CENTRÍFUGAS!Y103,IF($B$15=DATOS!$B$5,CHILLERS!Y103, IF($B$15=DATOS!$B$6,COMPRESORES!Y103,IF($B$15=DATOS!$B$7,EVAPORADORES!Y103,IF($B$15=DATOS!$B$8,FILTROS!Y103,IF($B$15=DATOS!$B$9,IC!Y103,IF($B$15=DATOS!$B$10,MIXERS!Y103,IF($B$15=DATOS!$B$11,MOLINOS!Y103,IF($B$15=DATOS!$B$12,'ÓSMOSIS INV'!Y103,IF($B$15=DATOS!$B$13,REACTORES!Y103,IF($B$15=DATOS!$B$14,RESINAS!Y107,IF($B$15=DATOS!$B$15,SECADORES!Y103,IF($B$15=DATOS!$B$16,SILOS!Y103,IF($B$15=DATOS!$B$17,TANQUES!Y103,IF($B$15=DATOS!$B$18,'TK AGITADOS'!Y103,IF($B$15=DATOS!$B$19,'TORRES ENF'!Y103," ")))))))))))))))))</f>
        <v>0</v>
      </c>
      <c r="X119" s="46">
        <f>IF($B$15=DATOS!$B$3,CALDERAS!Z103,IF($B$15=DATOS!$B$4,CENTRÍFUGAS!Z103,IF($B$15=DATOS!$B$5,CHILLERS!Z103, IF($B$15=DATOS!$B$6,COMPRESORES!Z103,IF($B$15=DATOS!$B$7,EVAPORADORES!Z103,IF($B$15=DATOS!$B$8,FILTROS!Z103,IF($B$15=DATOS!$B$9,IC!Z103,IF($B$15=DATOS!$B$10,MIXERS!Z103,IF($B$15=DATOS!$B$11,MOLINOS!Z103,IF($B$15=DATOS!$B$12,'ÓSMOSIS INV'!Z103,IF($B$15=DATOS!$B$13,REACTORES!Z103,IF($B$15=DATOS!$B$14,RESINAS!Z107,IF($B$15=DATOS!$B$15,SECADORES!Z103,IF($B$15=DATOS!$B$16,SILOS!Z103,IF($B$15=DATOS!$B$17,TANQUES!Z103,IF($B$15=DATOS!$B$18,'TK AGITADOS'!Z103,IF($B$15=DATOS!$B$19,'TORRES ENF'!Z103," ")))))))))))))))))</f>
        <v>0</v>
      </c>
      <c r="Y119" s="46">
        <f>IF($B$15=DATOS!$B$3,CALDERAS!AA103,IF($B$15=DATOS!$B$4,CENTRÍFUGAS!AA103,IF($B$15=DATOS!$B$5,CHILLERS!AA103, IF($B$15=DATOS!$B$6,COMPRESORES!AA103,IF($B$15=DATOS!$B$7,EVAPORADORES!AA103,IF($B$15=DATOS!$B$8,FILTROS!AA103,IF($B$15=DATOS!$B$9,IC!AA103,IF($B$15=DATOS!$B$10,MIXERS!AA103,IF($B$15=DATOS!$B$11,MOLINOS!AA103,IF($B$15=DATOS!$B$12,'ÓSMOSIS INV'!AA103,IF($B$15=DATOS!$B$13,REACTORES!AA103,IF($B$15=DATOS!$B$14,RESINAS!AA107,IF($B$15=DATOS!$B$15,SECADORES!AA103,IF($B$15=DATOS!$B$16,SILOS!AA103,IF($B$15=DATOS!$B$17,TANQUES!AA103,IF($B$15=DATOS!$B$18,'TK AGITADOS'!AA103,IF($B$15=DATOS!$B$19,'TORRES ENF'!AA103," ")))))))))))))))))</f>
        <v>0</v>
      </c>
      <c r="Z119" s="46">
        <f>IF($B$15=DATOS!$B$3,CALDERAS!AB103,IF($B$15=DATOS!$B$4,CENTRÍFUGAS!AB103,IF($B$15=DATOS!$B$5,CHILLERS!AB103, IF($B$15=DATOS!$B$6,COMPRESORES!AB103,IF($B$15=DATOS!$B$7,EVAPORADORES!AB103,IF($B$15=DATOS!$B$8,FILTROS!AB103,IF($B$15=DATOS!$B$9,IC!AB103,IF($B$15=DATOS!$B$10,MIXERS!AB103,IF($B$15=DATOS!$B$11,MOLINOS!AB103,IF($B$15=DATOS!$B$12,'ÓSMOSIS INV'!AB103,IF($B$15=DATOS!$B$13,REACTORES!AB103,IF($B$15=DATOS!$B$14,RESINAS!AB107,IF($B$15=DATOS!$B$15,SECADORES!AB103,IF($B$15=DATOS!$B$16,SILOS!AB103,IF($B$15=DATOS!$B$17,TANQUES!AB103,IF($B$15=DATOS!$B$18,'TK AGITADOS'!AB103,IF($B$15=DATOS!$B$19,'TORRES ENF'!AB103," ")))))))))))))))))</f>
        <v>0</v>
      </c>
      <c r="AA119" s="46">
        <f>IF($B$15=DATOS!$B$3,CALDERAS!AC103,IF($B$15=DATOS!$B$4,CENTRÍFUGAS!AC103,IF($B$15=DATOS!$B$5,CHILLERS!AC103, IF($B$15=DATOS!$B$6,COMPRESORES!AC103,IF($B$15=DATOS!$B$7,EVAPORADORES!AC103,IF($B$15=DATOS!$B$8,FILTROS!AC103,IF($B$15=DATOS!$B$9,IC!AC103,IF($B$15=DATOS!$B$10,MIXERS!AC103,IF($B$15=DATOS!$B$11,MOLINOS!AC103,IF($B$15=DATOS!$B$12,'ÓSMOSIS INV'!AC103,IF($B$15=DATOS!$B$13,REACTORES!AC103,IF($B$15=DATOS!$B$14,RESINAS!AC107,IF($B$15=DATOS!$B$15,SECADORES!AC103,IF($B$15=DATOS!$B$16,SILOS!AC103,IF($B$15=DATOS!$B$17,TANQUES!AC103,IF($B$15=DATOS!$B$18,'TK AGITADOS'!AC103,IF($B$15=DATOS!$B$19,'TORRES ENF'!AC103," ")))))))))))))))))</f>
        <v>0</v>
      </c>
      <c r="AB119" s="46">
        <f>IF($B$15=DATOS!$B$3,CALDERAS!AD103,IF($B$15=DATOS!$B$4,CENTRÍFUGAS!AD103,IF($B$15=DATOS!$B$5,CHILLERS!AD103, IF($B$15=DATOS!$B$6,COMPRESORES!AD103,IF($B$15=DATOS!$B$7,EVAPORADORES!AD103,IF($B$15=DATOS!$B$8,FILTROS!AD103,IF($B$15=DATOS!$B$9,IC!AD103,IF($B$15=DATOS!$B$10,MIXERS!AD103,IF($B$15=DATOS!$B$11,MOLINOS!AD103,IF($B$15=DATOS!$B$12,'ÓSMOSIS INV'!AD103,IF($B$15=DATOS!$B$13,REACTORES!AD103,IF($B$15=DATOS!$B$14,RESINAS!AD107,IF($B$15=DATOS!$B$15,SECADORES!AD103,IF($B$15=DATOS!$B$16,SILOS!AD103,IF($B$15=DATOS!$B$17,TANQUES!AD103,IF($B$15=DATOS!$B$18,'TK AGITADOS'!AD103,IF($B$15=DATOS!$B$19,'TORRES ENF'!AD103," ")))))))))))))))))</f>
        <v>0</v>
      </c>
      <c r="AC119" s="46">
        <f>IF($B$15=DATOS!$B$3,CALDERAS!AE103,IF($B$15=DATOS!$B$4,CENTRÍFUGAS!AE103,IF($B$15=DATOS!$B$5,CHILLERS!AE103, IF($B$15=DATOS!$B$6,COMPRESORES!AE103,IF($B$15=DATOS!$B$7,EVAPORADORES!AE103,IF($B$15=DATOS!$B$8,FILTROS!AE103,IF($B$15=DATOS!$B$9,IC!AE103,IF($B$15=DATOS!$B$10,MIXERS!AE103,IF($B$15=DATOS!$B$11,MOLINOS!AE103,IF($B$15=DATOS!$B$12,'ÓSMOSIS INV'!AE103,IF($B$15=DATOS!$B$13,REACTORES!AE103,IF($B$15=DATOS!$B$14,RESINAS!AE107,IF($B$15=DATOS!$B$15,SECADORES!AE103,IF($B$15=DATOS!$B$16,SILOS!AE103,IF($B$15=DATOS!$B$17,TANQUES!AE103,IF($B$15=DATOS!$B$18,'TK AGITADOS'!AE103,IF($B$15=DATOS!$B$19,'TORRES ENF'!AE103," ")))))))))))))))))</f>
        <v>0</v>
      </c>
      <c r="AD119" s="46">
        <f>IF($B$15=DATOS!$B$3,CALDERAS!AF103,IF($B$15=DATOS!$B$4,CENTRÍFUGAS!AF103,IF($B$15=DATOS!$B$5,CHILLERS!AF103, IF($B$15=DATOS!$B$6,COMPRESORES!AF103,IF($B$15=DATOS!$B$7,EVAPORADORES!AF103,IF($B$15=DATOS!$B$8,FILTROS!AF103,IF($B$15=DATOS!$B$9,IC!AF103,IF($B$15=DATOS!$B$10,MIXERS!AF103,IF($B$15=DATOS!$B$11,MOLINOS!AF103,IF($B$15=DATOS!$B$12,'ÓSMOSIS INV'!AF103,IF($B$15=DATOS!$B$13,REACTORES!AF103,IF($B$15=DATOS!$B$14,RESINAS!AF107,IF($B$15=DATOS!$B$15,SECADORES!AF103,IF($B$15=DATOS!$B$16,SILOS!AF103,IF($B$15=DATOS!$B$17,TANQUES!AF103,IF($B$15=DATOS!$B$18,'TK AGITADOS'!AF103,IF($B$15=DATOS!$B$19,'TORRES ENF'!AF103," ")))))))))))))))))</f>
        <v>0</v>
      </c>
      <c r="AE119" s="46">
        <f>IF($B$15=DATOS!$B$3,CALDERAS!AG103,IF($B$15=DATOS!$B$4,CENTRÍFUGAS!AG103,IF($B$15=DATOS!$B$5,CHILLERS!AG103, IF($B$15=DATOS!$B$6,COMPRESORES!AG103,IF($B$15=DATOS!$B$7,EVAPORADORES!AG103,IF($B$15=DATOS!$B$8,FILTROS!AG103,IF($B$15=DATOS!$B$9,IC!AG103,IF($B$15=DATOS!$B$10,MIXERS!AG103,IF($B$15=DATOS!$B$11,MOLINOS!AG103,IF($B$15=DATOS!$B$12,'ÓSMOSIS INV'!AG103,IF($B$15=DATOS!$B$13,REACTORES!AG103,IF($B$15=DATOS!$B$14,RESINAS!AG107,IF($B$15=DATOS!$B$15,SECADORES!AG103,IF($B$15=DATOS!$B$16,SILOS!AG103,IF($B$15=DATOS!$B$17,TANQUES!AG103,IF($B$15=DATOS!$B$18,'TK AGITADOS'!AG103,IF($B$15=DATOS!$B$19,'TORRES ENF'!AG103," ")))))))))))))))))</f>
        <v>0</v>
      </c>
      <c r="AF119" s="46">
        <f>IF($B$15=DATOS!$B$3,CALDERAS!AH103,IF($B$15=DATOS!$B$4,CENTRÍFUGAS!AH103,IF($B$15=DATOS!$B$5,CHILLERS!AH103, IF($B$15=DATOS!$B$6,COMPRESORES!AH103,IF($B$15=DATOS!$B$7,EVAPORADORES!AH103,IF($B$15=DATOS!$B$8,FILTROS!AH103,IF($B$15=DATOS!$B$9,IC!AH103,IF($B$15=DATOS!$B$10,MIXERS!AH103,IF($B$15=DATOS!$B$11,MOLINOS!AH103,IF($B$15=DATOS!$B$12,'ÓSMOSIS INV'!AH103,IF($B$15=DATOS!$B$13,REACTORES!AH103,IF($B$15=DATOS!$B$14,RESINAS!AH107,IF($B$15=DATOS!$B$15,SECADORES!AH103,IF($B$15=DATOS!$B$16,SILOS!AH103,IF($B$15=DATOS!$B$17,TANQUES!AH103,IF($B$15=DATOS!$B$18,'TK AGITADOS'!AH103,IF($B$15=DATOS!$B$19,'TORRES ENF'!AH103," ")))))))))))))))))</f>
        <v>0</v>
      </c>
    </row>
    <row r="120" spans="1:32" s="48" customFormat="1" ht="45" customHeight="1" x14ac:dyDescent="0.4">
      <c r="A120" s="46">
        <f>IF($B$15=DATOS!$B$3,CALDERAS!C104,IF($B$15=DATOS!$B$4,CENTRÍFUGAS!C104,IF($B$15=DATOS!$B$5,CHILLERS!C104, IF($B$15=DATOS!$B$6,COMPRESORES!C104,IF($B$15=DATOS!$B$7,EVAPORADORES!C104,IF($B$15=DATOS!$B$8,FILTROS!C104,IF($B$15=DATOS!$B$9,IC!C104,IF($B$15=DATOS!$B$10,MIXERS!C104,IF($B$15=DATOS!$B$11,MOLINOS!C104,IF($B$15=DATOS!$B$12,'ÓSMOSIS INV'!C104,IF($B$15=DATOS!$B$13,REACTORES!C104,IF($B$15=DATOS!$B$14,RESINAS!C108,IF($B$15=DATOS!$B$15,SECADORES!C104,IF($B$15=DATOS!$B$16,SILOS!C104,IF($B$15=DATOS!$B$17,TANQUES!C104,IF($B$15=DATOS!$B$18,'TK AGITADOS'!C104,IF($B$15=DATOS!$B$19,'TORRES ENF'!C104," ")))))))))))))))))</f>
        <v>0</v>
      </c>
      <c r="B120" s="46">
        <f>IF($B$15=DATOS!$B$3,CALDERAS!D104,IF($B$15=DATOS!$B$4,CENTRÍFUGAS!D104,IF($B$15=DATOS!$B$5,CHILLERS!D104, IF($B$15=DATOS!$B$6,COMPRESORES!D104,IF($B$15=DATOS!$B$7,EVAPORADORES!D104,IF($B$15=DATOS!$B$8,FILTROS!D104,IF($B$15=DATOS!$B$9,IC!D104,IF($B$15=DATOS!$B$10,MIXERS!D104,IF($B$15=DATOS!$B$11,MOLINOS!D104,IF($B$15=DATOS!$B$12,'ÓSMOSIS INV'!D104,IF($B$15=DATOS!$B$13,REACTORES!D104,IF($B$15=DATOS!$B$14,RESINAS!D108,IF($B$15=DATOS!$B$15,SECADORES!D104,IF($B$15=DATOS!$B$16,SILOS!D104,IF($B$15=DATOS!$B$17,TANQUES!D104,IF($B$15=DATOS!$B$18,'TK AGITADOS'!D104,IF($B$15=DATOS!$B$19,'TORRES ENF'!D104," ")))))))))))))))))</f>
        <v>0</v>
      </c>
      <c r="C120" s="46">
        <f>IF($B$15=DATOS!$B$3,CALDERAS!E104,IF($B$15=DATOS!$B$4,CENTRÍFUGAS!E104,IF($B$15=DATOS!$B$5,CHILLERS!E104, IF($B$15=DATOS!$B$6,COMPRESORES!E104,IF($B$15=DATOS!$B$7,EVAPORADORES!E104,IF($B$15=DATOS!$B$8,FILTROS!E104,IF($B$15=DATOS!$B$9,IC!E104,IF($B$15=DATOS!$B$10,MIXERS!E104,IF($B$15=DATOS!$B$11,MOLINOS!E104,IF($B$15=DATOS!$B$12,'ÓSMOSIS INV'!E104,IF($B$15=DATOS!$B$13,REACTORES!E104,IF($B$15=DATOS!$B$14,RESINAS!E108,IF($B$15=DATOS!$B$15,SECADORES!E104,IF($B$15=DATOS!$B$16,SILOS!E104,IF($B$15=DATOS!$B$17,TANQUES!E104,IF($B$15=DATOS!$B$18,'TK AGITADOS'!E104,IF($B$15=DATOS!$B$19,'TORRES ENF'!E104," ")))))))))))))))))</f>
        <v>0</v>
      </c>
      <c r="D120" s="46">
        <f>IF($B$15=DATOS!$B$3,CALDERAS!F104,IF($B$15=DATOS!$B$4,CENTRÍFUGAS!F104,IF($B$15=DATOS!$B$5,CHILLERS!F104, IF($B$15=DATOS!$B$6,COMPRESORES!F104,IF($B$15=DATOS!$B$7,EVAPORADORES!F104,IF($B$15=DATOS!$B$8,FILTROS!F104,IF($B$15=DATOS!$B$9,IC!F104,IF($B$15=DATOS!$B$10,MIXERS!F104,IF($B$15=DATOS!$B$11,MOLINOS!F104,IF($B$15=DATOS!$B$12,'ÓSMOSIS INV'!F104,IF($B$15=DATOS!$B$13,REACTORES!F104,IF($B$15=DATOS!$B$14,RESINAS!F108,IF($B$15=DATOS!$B$15,SECADORES!F104,IF($B$15=DATOS!$B$16,SILOS!F104,IF($B$15=DATOS!$B$17,TANQUES!F104,IF($B$15=DATOS!$B$18,'TK AGITADOS'!F104,IF($B$15=DATOS!$B$19,'TORRES ENF'!F104," ")))))))))))))))))</f>
        <v>0</v>
      </c>
      <c r="E120" s="46">
        <f>IF($B$15=DATOS!$B$3,CALDERAS!G104,IF($B$15=DATOS!$B$4,CENTRÍFUGAS!G104,IF($B$15=DATOS!$B$5,CHILLERS!G104, IF($B$15=DATOS!$B$6,COMPRESORES!G104,IF($B$15=DATOS!$B$7,EVAPORADORES!G104,IF($B$15=DATOS!$B$8,FILTROS!G104,IF($B$15=DATOS!$B$9,IC!G104,IF($B$15=DATOS!$B$10,MIXERS!G104,IF($B$15=DATOS!$B$11,MOLINOS!G104,IF($B$15=DATOS!$B$12,'ÓSMOSIS INV'!G104,IF($B$15=DATOS!$B$13,REACTORES!G104,IF($B$15=DATOS!$B$14,RESINAS!G108,IF($B$15=DATOS!$B$15,SECADORES!G104,IF($B$15=DATOS!$B$16,SILOS!G104,IF($B$15=DATOS!$B$17,TANQUES!G104,IF($B$15=DATOS!$B$18,'TK AGITADOS'!G104,IF($B$15=DATOS!$B$19,'TORRES ENF'!G104," ")))))))))))))))))</f>
        <v>0</v>
      </c>
      <c r="F120" s="46">
        <f>IF($B$15=DATOS!$B$3,CALDERAS!H104,IF($B$15=DATOS!$B$4,CENTRÍFUGAS!H104,IF($B$15=DATOS!$B$5,CHILLERS!H104, IF($B$15=DATOS!$B$6,COMPRESORES!H104,IF($B$15=DATOS!$B$7,EVAPORADORES!H104,IF($B$15=DATOS!$B$8,FILTROS!H104,IF($B$15=DATOS!$B$9,IC!H104,IF($B$15=DATOS!$B$10,MIXERS!H104,IF($B$15=DATOS!$B$11,MOLINOS!H104,IF($B$15=DATOS!$B$12,'ÓSMOSIS INV'!H104,IF($B$15=DATOS!$B$13,REACTORES!H104,IF($B$15=DATOS!$B$14,RESINAS!H108,IF($B$15=DATOS!$B$15,SECADORES!H104,IF($B$15=DATOS!$B$16,SILOS!H104,IF($B$15=DATOS!$B$17,TANQUES!H104,IF($B$15=DATOS!$B$18,'TK AGITADOS'!H104,IF($B$15=DATOS!$B$19,'TORRES ENF'!H104," ")))))))))))))))))</f>
        <v>0</v>
      </c>
      <c r="G120" s="46">
        <f>IF($B$15=DATOS!$B$3,CALDERAS!I104,IF($B$15=DATOS!$B$4,CENTRÍFUGAS!I104,IF($B$15=DATOS!$B$5,CHILLERS!I104, IF($B$15=DATOS!$B$6,COMPRESORES!I104,IF($B$15=DATOS!$B$7,EVAPORADORES!I104,IF($B$15=DATOS!$B$8,FILTROS!I104,IF($B$15=DATOS!$B$9,IC!I104,IF($B$15=DATOS!$B$10,MIXERS!I104,IF($B$15=DATOS!$B$11,MOLINOS!I104,IF($B$15=DATOS!$B$12,'ÓSMOSIS INV'!I104,IF($B$15=DATOS!$B$13,REACTORES!I104,IF($B$15=DATOS!$B$14,RESINAS!I108,IF($B$15=DATOS!$B$15,SECADORES!I104,IF($B$15=DATOS!$B$16,SILOS!I104,IF($B$15=DATOS!$B$17,TANQUES!I104,IF($B$15=DATOS!$B$18,'TK AGITADOS'!I104,IF($B$15=DATOS!$B$19,'TORRES ENF'!I104," ")))))))))))))))))</f>
        <v>0</v>
      </c>
      <c r="H120" s="46">
        <f>IF($B$15=DATOS!$B$3,CALDERAS!J104,IF($B$15=DATOS!$B$4,CENTRÍFUGAS!J104,IF($B$15=DATOS!$B$5,CHILLERS!J104, IF($B$15=DATOS!$B$6,COMPRESORES!J104,IF($B$15=DATOS!$B$7,EVAPORADORES!J104,IF($B$15=DATOS!$B$8,FILTROS!J104,IF($B$15=DATOS!$B$9,IC!J104,IF($B$15=DATOS!$B$10,MIXERS!J104,IF($B$15=DATOS!$B$11,MOLINOS!J104,IF($B$15=DATOS!$B$12,'ÓSMOSIS INV'!J104,IF($B$15=DATOS!$B$13,REACTORES!J104,IF($B$15=DATOS!$B$14,RESINAS!J108,IF($B$15=DATOS!$B$15,SECADORES!J104,IF($B$15=DATOS!$B$16,SILOS!J104,IF($B$15=DATOS!$B$17,TANQUES!J104,IF($B$15=DATOS!$B$18,'TK AGITADOS'!J104,IF($B$15=DATOS!$B$19,'TORRES ENF'!J104," ")))))))))))))))))</f>
        <v>0</v>
      </c>
      <c r="I120" s="46">
        <f>IF($B$15=DATOS!$B$3,CALDERAS!K104,IF($B$15=DATOS!$B$4,CENTRÍFUGAS!K104,IF($B$15=DATOS!$B$5,CHILLERS!K104, IF($B$15=DATOS!$B$6,COMPRESORES!K104,IF($B$15=DATOS!$B$7,EVAPORADORES!K104,IF($B$15=DATOS!$B$8,FILTROS!K104,IF($B$15=DATOS!$B$9,IC!K104,IF($B$15=DATOS!$B$10,MIXERS!K104,IF($B$15=DATOS!$B$11,MOLINOS!K104,IF($B$15=DATOS!$B$12,'ÓSMOSIS INV'!K104,IF($B$15=DATOS!$B$13,REACTORES!K104,IF($B$15=DATOS!$B$14,RESINAS!K108,IF($B$15=DATOS!$B$15,SECADORES!K104,IF($B$15=DATOS!$B$16,SILOS!K104,IF($B$15=DATOS!$B$17,TANQUES!K104,IF($B$15=DATOS!$B$18,'TK AGITADOS'!K104,IF($B$15=DATOS!$B$19,'TORRES ENF'!K104," ")))))))))))))))))</f>
        <v>0</v>
      </c>
      <c r="J120" s="46">
        <f>IF($B$15=DATOS!$B$3,CALDERAS!L104,IF($B$15=DATOS!$B$4,CENTRÍFUGAS!L104,IF($B$15=DATOS!$B$5,CHILLERS!L104, IF($B$15=DATOS!$B$6,COMPRESORES!L104,IF($B$15=DATOS!$B$7,EVAPORADORES!L104,IF($B$15=DATOS!$B$8,FILTROS!L104,IF($B$15=DATOS!$B$9,IC!L104,IF($B$15=DATOS!$B$10,MIXERS!L104,IF($B$15=DATOS!$B$11,MOLINOS!L104,IF($B$15=DATOS!$B$12,'ÓSMOSIS INV'!L104,IF($B$15=DATOS!$B$13,REACTORES!L104,IF($B$15=DATOS!$B$14,RESINAS!L108,IF($B$15=DATOS!$B$15,SECADORES!L104,IF($B$15=DATOS!$B$16,SILOS!L104,IF($B$15=DATOS!$B$17,TANQUES!L104,IF($B$15=DATOS!$B$18,'TK AGITADOS'!L104,IF($B$15=DATOS!$B$19,'TORRES ENF'!L104," ")))))))))))))))))</f>
        <v>0</v>
      </c>
      <c r="K120" s="46">
        <f>IF($B$15=DATOS!$B$3,CALDERAS!M104,IF($B$15=DATOS!$B$4,CENTRÍFUGAS!M104,IF($B$15=DATOS!$B$5,CHILLERS!M104, IF($B$15=DATOS!$B$6,COMPRESORES!M104,IF($B$15=DATOS!$B$7,EVAPORADORES!M104,IF($B$15=DATOS!$B$8,FILTROS!M104,IF($B$15=DATOS!$B$9,IC!M104,IF($B$15=DATOS!$B$10,MIXERS!M104,IF($B$15=DATOS!$B$11,MOLINOS!M104,IF($B$15=DATOS!$B$12,'ÓSMOSIS INV'!M104,IF($B$15=DATOS!$B$13,REACTORES!M104,IF($B$15=DATOS!$B$14,RESINAS!M108,IF($B$15=DATOS!$B$15,SECADORES!M104,IF($B$15=DATOS!$B$16,SILOS!M104,IF($B$15=DATOS!$B$17,TANQUES!M104,IF($B$15=DATOS!$B$18,'TK AGITADOS'!M104,IF($B$15=DATOS!$B$19,'TORRES ENF'!M104," ")))))))))))))))))</f>
        <v>0</v>
      </c>
      <c r="L120" s="46">
        <f>IF($B$15=DATOS!$B$3,CALDERAS!N104,IF($B$15=DATOS!$B$4,CENTRÍFUGAS!N104,IF($B$15=DATOS!$B$5,CHILLERS!N104, IF($B$15=DATOS!$B$6,COMPRESORES!N104,IF($B$15=DATOS!$B$7,EVAPORADORES!N104,IF($B$15=DATOS!$B$8,FILTROS!N104,IF($B$15=DATOS!$B$9,IC!N104,IF($B$15=DATOS!$B$10,MIXERS!N104,IF($B$15=DATOS!$B$11,MOLINOS!N104,IF($B$15=DATOS!$B$12,'ÓSMOSIS INV'!N104,IF($B$15=DATOS!$B$13,REACTORES!N104,IF($B$15=DATOS!$B$14,RESINAS!N108,IF($B$15=DATOS!$B$15,SECADORES!N104,IF($B$15=DATOS!$B$16,SILOS!N104,IF($B$15=DATOS!$B$17,TANQUES!N104,IF($B$15=DATOS!$B$18,'TK AGITADOS'!N104,IF($B$15=DATOS!$B$19,'TORRES ENF'!N104," ")))))))))))))))))</f>
        <v>0</v>
      </c>
      <c r="M120" s="46">
        <f>IF($B$15=DATOS!$B$3,CALDERAS!O104,IF($B$15=DATOS!$B$4,CENTRÍFUGAS!O104,IF($B$15=DATOS!$B$5,CHILLERS!O104, IF($B$15=DATOS!$B$6,COMPRESORES!O104,IF($B$15=DATOS!$B$7,EVAPORADORES!O104,IF($B$15=DATOS!$B$8,FILTROS!O104,IF($B$15=DATOS!$B$9,IC!O104,IF($B$15=DATOS!$B$10,MIXERS!O104,IF($B$15=DATOS!$B$11,MOLINOS!O104,IF($B$15=DATOS!$B$12,'ÓSMOSIS INV'!O104,IF($B$15=DATOS!$B$13,REACTORES!O104,IF($B$15=DATOS!$B$14,RESINAS!O108,IF($B$15=DATOS!$B$15,SECADORES!O104,IF($B$15=DATOS!$B$16,SILOS!O104,IF($B$15=DATOS!$B$17,TANQUES!O104,IF($B$15=DATOS!$B$18,'TK AGITADOS'!O104,IF($B$15=DATOS!$B$19,'TORRES ENF'!O104," ")))))))))))))))))</f>
        <v>0</v>
      </c>
      <c r="N120" s="46">
        <f>IF($B$15=DATOS!$B$3,CALDERAS!P104,IF($B$15=DATOS!$B$4,CENTRÍFUGAS!P104,IF($B$15=DATOS!$B$5,CHILLERS!P104, IF($B$15=DATOS!$B$6,COMPRESORES!P104,IF($B$15=DATOS!$B$7,EVAPORADORES!P104,IF($B$15=DATOS!$B$8,FILTROS!P104,IF($B$15=DATOS!$B$9,IC!P104,IF($B$15=DATOS!$B$10,MIXERS!P104,IF($B$15=DATOS!$B$11,MOLINOS!P104,IF($B$15=DATOS!$B$12,'ÓSMOSIS INV'!P104,IF($B$15=DATOS!$B$13,REACTORES!P104,IF($B$15=DATOS!$B$14,RESINAS!P108,IF($B$15=DATOS!$B$15,SECADORES!P104,IF($B$15=DATOS!$B$16,SILOS!P104,IF($B$15=DATOS!$B$17,TANQUES!P104,IF($B$15=DATOS!$B$18,'TK AGITADOS'!P104,IF($B$15=DATOS!$B$19,'TORRES ENF'!P104," ")))))))))))))))))</f>
        <v>0</v>
      </c>
      <c r="O120" s="46">
        <f>IF($B$15=DATOS!$B$3,CALDERAS!Q104,IF($B$15=DATOS!$B$4,CENTRÍFUGAS!Q104,IF($B$15=DATOS!$B$5,CHILLERS!Q104, IF($B$15=DATOS!$B$6,COMPRESORES!Q104,IF($B$15=DATOS!$B$7,EVAPORADORES!Q104,IF($B$15=DATOS!$B$8,FILTROS!Q104,IF($B$15=DATOS!$B$9,IC!Q104,IF($B$15=DATOS!$B$10,MIXERS!Q104,IF($B$15=DATOS!$B$11,MOLINOS!Q104,IF($B$15=DATOS!$B$12,'ÓSMOSIS INV'!Q104,IF($B$15=DATOS!$B$13,REACTORES!Q104,IF($B$15=DATOS!$B$14,RESINAS!Q108,IF($B$15=DATOS!$B$15,SECADORES!Q104,IF($B$15=DATOS!$B$16,SILOS!Q104,IF($B$15=DATOS!$B$17,TANQUES!Q104,IF($B$15=DATOS!$B$18,'TK AGITADOS'!Q104,IF($B$15=DATOS!$B$19,'TORRES ENF'!Q104," ")))))))))))))))))</f>
        <v>0</v>
      </c>
      <c r="P120" s="46">
        <f>IF($B$15=DATOS!$B$3,CALDERAS!R104,IF($B$15=DATOS!$B$4,CENTRÍFUGAS!R104,IF($B$15=DATOS!$B$5,CHILLERS!R104, IF($B$15=DATOS!$B$6,COMPRESORES!R104,IF($B$15=DATOS!$B$7,EVAPORADORES!R104,IF($B$15=DATOS!$B$8,FILTROS!R104,IF($B$15=DATOS!$B$9,IC!R104,IF($B$15=DATOS!$B$10,MIXERS!R104,IF($B$15=DATOS!$B$11,MOLINOS!R104,IF($B$15=DATOS!$B$12,'ÓSMOSIS INV'!R104,IF($B$15=DATOS!$B$13,REACTORES!R104,IF($B$15=DATOS!$B$14,RESINAS!R108,IF($B$15=DATOS!$B$15,SECADORES!R104,IF($B$15=DATOS!$B$16,SILOS!R104,IF($B$15=DATOS!$B$17,TANQUES!R104,IF($B$15=DATOS!$B$18,'TK AGITADOS'!R104,IF($B$15=DATOS!$B$19,'TORRES ENF'!R104," ")))))))))))))))))</f>
        <v>0</v>
      </c>
      <c r="Q120" s="46">
        <f>IF($B$15=DATOS!$B$3,CALDERAS!S104,IF($B$15=DATOS!$B$4,CENTRÍFUGAS!S104,IF($B$15=DATOS!$B$5,CHILLERS!S104, IF($B$15=DATOS!$B$6,COMPRESORES!S104,IF($B$15=DATOS!$B$7,EVAPORADORES!S104,IF($B$15=DATOS!$B$8,FILTROS!S104,IF($B$15=DATOS!$B$9,IC!S104,IF($B$15=DATOS!$B$10,MIXERS!S104,IF($B$15=DATOS!$B$11,MOLINOS!S104,IF($B$15=DATOS!$B$12,'ÓSMOSIS INV'!S104,IF($B$15=DATOS!$B$13,REACTORES!S104,IF($B$15=DATOS!$B$14,RESINAS!S108,IF($B$15=DATOS!$B$15,SECADORES!S104,IF($B$15=DATOS!$B$16,SILOS!S104,IF($B$15=DATOS!$B$17,TANQUES!S104,IF($B$15=DATOS!$B$18,'TK AGITADOS'!S104,IF($B$15=DATOS!$B$19,'TORRES ENF'!S104," ")))))))))))))))))</f>
        <v>0</v>
      </c>
      <c r="R120" s="46">
        <f>IF($B$15=DATOS!$B$3,CALDERAS!T104,IF($B$15=DATOS!$B$4,CENTRÍFUGAS!T104,IF($B$15=DATOS!$B$5,CHILLERS!T104, IF($B$15=DATOS!$B$6,COMPRESORES!T104,IF($B$15=DATOS!$B$7,EVAPORADORES!T104,IF($B$15=DATOS!$B$8,FILTROS!T104,IF($B$15=DATOS!$B$9,IC!T104,IF($B$15=DATOS!$B$10,MIXERS!T104,IF($B$15=DATOS!$B$11,MOLINOS!T104,IF($B$15=DATOS!$B$12,'ÓSMOSIS INV'!T104,IF($B$15=DATOS!$B$13,REACTORES!T104,IF($B$15=DATOS!$B$14,RESINAS!T108,IF($B$15=DATOS!$B$15,SECADORES!T104,IF($B$15=DATOS!$B$16,SILOS!T104,IF($B$15=DATOS!$B$17,TANQUES!T104,IF($B$15=DATOS!$B$18,'TK AGITADOS'!T104,IF($B$15=DATOS!$B$19,'TORRES ENF'!T104," ")))))))))))))))))</f>
        <v>0</v>
      </c>
      <c r="S120" s="46">
        <f>IF($B$15=DATOS!$B$3,CALDERAS!U104,IF($B$15=DATOS!$B$4,CENTRÍFUGAS!U104,IF($B$15=DATOS!$B$5,CHILLERS!U104, IF($B$15=DATOS!$B$6,COMPRESORES!U104,IF($B$15=DATOS!$B$7,EVAPORADORES!U104,IF($B$15=DATOS!$B$8,FILTROS!U104,IF($B$15=DATOS!$B$9,IC!U104,IF($B$15=DATOS!$B$10,MIXERS!U104,IF($B$15=DATOS!$B$11,MOLINOS!U104,IF($B$15=DATOS!$B$12,'ÓSMOSIS INV'!U104,IF($B$15=DATOS!$B$13,REACTORES!U104,IF($B$15=DATOS!$B$14,RESINAS!U108,IF($B$15=DATOS!$B$15,SECADORES!U104,IF($B$15=DATOS!$B$16,SILOS!U104,IF($B$15=DATOS!$B$17,TANQUES!U104,IF($B$15=DATOS!$B$18,'TK AGITADOS'!U104,IF($B$15=DATOS!$B$19,'TORRES ENF'!U104," ")))))))))))))))))</f>
        <v>0</v>
      </c>
      <c r="T120" s="46">
        <f>IF($B$15=DATOS!$B$3,CALDERAS!V104,IF($B$15=DATOS!$B$4,CENTRÍFUGAS!V104,IF($B$15=DATOS!$B$5,CHILLERS!V104, IF($B$15=DATOS!$B$6,COMPRESORES!V104,IF($B$15=DATOS!$B$7,EVAPORADORES!V104,IF($B$15=DATOS!$B$8,FILTROS!V104,IF($B$15=DATOS!$B$9,IC!V104,IF($B$15=DATOS!$B$10,MIXERS!V104,IF($B$15=DATOS!$B$11,MOLINOS!V104,IF($B$15=DATOS!$B$12,'ÓSMOSIS INV'!V104,IF($B$15=DATOS!$B$13,REACTORES!V104,IF($B$15=DATOS!$B$14,RESINAS!V108,IF($B$15=DATOS!$B$15,SECADORES!V104,IF($B$15=DATOS!$B$16,SILOS!V104,IF($B$15=DATOS!$B$17,TANQUES!V104,IF($B$15=DATOS!$B$18,'TK AGITADOS'!V104,IF($B$15=DATOS!$B$19,'TORRES ENF'!V104," ")))))))))))))))))</f>
        <v>0</v>
      </c>
      <c r="U120" s="46">
        <f>IF($B$15=DATOS!$B$3,CALDERAS!W104,IF($B$15=DATOS!$B$4,CENTRÍFUGAS!W104,IF($B$15=DATOS!$B$5,CHILLERS!W104, IF($B$15=DATOS!$B$6,COMPRESORES!W104,IF($B$15=DATOS!$B$7,EVAPORADORES!W104,IF($B$15=DATOS!$B$8,FILTROS!W104,IF($B$15=DATOS!$B$9,IC!W104,IF($B$15=DATOS!$B$10,MIXERS!W104,IF($B$15=DATOS!$B$11,MOLINOS!W104,IF($B$15=DATOS!$B$12,'ÓSMOSIS INV'!W104,IF($B$15=DATOS!$B$13,REACTORES!W104,IF($B$15=DATOS!$B$14,RESINAS!W108,IF($B$15=DATOS!$B$15,SECADORES!W104,IF($B$15=DATOS!$B$16,SILOS!W104,IF($B$15=DATOS!$B$17,TANQUES!W104,IF($B$15=DATOS!$B$18,'TK AGITADOS'!W104,IF($B$15=DATOS!$B$19,'TORRES ENF'!W104," ")))))))))))))))))</f>
        <v>0</v>
      </c>
      <c r="V120" s="46">
        <f>IF($B$15=DATOS!$B$3,CALDERAS!X104,IF($B$15=DATOS!$B$4,CENTRÍFUGAS!X104,IF($B$15=DATOS!$B$5,CHILLERS!X104, IF($B$15=DATOS!$B$6,COMPRESORES!X104,IF($B$15=DATOS!$B$7,EVAPORADORES!X104,IF($B$15=DATOS!$B$8,FILTROS!X104,IF($B$15=DATOS!$B$9,IC!X104,IF($B$15=DATOS!$B$10,MIXERS!X104,IF($B$15=DATOS!$B$11,MOLINOS!X104,IF($B$15=DATOS!$B$12,'ÓSMOSIS INV'!X104,IF($B$15=DATOS!$B$13,REACTORES!X104,IF($B$15=DATOS!$B$14,RESINAS!X108,IF($B$15=DATOS!$B$15,SECADORES!X104,IF($B$15=DATOS!$B$16,SILOS!X104,IF($B$15=DATOS!$B$17,TANQUES!X104,IF($B$15=DATOS!$B$18,'TK AGITADOS'!X104,IF($B$15=DATOS!$B$19,'TORRES ENF'!X104," ")))))))))))))))))</f>
        <v>0</v>
      </c>
      <c r="W120" s="46">
        <f>IF($B$15=DATOS!$B$3,CALDERAS!Y104,IF($B$15=DATOS!$B$4,CENTRÍFUGAS!Y104,IF($B$15=DATOS!$B$5,CHILLERS!Y104, IF($B$15=DATOS!$B$6,COMPRESORES!Y104,IF($B$15=DATOS!$B$7,EVAPORADORES!Y104,IF($B$15=DATOS!$B$8,FILTROS!Y104,IF($B$15=DATOS!$B$9,IC!Y104,IF($B$15=DATOS!$B$10,MIXERS!Y104,IF($B$15=DATOS!$B$11,MOLINOS!Y104,IF($B$15=DATOS!$B$12,'ÓSMOSIS INV'!Y104,IF($B$15=DATOS!$B$13,REACTORES!Y104,IF($B$15=DATOS!$B$14,RESINAS!Y108,IF($B$15=DATOS!$B$15,SECADORES!Y104,IF($B$15=DATOS!$B$16,SILOS!Y104,IF($B$15=DATOS!$B$17,TANQUES!Y104,IF($B$15=DATOS!$B$18,'TK AGITADOS'!Y104,IF($B$15=DATOS!$B$19,'TORRES ENF'!Y104," ")))))))))))))))))</f>
        <v>0</v>
      </c>
      <c r="X120" s="46">
        <f>IF($B$15=DATOS!$B$3,CALDERAS!Z104,IF($B$15=DATOS!$B$4,CENTRÍFUGAS!Z104,IF($B$15=DATOS!$B$5,CHILLERS!Z104, IF($B$15=DATOS!$B$6,COMPRESORES!Z104,IF($B$15=DATOS!$B$7,EVAPORADORES!Z104,IF($B$15=DATOS!$B$8,FILTROS!Z104,IF($B$15=DATOS!$B$9,IC!Z104,IF($B$15=DATOS!$B$10,MIXERS!Z104,IF($B$15=DATOS!$B$11,MOLINOS!Z104,IF($B$15=DATOS!$B$12,'ÓSMOSIS INV'!Z104,IF($B$15=DATOS!$B$13,REACTORES!Z104,IF($B$15=DATOS!$B$14,RESINAS!Z108,IF($B$15=DATOS!$B$15,SECADORES!Z104,IF($B$15=DATOS!$B$16,SILOS!Z104,IF($B$15=DATOS!$B$17,TANQUES!Z104,IF($B$15=DATOS!$B$18,'TK AGITADOS'!Z104,IF($B$15=DATOS!$B$19,'TORRES ENF'!Z104," ")))))))))))))))))</f>
        <v>0</v>
      </c>
      <c r="Y120" s="46">
        <f>IF($B$15=DATOS!$B$3,CALDERAS!AA104,IF($B$15=DATOS!$B$4,CENTRÍFUGAS!AA104,IF($B$15=DATOS!$B$5,CHILLERS!AA104, IF($B$15=DATOS!$B$6,COMPRESORES!AA104,IF($B$15=DATOS!$B$7,EVAPORADORES!AA104,IF($B$15=DATOS!$B$8,FILTROS!AA104,IF($B$15=DATOS!$B$9,IC!AA104,IF($B$15=DATOS!$B$10,MIXERS!AA104,IF($B$15=DATOS!$B$11,MOLINOS!AA104,IF($B$15=DATOS!$B$12,'ÓSMOSIS INV'!AA104,IF($B$15=DATOS!$B$13,REACTORES!AA104,IF($B$15=DATOS!$B$14,RESINAS!AA108,IF($B$15=DATOS!$B$15,SECADORES!AA104,IF($B$15=DATOS!$B$16,SILOS!AA104,IF($B$15=DATOS!$B$17,TANQUES!AA104,IF($B$15=DATOS!$B$18,'TK AGITADOS'!AA104,IF($B$15=DATOS!$B$19,'TORRES ENF'!AA104," ")))))))))))))))))</f>
        <v>0</v>
      </c>
      <c r="Z120" s="46">
        <f>IF($B$15=DATOS!$B$3,CALDERAS!AB104,IF($B$15=DATOS!$B$4,CENTRÍFUGAS!AB104,IF($B$15=DATOS!$B$5,CHILLERS!AB104, IF($B$15=DATOS!$B$6,COMPRESORES!AB104,IF($B$15=DATOS!$B$7,EVAPORADORES!AB104,IF($B$15=DATOS!$B$8,FILTROS!AB104,IF($B$15=DATOS!$B$9,IC!AB104,IF($B$15=DATOS!$B$10,MIXERS!AB104,IF($B$15=DATOS!$B$11,MOLINOS!AB104,IF($B$15=DATOS!$B$12,'ÓSMOSIS INV'!AB104,IF($B$15=DATOS!$B$13,REACTORES!AB104,IF($B$15=DATOS!$B$14,RESINAS!AB108,IF($B$15=DATOS!$B$15,SECADORES!AB104,IF($B$15=DATOS!$B$16,SILOS!AB104,IF($B$15=DATOS!$B$17,TANQUES!AB104,IF($B$15=DATOS!$B$18,'TK AGITADOS'!AB104,IF($B$15=DATOS!$B$19,'TORRES ENF'!AB104," ")))))))))))))))))</f>
        <v>0</v>
      </c>
      <c r="AA120" s="46">
        <f>IF($B$15=DATOS!$B$3,CALDERAS!AC104,IF($B$15=DATOS!$B$4,CENTRÍFUGAS!AC104,IF($B$15=DATOS!$B$5,CHILLERS!AC104, IF($B$15=DATOS!$B$6,COMPRESORES!AC104,IF($B$15=DATOS!$B$7,EVAPORADORES!AC104,IF($B$15=DATOS!$B$8,FILTROS!AC104,IF($B$15=DATOS!$B$9,IC!AC104,IF($B$15=DATOS!$B$10,MIXERS!AC104,IF($B$15=DATOS!$B$11,MOLINOS!AC104,IF($B$15=DATOS!$B$12,'ÓSMOSIS INV'!AC104,IF($B$15=DATOS!$B$13,REACTORES!AC104,IF($B$15=DATOS!$B$14,RESINAS!AC108,IF($B$15=DATOS!$B$15,SECADORES!AC104,IF($B$15=DATOS!$B$16,SILOS!AC104,IF($B$15=DATOS!$B$17,TANQUES!AC104,IF($B$15=DATOS!$B$18,'TK AGITADOS'!AC104,IF($B$15=DATOS!$B$19,'TORRES ENF'!AC104," ")))))))))))))))))</f>
        <v>0</v>
      </c>
      <c r="AB120" s="46">
        <f>IF($B$15=DATOS!$B$3,CALDERAS!AD104,IF($B$15=DATOS!$B$4,CENTRÍFUGAS!AD104,IF($B$15=DATOS!$B$5,CHILLERS!AD104, IF($B$15=DATOS!$B$6,COMPRESORES!AD104,IF($B$15=DATOS!$B$7,EVAPORADORES!AD104,IF($B$15=DATOS!$B$8,FILTROS!AD104,IF($B$15=DATOS!$B$9,IC!AD104,IF($B$15=DATOS!$B$10,MIXERS!AD104,IF($B$15=DATOS!$B$11,MOLINOS!AD104,IF($B$15=DATOS!$B$12,'ÓSMOSIS INV'!AD104,IF($B$15=DATOS!$B$13,REACTORES!AD104,IF($B$15=DATOS!$B$14,RESINAS!AD108,IF($B$15=DATOS!$B$15,SECADORES!AD104,IF($B$15=DATOS!$B$16,SILOS!AD104,IF($B$15=DATOS!$B$17,TANQUES!AD104,IF($B$15=DATOS!$B$18,'TK AGITADOS'!AD104,IF($B$15=DATOS!$B$19,'TORRES ENF'!AD104," ")))))))))))))))))</f>
        <v>0</v>
      </c>
      <c r="AC120" s="46">
        <f>IF($B$15=DATOS!$B$3,CALDERAS!AE104,IF($B$15=DATOS!$B$4,CENTRÍFUGAS!AE104,IF($B$15=DATOS!$B$5,CHILLERS!AE104, IF($B$15=DATOS!$B$6,COMPRESORES!AE104,IF($B$15=DATOS!$B$7,EVAPORADORES!AE104,IF($B$15=DATOS!$B$8,FILTROS!AE104,IF($B$15=DATOS!$B$9,IC!AE104,IF($B$15=DATOS!$B$10,MIXERS!AE104,IF($B$15=DATOS!$B$11,MOLINOS!AE104,IF($B$15=DATOS!$B$12,'ÓSMOSIS INV'!AE104,IF($B$15=DATOS!$B$13,REACTORES!AE104,IF($B$15=DATOS!$B$14,RESINAS!AE108,IF($B$15=DATOS!$B$15,SECADORES!AE104,IF($B$15=DATOS!$B$16,SILOS!AE104,IF($B$15=DATOS!$B$17,TANQUES!AE104,IF($B$15=DATOS!$B$18,'TK AGITADOS'!AE104,IF($B$15=DATOS!$B$19,'TORRES ENF'!AE104," ")))))))))))))))))</f>
        <v>0</v>
      </c>
      <c r="AD120" s="46">
        <f>IF($B$15=DATOS!$B$3,CALDERAS!AF104,IF($B$15=DATOS!$B$4,CENTRÍFUGAS!AF104,IF($B$15=DATOS!$B$5,CHILLERS!AF104, IF($B$15=DATOS!$B$6,COMPRESORES!AF104,IF($B$15=DATOS!$B$7,EVAPORADORES!AF104,IF($B$15=DATOS!$B$8,FILTROS!AF104,IF($B$15=DATOS!$B$9,IC!AF104,IF($B$15=DATOS!$B$10,MIXERS!AF104,IF($B$15=DATOS!$B$11,MOLINOS!AF104,IF($B$15=DATOS!$B$12,'ÓSMOSIS INV'!AF104,IF($B$15=DATOS!$B$13,REACTORES!AF104,IF($B$15=DATOS!$B$14,RESINAS!AF108,IF($B$15=DATOS!$B$15,SECADORES!AF104,IF($B$15=DATOS!$B$16,SILOS!AF104,IF($B$15=DATOS!$B$17,TANQUES!AF104,IF($B$15=DATOS!$B$18,'TK AGITADOS'!AF104,IF($B$15=DATOS!$B$19,'TORRES ENF'!AF104," ")))))))))))))))))</f>
        <v>0</v>
      </c>
      <c r="AE120" s="46">
        <f>IF($B$15=DATOS!$B$3,CALDERAS!AG104,IF($B$15=DATOS!$B$4,CENTRÍFUGAS!AG104,IF($B$15=DATOS!$B$5,CHILLERS!AG104, IF($B$15=DATOS!$B$6,COMPRESORES!AG104,IF($B$15=DATOS!$B$7,EVAPORADORES!AG104,IF($B$15=DATOS!$B$8,FILTROS!AG104,IF($B$15=DATOS!$B$9,IC!AG104,IF($B$15=DATOS!$B$10,MIXERS!AG104,IF($B$15=DATOS!$B$11,MOLINOS!AG104,IF($B$15=DATOS!$B$12,'ÓSMOSIS INV'!AG104,IF($B$15=DATOS!$B$13,REACTORES!AG104,IF($B$15=DATOS!$B$14,RESINAS!AG108,IF($B$15=DATOS!$B$15,SECADORES!AG104,IF($B$15=DATOS!$B$16,SILOS!AG104,IF($B$15=DATOS!$B$17,TANQUES!AG104,IF($B$15=DATOS!$B$18,'TK AGITADOS'!AG104,IF($B$15=DATOS!$B$19,'TORRES ENF'!AG104," ")))))))))))))))))</f>
        <v>0</v>
      </c>
      <c r="AF120" s="46">
        <f>IF($B$15=DATOS!$B$3,CALDERAS!AH104,IF($B$15=DATOS!$B$4,CENTRÍFUGAS!AH104,IF($B$15=DATOS!$B$5,CHILLERS!AH104, IF($B$15=DATOS!$B$6,COMPRESORES!AH104,IF($B$15=DATOS!$B$7,EVAPORADORES!AH104,IF($B$15=DATOS!$B$8,FILTROS!AH104,IF($B$15=DATOS!$B$9,IC!AH104,IF($B$15=DATOS!$B$10,MIXERS!AH104,IF($B$15=DATOS!$B$11,MOLINOS!AH104,IF($B$15=DATOS!$B$12,'ÓSMOSIS INV'!AH104,IF($B$15=DATOS!$B$13,REACTORES!AH104,IF($B$15=DATOS!$B$14,RESINAS!AH108,IF($B$15=DATOS!$B$15,SECADORES!AH104,IF($B$15=DATOS!$B$16,SILOS!AH104,IF($B$15=DATOS!$B$17,TANQUES!AH104,IF($B$15=DATOS!$B$18,'TK AGITADOS'!AH104,IF($B$15=DATOS!$B$19,'TORRES ENF'!AH104," ")))))))))))))))))</f>
        <v>0</v>
      </c>
    </row>
    <row r="121" spans="1:32" s="48" customFormat="1" ht="45" customHeight="1" x14ac:dyDescent="0.4">
      <c r="A121" s="46">
        <f>IF($B$15=DATOS!$B$3,CALDERAS!C105,IF($B$15=DATOS!$B$4,CENTRÍFUGAS!C105,IF($B$15=DATOS!$B$5,CHILLERS!C105, IF($B$15=DATOS!$B$6,COMPRESORES!C105,IF($B$15=DATOS!$B$7,EVAPORADORES!C105,IF($B$15=DATOS!$B$8,FILTROS!C105,IF($B$15=DATOS!$B$9,IC!C105,IF($B$15=DATOS!$B$10,MIXERS!C105,IF($B$15=DATOS!$B$11,MOLINOS!C105,IF($B$15=DATOS!$B$12,'ÓSMOSIS INV'!C105,IF($B$15=DATOS!$B$13,REACTORES!C105,IF($B$15=DATOS!$B$14,RESINAS!C109,IF($B$15=DATOS!$B$15,SECADORES!C105,IF($B$15=DATOS!$B$16,SILOS!C105,IF($B$15=DATOS!$B$17,TANQUES!C105,IF($B$15=DATOS!$B$18,'TK AGITADOS'!C105,IF($B$15=DATOS!$B$19,'TORRES ENF'!C105," ")))))))))))))))))</f>
        <v>0</v>
      </c>
      <c r="B121" s="46">
        <f>IF($B$15=DATOS!$B$3,CALDERAS!D105,IF($B$15=DATOS!$B$4,CENTRÍFUGAS!D105,IF($B$15=DATOS!$B$5,CHILLERS!D105, IF($B$15=DATOS!$B$6,COMPRESORES!D105,IF($B$15=DATOS!$B$7,EVAPORADORES!D105,IF($B$15=DATOS!$B$8,FILTROS!D105,IF($B$15=DATOS!$B$9,IC!D105,IF($B$15=DATOS!$B$10,MIXERS!D105,IF($B$15=DATOS!$B$11,MOLINOS!D105,IF($B$15=DATOS!$B$12,'ÓSMOSIS INV'!D105,IF($B$15=DATOS!$B$13,REACTORES!D105,IF($B$15=DATOS!$B$14,RESINAS!D109,IF($B$15=DATOS!$B$15,SECADORES!D105,IF($B$15=DATOS!$B$16,SILOS!D105,IF($B$15=DATOS!$B$17,TANQUES!D105,IF($B$15=DATOS!$B$18,'TK AGITADOS'!D105,IF($B$15=DATOS!$B$19,'TORRES ENF'!D105," ")))))))))))))))))</f>
        <v>0</v>
      </c>
      <c r="C121" s="46">
        <f>IF($B$15=DATOS!$B$3,CALDERAS!E105,IF($B$15=DATOS!$B$4,CENTRÍFUGAS!E105,IF($B$15=DATOS!$B$5,CHILLERS!E105, IF($B$15=DATOS!$B$6,COMPRESORES!E105,IF($B$15=DATOS!$B$7,EVAPORADORES!E105,IF($B$15=DATOS!$B$8,FILTROS!E105,IF($B$15=DATOS!$B$9,IC!E105,IF($B$15=DATOS!$B$10,MIXERS!E105,IF($B$15=DATOS!$B$11,MOLINOS!E105,IF($B$15=DATOS!$B$12,'ÓSMOSIS INV'!E105,IF($B$15=DATOS!$B$13,REACTORES!E105,IF($B$15=DATOS!$B$14,RESINAS!E109,IF($B$15=DATOS!$B$15,SECADORES!E105,IF($B$15=DATOS!$B$16,SILOS!E105,IF($B$15=DATOS!$B$17,TANQUES!E105,IF($B$15=DATOS!$B$18,'TK AGITADOS'!E105,IF($B$15=DATOS!$B$19,'TORRES ENF'!E105," ")))))))))))))))))</f>
        <v>0</v>
      </c>
      <c r="D121" s="46">
        <f>IF($B$15=DATOS!$B$3,CALDERAS!F105,IF($B$15=DATOS!$B$4,CENTRÍFUGAS!F105,IF($B$15=DATOS!$B$5,CHILLERS!F105, IF($B$15=DATOS!$B$6,COMPRESORES!F105,IF($B$15=DATOS!$B$7,EVAPORADORES!F105,IF($B$15=DATOS!$B$8,FILTROS!F105,IF($B$15=DATOS!$B$9,IC!F105,IF($B$15=DATOS!$B$10,MIXERS!F105,IF($B$15=DATOS!$B$11,MOLINOS!F105,IF($B$15=DATOS!$B$12,'ÓSMOSIS INV'!F105,IF($B$15=DATOS!$B$13,REACTORES!F105,IF($B$15=DATOS!$B$14,RESINAS!F109,IF($B$15=DATOS!$B$15,SECADORES!F105,IF($B$15=DATOS!$B$16,SILOS!F105,IF($B$15=DATOS!$B$17,TANQUES!F105,IF($B$15=DATOS!$B$18,'TK AGITADOS'!F105,IF($B$15=DATOS!$B$19,'TORRES ENF'!F105," ")))))))))))))))))</f>
        <v>0</v>
      </c>
      <c r="E121" s="46">
        <f>IF($B$15=DATOS!$B$3,CALDERAS!G105,IF($B$15=DATOS!$B$4,CENTRÍFUGAS!G105,IF($B$15=DATOS!$B$5,CHILLERS!G105, IF($B$15=DATOS!$B$6,COMPRESORES!G105,IF($B$15=DATOS!$B$7,EVAPORADORES!G105,IF($B$15=DATOS!$B$8,FILTROS!G105,IF($B$15=DATOS!$B$9,IC!G105,IF($B$15=DATOS!$B$10,MIXERS!G105,IF($B$15=DATOS!$B$11,MOLINOS!G105,IF($B$15=DATOS!$B$12,'ÓSMOSIS INV'!G105,IF($B$15=DATOS!$B$13,REACTORES!G105,IF($B$15=DATOS!$B$14,RESINAS!G109,IF($B$15=DATOS!$B$15,SECADORES!G105,IF($B$15=DATOS!$B$16,SILOS!G105,IF($B$15=DATOS!$B$17,TANQUES!G105,IF($B$15=DATOS!$B$18,'TK AGITADOS'!G105,IF($B$15=DATOS!$B$19,'TORRES ENF'!G105," ")))))))))))))))))</f>
        <v>0</v>
      </c>
      <c r="F121" s="46">
        <f>IF($B$15=DATOS!$B$3,CALDERAS!H105,IF($B$15=DATOS!$B$4,CENTRÍFUGAS!H105,IF($B$15=DATOS!$B$5,CHILLERS!H105, IF($B$15=DATOS!$B$6,COMPRESORES!H105,IF($B$15=DATOS!$B$7,EVAPORADORES!H105,IF($B$15=DATOS!$B$8,FILTROS!H105,IF($B$15=DATOS!$B$9,IC!H105,IF($B$15=DATOS!$B$10,MIXERS!H105,IF($B$15=DATOS!$B$11,MOLINOS!H105,IF($B$15=DATOS!$B$12,'ÓSMOSIS INV'!H105,IF($B$15=DATOS!$B$13,REACTORES!H105,IF($B$15=DATOS!$B$14,RESINAS!H109,IF($B$15=DATOS!$B$15,SECADORES!H105,IF($B$15=DATOS!$B$16,SILOS!H105,IF($B$15=DATOS!$B$17,TANQUES!H105,IF($B$15=DATOS!$B$18,'TK AGITADOS'!H105,IF($B$15=DATOS!$B$19,'TORRES ENF'!H105," ")))))))))))))))))</f>
        <v>0</v>
      </c>
      <c r="G121" s="46">
        <f>IF($B$15=DATOS!$B$3,CALDERAS!I105,IF($B$15=DATOS!$B$4,CENTRÍFUGAS!I105,IF($B$15=DATOS!$B$5,CHILLERS!I105, IF($B$15=DATOS!$B$6,COMPRESORES!I105,IF($B$15=DATOS!$B$7,EVAPORADORES!I105,IF($B$15=DATOS!$B$8,FILTROS!I105,IF($B$15=DATOS!$B$9,IC!I105,IF($B$15=DATOS!$B$10,MIXERS!I105,IF($B$15=DATOS!$B$11,MOLINOS!I105,IF($B$15=DATOS!$B$12,'ÓSMOSIS INV'!I105,IF($B$15=DATOS!$B$13,REACTORES!I105,IF($B$15=DATOS!$B$14,RESINAS!I109,IF($B$15=DATOS!$B$15,SECADORES!I105,IF($B$15=DATOS!$B$16,SILOS!I105,IF($B$15=DATOS!$B$17,TANQUES!I105,IF($B$15=DATOS!$B$18,'TK AGITADOS'!I105,IF($B$15=DATOS!$B$19,'TORRES ENF'!I105," ")))))))))))))))))</f>
        <v>0</v>
      </c>
      <c r="H121" s="46">
        <f>IF($B$15=DATOS!$B$3,CALDERAS!J105,IF($B$15=DATOS!$B$4,CENTRÍFUGAS!J105,IF($B$15=DATOS!$B$5,CHILLERS!J105, IF($B$15=DATOS!$B$6,COMPRESORES!J105,IF($B$15=DATOS!$B$7,EVAPORADORES!J105,IF($B$15=DATOS!$B$8,FILTROS!J105,IF($B$15=DATOS!$B$9,IC!J105,IF($B$15=DATOS!$B$10,MIXERS!J105,IF($B$15=DATOS!$B$11,MOLINOS!J105,IF($B$15=DATOS!$B$12,'ÓSMOSIS INV'!J105,IF($B$15=DATOS!$B$13,REACTORES!J105,IF($B$15=DATOS!$B$14,RESINAS!J109,IF($B$15=DATOS!$B$15,SECADORES!J105,IF($B$15=DATOS!$B$16,SILOS!J105,IF($B$15=DATOS!$B$17,TANQUES!J105,IF($B$15=DATOS!$B$18,'TK AGITADOS'!J105,IF($B$15=DATOS!$B$19,'TORRES ENF'!J105," ")))))))))))))))))</f>
        <v>0</v>
      </c>
      <c r="I121" s="46">
        <f>IF($B$15=DATOS!$B$3,CALDERAS!K105,IF($B$15=DATOS!$B$4,CENTRÍFUGAS!K105,IF($B$15=DATOS!$B$5,CHILLERS!K105, IF($B$15=DATOS!$B$6,COMPRESORES!K105,IF($B$15=DATOS!$B$7,EVAPORADORES!K105,IF($B$15=DATOS!$B$8,FILTROS!K105,IF($B$15=DATOS!$B$9,IC!K105,IF($B$15=DATOS!$B$10,MIXERS!K105,IF($B$15=DATOS!$B$11,MOLINOS!K105,IF($B$15=DATOS!$B$12,'ÓSMOSIS INV'!K105,IF($B$15=DATOS!$B$13,REACTORES!K105,IF($B$15=DATOS!$B$14,RESINAS!K109,IF($B$15=DATOS!$B$15,SECADORES!K105,IF($B$15=DATOS!$B$16,SILOS!K105,IF($B$15=DATOS!$B$17,TANQUES!K105,IF($B$15=DATOS!$B$18,'TK AGITADOS'!K105,IF($B$15=DATOS!$B$19,'TORRES ENF'!K105," ")))))))))))))))))</f>
        <v>0</v>
      </c>
      <c r="J121" s="46">
        <f>IF($B$15=DATOS!$B$3,CALDERAS!L105,IF($B$15=DATOS!$B$4,CENTRÍFUGAS!L105,IF($B$15=DATOS!$B$5,CHILLERS!L105, IF($B$15=DATOS!$B$6,COMPRESORES!L105,IF($B$15=DATOS!$B$7,EVAPORADORES!L105,IF($B$15=DATOS!$B$8,FILTROS!L105,IF($B$15=DATOS!$B$9,IC!L105,IF($B$15=DATOS!$B$10,MIXERS!L105,IF($B$15=DATOS!$B$11,MOLINOS!L105,IF($B$15=DATOS!$B$12,'ÓSMOSIS INV'!L105,IF($B$15=DATOS!$B$13,REACTORES!L105,IF($B$15=DATOS!$B$14,RESINAS!L109,IF($B$15=DATOS!$B$15,SECADORES!L105,IF($B$15=DATOS!$B$16,SILOS!L105,IF($B$15=DATOS!$B$17,TANQUES!L105,IF($B$15=DATOS!$B$18,'TK AGITADOS'!L105,IF($B$15=DATOS!$B$19,'TORRES ENF'!L105," ")))))))))))))))))</f>
        <v>0</v>
      </c>
      <c r="K121" s="46">
        <f>IF($B$15=DATOS!$B$3,CALDERAS!M105,IF($B$15=DATOS!$B$4,CENTRÍFUGAS!M105,IF($B$15=DATOS!$B$5,CHILLERS!M105, IF($B$15=DATOS!$B$6,COMPRESORES!M105,IF($B$15=DATOS!$B$7,EVAPORADORES!M105,IF($B$15=DATOS!$B$8,FILTROS!M105,IF($B$15=DATOS!$B$9,IC!M105,IF($B$15=DATOS!$B$10,MIXERS!M105,IF($B$15=DATOS!$B$11,MOLINOS!M105,IF($B$15=DATOS!$B$12,'ÓSMOSIS INV'!M105,IF($B$15=DATOS!$B$13,REACTORES!M105,IF($B$15=DATOS!$B$14,RESINAS!M109,IF($B$15=DATOS!$B$15,SECADORES!M105,IF($B$15=DATOS!$B$16,SILOS!M105,IF($B$15=DATOS!$B$17,TANQUES!M105,IF($B$15=DATOS!$B$18,'TK AGITADOS'!M105,IF($B$15=DATOS!$B$19,'TORRES ENF'!M105," ")))))))))))))))))</f>
        <v>0</v>
      </c>
      <c r="L121" s="46">
        <f>IF($B$15=DATOS!$B$3,CALDERAS!N105,IF($B$15=DATOS!$B$4,CENTRÍFUGAS!N105,IF($B$15=DATOS!$B$5,CHILLERS!N105, IF($B$15=DATOS!$B$6,COMPRESORES!N105,IF($B$15=DATOS!$B$7,EVAPORADORES!N105,IF($B$15=DATOS!$B$8,FILTROS!N105,IF($B$15=DATOS!$B$9,IC!N105,IF($B$15=DATOS!$B$10,MIXERS!N105,IF($B$15=DATOS!$B$11,MOLINOS!N105,IF($B$15=DATOS!$B$12,'ÓSMOSIS INV'!N105,IF($B$15=DATOS!$B$13,REACTORES!N105,IF($B$15=DATOS!$B$14,RESINAS!N109,IF($B$15=DATOS!$B$15,SECADORES!N105,IF($B$15=DATOS!$B$16,SILOS!N105,IF($B$15=DATOS!$B$17,TANQUES!N105,IF($B$15=DATOS!$B$18,'TK AGITADOS'!N105,IF($B$15=DATOS!$B$19,'TORRES ENF'!N105," ")))))))))))))))))</f>
        <v>0</v>
      </c>
      <c r="M121" s="46">
        <f>IF($B$15=DATOS!$B$3,CALDERAS!O105,IF($B$15=DATOS!$B$4,CENTRÍFUGAS!O105,IF($B$15=DATOS!$B$5,CHILLERS!O105, IF($B$15=DATOS!$B$6,COMPRESORES!O105,IF($B$15=DATOS!$B$7,EVAPORADORES!O105,IF($B$15=DATOS!$B$8,FILTROS!O105,IF($B$15=DATOS!$B$9,IC!O105,IF($B$15=DATOS!$B$10,MIXERS!O105,IF($B$15=DATOS!$B$11,MOLINOS!O105,IF($B$15=DATOS!$B$12,'ÓSMOSIS INV'!O105,IF($B$15=DATOS!$B$13,REACTORES!O105,IF($B$15=DATOS!$B$14,RESINAS!O109,IF($B$15=DATOS!$B$15,SECADORES!O105,IF($B$15=DATOS!$B$16,SILOS!O105,IF($B$15=DATOS!$B$17,TANQUES!O105,IF($B$15=DATOS!$B$18,'TK AGITADOS'!O105,IF($B$15=DATOS!$B$19,'TORRES ENF'!O105," ")))))))))))))))))</f>
        <v>0</v>
      </c>
      <c r="N121" s="46">
        <f>IF($B$15=DATOS!$B$3,CALDERAS!P105,IF($B$15=DATOS!$B$4,CENTRÍFUGAS!P105,IF($B$15=DATOS!$B$5,CHILLERS!P105, IF($B$15=DATOS!$B$6,COMPRESORES!P105,IF($B$15=DATOS!$B$7,EVAPORADORES!P105,IF($B$15=DATOS!$B$8,FILTROS!P105,IF($B$15=DATOS!$B$9,IC!P105,IF($B$15=DATOS!$B$10,MIXERS!P105,IF($B$15=DATOS!$B$11,MOLINOS!P105,IF($B$15=DATOS!$B$12,'ÓSMOSIS INV'!P105,IF($B$15=DATOS!$B$13,REACTORES!P105,IF($B$15=DATOS!$B$14,RESINAS!P109,IF($B$15=DATOS!$B$15,SECADORES!P105,IF($B$15=DATOS!$B$16,SILOS!P105,IF($B$15=DATOS!$B$17,TANQUES!P105,IF($B$15=DATOS!$B$18,'TK AGITADOS'!P105,IF($B$15=DATOS!$B$19,'TORRES ENF'!P105," ")))))))))))))))))</f>
        <v>0</v>
      </c>
      <c r="O121" s="46">
        <f>IF($B$15=DATOS!$B$3,CALDERAS!Q105,IF($B$15=DATOS!$B$4,CENTRÍFUGAS!Q105,IF($B$15=DATOS!$B$5,CHILLERS!Q105, IF($B$15=DATOS!$B$6,COMPRESORES!Q105,IF($B$15=DATOS!$B$7,EVAPORADORES!Q105,IF($B$15=DATOS!$B$8,FILTROS!Q105,IF($B$15=DATOS!$B$9,IC!Q105,IF($B$15=DATOS!$B$10,MIXERS!Q105,IF($B$15=DATOS!$B$11,MOLINOS!Q105,IF($B$15=DATOS!$B$12,'ÓSMOSIS INV'!Q105,IF($B$15=DATOS!$B$13,REACTORES!Q105,IF($B$15=DATOS!$B$14,RESINAS!Q109,IF($B$15=DATOS!$B$15,SECADORES!Q105,IF($B$15=DATOS!$B$16,SILOS!Q105,IF($B$15=DATOS!$B$17,TANQUES!Q105,IF($B$15=DATOS!$B$18,'TK AGITADOS'!Q105,IF($B$15=DATOS!$B$19,'TORRES ENF'!Q105," ")))))))))))))))))</f>
        <v>0</v>
      </c>
      <c r="P121" s="46">
        <f>IF($B$15=DATOS!$B$3,CALDERAS!R105,IF($B$15=DATOS!$B$4,CENTRÍFUGAS!R105,IF($B$15=DATOS!$B$5,CHILLERS!R105, IF($B$15=DATOS!$B$6,COMPRESORES!R105,IF($B$15=DATOS!$B$7,EVAPORADORES!R105,IF($B$15=DATOS!$B$8,FILTROS!R105,IF($B$15=DATOS!$B$9,IC!R105,IF($B$15=DATOS!$B$10,MIXERS!R105,IF($B$15=DATOS!$B$11,MOLINOS!R105,IF($B$15=DATOS!$B$12,'ÓSMOSIS INV'!R105,IF($B$15=DATOS!$B$13,REACTORES!R105,IF($B$15=DATOS!$B$14,RESINAS!R109,IF($B$15=DATOS!$B$15,SECADORES!R105,IF($B$15=DATOS!$B$16,SILOS!R105,IF($B$15=DATOS!$B$17,TANQUES!R105,IF($B$15=DATOS!$B$18,'TK AGITADOS'!R105,IF($B$15=DATOS!$B$19,'TORRES ENF'!R105," ")))))))))))))))))</f>
        <v>0</v>
      </c>
      <c r="Q121" s="46">
        <f>IF($B$15=DATOS!$B$3,CALDERAS!S105,IF($B$15=DATOS!$B$4,CENTRÍFUGAS!S105,IF($B$15=DATOS!$B$5,CHILLERS!S105, IF($B$15=DATOS!$B$6,COMPRESORES!S105,IF($B$15=DATOS!$B$7,EVAPORADORES!S105,IF($B$15=DATOS!$B$8,FILTROS!S105,IF($B$15=DATOS!$B$9,IC!S105,IF($B$15=DATOS!$B$10,MIXERS!S105,IF($B$15=DATOS!$B$11,MOLINOS!S105,IF($B$15=DATOS!$B$12,'ÓSMOSIS INV'!S105,IF($B$15=DATOS!$B$13,REACTORES!S105,IF($B$15=DATOS!$B$14,RESINAS!S109,IF($B$15=DATOS!$B$15,SECADORES!S105,IF($B$15=DATOS!$B$16,SILOS!S105,IF($B$15=DATOS!$B$17,TANQUES!S105,IF($B$15=DATOS!$B$18,'TK AGITADOS'!S105,IF($B$15=DATOS!$B$19,'TORRES ENF'!S105," ")))))))))))))))))</f>
        <v>0</v>
      </c>
      <c r="R121" s="46">
        <f>IF($B$15=DATOS!$B$3,CALDERAS!T105,IF($B$15=DATOS!$B$4,CENTRÍFUGAS!T105,IF($B$15=DATOS!$B$5,CHILLERS!T105, IF($B$15=DATOS!$B$6,COMPRESORES!T105,IF($B$15=DATOS!$B$7,EVAPORADORES!T105,IF($B$15=DATOS!$B$8,FILTROS!T105,IF($B$15=DATOS!$B$9,IC!T105,IF($B$15=DATOS!$B$10,MIXERS!T105,IF($B$15=DATOS!$B$11,MOLINOS!T105,IF($B$15=DATOS!$B$12,'ÓSMOSIS INV'!T105,IF($B$15=DATOS!$B$13,REACTORES!T105,IF($B$15=DATOS!$B$14,RESINAS!T109,IF($B$15=DATOS!$B$15,SECADORES!T105,IF($B$15=DATOS!$B$16,SILOS!T105,IF($B$15=DATOS!$B$17,TANQUES!T105,IF($B$15=DATOS!$B$18,'TK AGITADOS'!T105,IF($B$15=DATOS!$B$19,'TORRES ENF'!T105," ")))))))))))))))))</f>
        <v>0</v>
      </c>
      <c r="S121" s="46">
        <f>IF($B$15=DATOS!$B$3,CALDERAS!U105,IF($B$15=DATOS!$B$4,CENTRÍFUGAS!U105,IF($B$15=DATOS!$B$5,CHILLERS!U105, IF($B$15=DATOS!$B$6,COMPRESORES!U105,IF($B$15=DATOS!$B$7,EVAPORADORES!U105,IF($B$15=DATOS!$B$8,FILTROS!U105,IF($B$15=DATOS!$B$9,IC!U105,IF($B$15=DATOS!$B$10,MIXERS!U105,IF($B$15=DATOS!$B$11,MOLINOS!U105,IF($B$15=DATOS!$B$12,'ÓSMOSIS INV'!U105,IF($B$15=DATOS!$B$13,REACTORES!U105,IF($B$15=DATOS!$B$14,RESINAS!U109,IF($B$15=DATOS!$B$15,SECADORES!U105,IF($B$15=DATOS!$B$16,SILOS!U105,IF($B$15=DATOS!$B$17,TANQUES!U105,IF($B$15=DATOS!$B$18,'TK AGITADOS'!U105,IF($B$15=DATOS!$B$19,'TORRES ENF'!U105," ")))))))))))))))))</f>
        <v>0</v>
      </c>
      <c r="T121" s="46">
        <f>IF($B$15=DATOS!$B$3,CALDERAS!V105,IF($B$15=DATOS!$B$4,CENTRÍFUGAS!V105,IF($B$15=DATOS!$B$5,CHILLERS!V105, IF($B$15=DATOS!$B$6,COMPRESORES!V105,IF($B$15=DATOS!$B$7,EVAPORADORES!V105,IF($B$15=DATOS!$B$8,FILTROS!V105,IF($B$15=DATOS!$B$9,IC!V105,IF($B$15=DATOS!$B$10,MIXERS!V105,IF($B$15=DATOS!$B$11,MOLINOS!V105,IF($B$15=DATOS!$B$12,'ÓSMOSIS INV'!V105,IF($B$15=DATOS!$B$13,REACTORES!V105,IF($B$15=DATOS!$B$14,RESINAS!V109,IF($B$15=DATOS!$B$15,SECADORES!V105,IF($B$15=DATOS!$B$16,SILOS!V105,IF($B$15=DATOS!$B$17,TANQUES!V105,IF($B$15=DATOS!$B$18,'TK AGITADOS'!V105,IF($B$15=DATOS!$B$19,'TORRES ENF'!V105," ")))))))))))))))))</f>
        <v>0</v>
      </c>
      <c r="U121" s="46">
        <f>IF($B$15=DATOS!$B$3,CALDERAS!W105,IF($B$15=DATOS!$B$4,CENTRÍFUGAS!W105,IF($B$15=DATOS!$B$5,CHILLERS!W105, IF($B$15=DATOS!$B$6,COMPRESORES!W105,IF($B$15=DATOS!$B$7,EVAPORADORES!W105,IF($B$15=DATOS!$B$8,FILTROS!W105,IF($B$15=DATOS!$B$9,IC!W105,IF($B$15=DATOS!$B$10,MIXERS!W105,IF($B$15=DATOS!$B$11,MOLINOS!W105,IF($B$15=DATOS!$B$12,'ÓSMOSIS INV'!W105,IF($B$15=DATOS!$B$13,REACTORES!W105,IF($B$15=DATOS!$B$14,RESINAS!W109,IF($B$15=DATOS!$B$15,SECADORES!W105,IF($B$15=DATOS!$B$16,SILOS!W105,IF($B$15=DATOS!$B$17,TANQUES!W105,IF($B$15=DATOS!$B$18,'TK AGITADOS'!W105,IF($B$15=DATOS!$B$19,'TORRES ENF'!W105," ")))))))))))))))))</f>
        <v>0</v>
      </c>
      <c r="V121" s="46">
        <f>IF($B$15=DATOS!$B$3,CALDERAS!X105,IF($B$15=DATOS!$B$4,CENTRÍFUGAS!X105,IF($B$15=DATOS!$B$5,CHILLERS!X105, IF($B$15=DATOS!$B$6,COMPRESORES!X105,IF($B$15=DATOS!$B$7,EVAPORADORES!X105,IF($B$15=DATOS!$B$8,FILTROS!X105,IF($B$15=DATOS!$B$9,IC!X105,IF($B$15=DATOS!$B$10,MIXERS!X105,IF($B$15=DATOS!$B$11,MOLINOS!X105,IF($B$15=DATOS!$B$12,'ÓSMOSIS INV'!X105,IF($B$15=DATOS!$B$13,REACTORES!X105,IF($B$15=DATOS!$B$14,RESINAS!X109,IF($B$15=DATOS!$B$15,SECADORES!X105,IF($B$15=DATOS!$B$16,SILOS!X105,IF($B$15=DATOS!$B$17,TANQUES!X105,IF($B$15=DATOS!$B$18,'TK AGITADOS'!X105,IF($B$15=DATOS!$B$19,'TORRES ENF'!X105," ")))))))))))))))))</f>
        <v>0</v>
      </c>
      <c r="W121" s="46">
        <f>IF($B$15=DATOS!$B$3,CALDERAS!Y105,IF($B$15=DATOS!$B$4,CENTRÍFUGAS!Y105,IF($B$15=DATOS!$B$5,CHILLERS!Y105, IF($B$15=DATOS!$B$6,COMPRESORES!Y105,IF($B$15=DATOS!$B$7,EVAPORADORES!Y105,IF($B$15=DATOS!$B$8,FILTROS!Y105,IF($B$15=DATOS!$B$9,IC!Y105,IF($B$15=DATOS!$B$10,MIXERS!Y105,IF($B$15=DATOS!$B$11,MOLINOS!Y105,IF($B$15=DATOS!$B$12,'ÓSMOSIS INV'!Y105,IF($B$15=DATOS!$B$13,REACTORES!Y105,IF($B$15=DATOS!$B$14,RESINAS!Y109,IF($B$15=DATOS!$B$15,SECADORES!Y105,IF($B$15=DATOS!$B$16,SILOS!Y105,IF($B$15=DATOS!$B$17,TANQUES!Y105,IF($B$15=DATOS!$B$18,'TK AGITADOS'!Y105,IF($B$15=DATOS!$B$19,'TORRES ENF'!Y105," ")))))))))))))))))</f>
        <v>0</v>
      </c>
      <c r="X121" s="46">
        <f>IF($B$15=DATOS!$B$3,CALDERAS!Z105,IF($B$15=DATOS!$B$4,CENTRÍFUGAS!Z105,IF($B$15=DATOS!$B$5,CHILLERS!Z105, IF($B$15=DATOS!$B$6,COMPRESORES!Z105,IF($B$15=DATOS!$B$7,EVAPORADORES!Z105,IF($B$15=DATOS!$B$8,FILTROS!Z105,IF($B$15=DATOS!$B$9,IC!Z105,IF($B$15=DATOS!$B$10,MIXERS!Z105,IF($B$15=DATOS!$B$11,MOLINOS!Z105,IF($B$15=DATOS!$B$12,'ÓSMOSIS INV'!Z105,IF($B$15=DATOS!$B$13,REACTORES!Z105,IF($B$15=DATOS!$B$14,RESINAS!Z109,IF($B$15=DATOS!$B$15,SECADORES!Z105,IF($B$15=DATOS!$B$16,SILOS!Z105,IF($B$15=DATOS!$B$17,TANQUES!Z105,IF($B$15=DATOS!$B$18,'TK AGITADOS'!Z105,IF($B$15=DATOS!$B$19,'TORRES ENF'!Z105," ")))))))))))))))))</f>
        <v>0</v>
      </c>
      <c r="Y121" s="46">
        <f>IF($B$15=DATOS!$B$3,CALDERAS!AA105,IF($B$15=DATOS!$B$4,CENTRÍFUGAS!AA105,IF($B$15=DATOS!$B$5,CHILLERS!AA105, IF($B$15=DATOS!$B$6,COMPRESORES!AA105,IF($B$15=DATOS!$B$7,EVAPORADORES!AA105,IF($B$15=DATOS!$B$8,FILTROS!AA105,IF($B$15=DATOS!$B$9,IC!AA105,IF($B$15=DATOS!$B$10,MIXERS!AA105,IF($B$15=DATOS!$B$11,MOLINOS!AA105,IF($B$15=DATOS!$B$12,'ÓSMOSIS INV'!AA105,IF($B$15=DATOS!$B$13,REACTORES!AA105,IF($B$15=DATOS!$B$14,RESINAS!AA109,IF($B$15=DATOS!$B$15,SECADORES!AA105,IF($B$15=DATOS!$B$16,SILOS!AA105,IF($B$15=DATOS!$B$17,TANQUES!AA105,IF($B$15=DATOS!$B$18,'TK AGITADOS'!AA105,IF($B$15=DATOS!$B$19,'TORRES ENF'!AA105," ")))))))))))))))))</f>
        <v>0</v>
      </c>
      <c r="Z121" s="46">
        <f>IF($B$15=DATOS!$B$3,CALDERAS!AB105,IF($B$15=DATOS!$B$4,CENTRÍFUGAS!AB105,IF($B$15=DATOS!$B$5,CHILLERS!AB105, IF($B$15=DATOS!$B$6,COMPRESORES!AB105,IF($B$15=DATOS!$B$7,EVAPORADORES!AB105,IF($B$15=DATOS!$B$8,FILTROS!AB105,IF($B$15=DATOS!$B$9,IC!AB105,IF($B$15=DATOS!$B$10,MIXERS!AB105,IF($B$15=DATOS!$B$11,MOLINOS!AB105,IF($B$15=DATOS!$B$12,'ÓSMOSIS INV'!AB105,IF($B$15=DATOS!$B$13,REACTORES!AB105,IF($B$15=DATOS!$B$14,RESINAS!AB109,IF($B$15=DATOS!$B$15,SECADORES!AB105,IF($B$15=DATOS!$B$16,SILOS!AB105,IF($B$15=DATOS!$B$17,TANQUES!AB105,IF($B$15=DATOS!$B$18,'TK AGITADOS'!AB105,IF($B$15=DATOS!$B$19,'TORRES ENF'!AB105," ")))))))))))))))))</f>
        <v>0</v>
      </c>
      <c r="AA121" s="46">
        <f>IF($B$15=DATOS!$B$3,CALDERAS!AC105,IF($B$15=DATOS!$B$4,CENTRÍFUGAS!AC105,IF($B$15=DATOS!$B$5,CHILLERS!AC105, IF($B$15=DATOS!$B$6,COMPRESORES!AC105,IF($B$15=DATOS!$B$7,EVAPORADORES!AC105,IF($B$15=DATOS!$B$8,FILTROS!AC105,IF($B$15=DATOS!$B$9,IC!AC105,IF($B$15=DATOS!$B$10,MIXERS!AC105,IF($B$15=DATOS!$B$11,MOLINOS!AC105,IF($B$15=DATOS!$B$12,'ÓSMOSIS INV'!AC105,IF($B$15=DATOS!$B$13,REACTORES!AC105,IF($B$15=DATOS!$B$14,RESINAS!AC109,IF($B$15=DATOS!$B$15,SECADORES!AC105,IF($B$15=DATOS!$B$16,SILOS!AC105,IF($B$15=DATOS!$B$17,TANQUES!AC105,IF($B$15=DATOS!$B$18,'TK AGITADOS'!AC105,IF($B$15=DATOS!$B$19,'TORRES ENF'!AC105," ")))))))))))))))))</f>
        <v>0</v>
      </c>
      <c r="AB121" s="46">
        <f>IF($B$15=DATOS!$B$3,CALDERAS!AD105,IF($B$15=DATOS!$B$4,CENTRÍFUGAS!AD105,IF($B$15=DATOS!$B$5,CHILLERS!AD105, IF($B$15=DATOS!$B$6,COMPRESORES!AD105,IF($B$15=DATOS!$B$7,EVAPORADORES!AD105,IF($B$15=DATOS!$B$8,FILTROS!AD105,IF($B$15=DATOS!$B$9,IC!AD105,IF($B$15=DATOS!$B$10,MIXERS!AD105,IF($B$15=DATOS!$B$11,MOLINOS!AD105,IF($B$15=DATOS!$B$12,'ÓSMOSIS INV'!AD105,IF($B$15=DATOS!$B$13,REACTORES!AD105,IF($B$15=DATOS!$B$14,RESINAS!AD109,IF($B$15=DATOS!$B$15,SECADORES!AD105,IF($B$15=DATOS!$B$16,SILOS!AD105,IF($B$15=DATOS!$B$17,TANQUES!AD105,IF($B$15=DATOS!$B$18,'TK AGITADOS'!AD105,IF($B$15=DATOS!$B$19,'TORRES ENF'!AD105," ")))))))))))))))))</f>
        <v>0</v>
      </c>
      <c r="AC121" s="46">
        <f>IF($B$15=DATOS!$B$3,CALDERAS!AE105,IF($B$15=DATOS!$B$4,CENTRÍFUGAS!AE105,IF($B$15=DATOS!$B$5,CHILLERS!AE105, IF($B$15=DATOS!$B$6,COMPRESORES!AE105,IF($B$15=DATOS!$B$7,EVAPORADORES!AE105,IF($B$15=DATOS!$B$8,FILTROS!AE105,IF($B$15=DATOS!$B$9,IC!AE105,IF($B$15=DATOS!$B$10,MIXERS!AE105,IF($B$15=DATOS!$B$11,MOLINOS!AE105,IF($B$15=DATOS!$B$12,'ÓSMOSIS INV'!AE105,IF($B$15=DATOS!$B$13,REACTORES!AE105,IF($B$15=DATOS!$B$14,RESINAS!AE109,IF($B$15=DATOS!$B$15,SECADORES!AE105,IF($B$15=DATOS!$B$16,SILOS!AE105,IF($B$15=DATOS!$B$17,TANQUES!AE105,IF($B$15=DATOS!$B$18,'TK AGITADOS'!AE105,IF($B$15=DATOS!$B$19,'TORRES ENF'!AE105," ")))))))))))))))))</f>
        <v>0</v>
      </c>
      <c r="AD121" s="46">
        <f>IF($B$15=DATOS!$B$3,CALDERAS!AF105,IF($B$15=DATOS!$B$4,CENTRÍFUGAS!AF105,IF($B$15=DATOS!$B$5,CHILLERS!AF105, IF($B$15=DATOS!$B$6,COMPRESORES!AF105,IF($B$15=DATOS!$B$7,EVAPORADORES!AF105,IF($B$15=DATOS!$B$8,FILTROS!AF105,IF($B$15=DATOS!$B$9,IC!AF105,IF($B$15=DATOS!$B$10,MIXERS!AF105,IF($B$15=DATOS!$B$11,MOLINOS!AF105,IF($B$15=DATOS!$B$12,'ÓSMOSIS INV'!AF105,IF($B$15=DATOS!$B$13,REACTORES!AF105,IF($B$15=DATOS!$B$14,RESINAS!AF109,IF($B$15=DATOS!$B$15,SECADORES!AF105,IF($B$15=DATOS!$B$16,SILOS!AF105,IF($B$15=DATOS!$B$17,TANQUES!AF105,IF($B$15=DATOS!$B$18,'TK AGITADOS'!AF105,IF($B$15=DATOS!$B$19,'TORRES ENF'!AF105," ")))))))))))))))))</f>
        <v>0</v>
      </c>
      <c r="AE121" s="46">
        <f>IF($B$15=DATOS!$B$3,CALDERAS!AG105,IF($B$15=DATOS!$B$4,CENTRÍFUGAS!AG105,IF($B$15=DATOS!$B$5,CHILLERS!AG105, IF($B$15=DATOS!$B$6,COMPRESORES!AG105,IF($B$15=DATOS!$B$7,EVAPORADORES!AG105,IF($B$15=DATOS!$B$8,FILTROS!AG105,IF($B$15=DATOS!$B$9,IC!AG105,IF($B$15=DATOS!$B$10,MIXERS!AG105,IF($B$15=DATOS!$B$11,MOLINOS!AG105,IF($B$15=DATOS!$B$12,'ÓSMOSIS INV'!AG105,IF($B$15=DATOS!$B$13,REACTORES!AG105,IF($B$15=DATOS!$B$14,RESINAS!AG109,IF($B$15=DATOS!$B$15,SECADORES!AG105,IF($B$15=DATOS!$B$16,SILOS!AG105,IF($B$15=DATOS!$B$17,TANQUES!AG105,IF($B$15=DATOS!$B$18,'TK AGITADOS'!AG105,IF($B$15=DATOS!$B$19,'TORRES ENF'!AG105," ")))))))))))))))))</f>
        <v>0</v>
      </c>
      <c r="AF121" s="46">
        <f>IF($B$15=DATOS!$B$3,CALDERAS!AH105,IF($B$15=DATOS!$B$4,CENTRÍFUGAS!AH105,IF($B$15=DATOS!$B$5,CHILLERS!AH105, IF($B$15=DATOS!$B$6,COMPRESORES!AH105,IF($B$15=DATOS!$B$7,EVAPORADORES!AH105,IF($B$15=DATOS!$B$8,FILTROS!AH105,IF($B$15=DATOS!$B$9,IC!AH105,IF($B$15=DATOS!$B$10,MIXERS!AH105,IF($B$15=DATOS!$B$11,MOLINOS!AH105,IF($B$15=DATOS!$B$12,'ÓSMOSIS INV'!AH105,IF($B$15=DATOS!$B$13,REACTORES!AH105,IF($B$15=DATOS!$B$14,RESINAS!AH109,IF($B$15=DATOS!$B$15,SECADORES!AH105,IF($B$15=DATOS!$B$16,SILOS!AH105,IF($B$15=DATOS!$B$17,TANQUES!AH105,IF($B$15=DATOS!$B$18,'TK AGITADOS'!AH105,IF($B$15=DATOS!$B$19,'TORRES ENF'!AH105," ")))))))))))))))))</f>
        <v>0</v>
      </c>
    </row>
    <row r="122" spans="1:32" s="48" customFormat="1" ht="45" customHeight="1" x14ac:dyDescent="0.4">
      <c r="A122" s="46">
        <f>IF($B$15=DATOS!$B$3,CALDERAS!C106,IF($B$15=DATOS!$B$4,CENTRÍFUGAS!C106,IF($B$15=DATOS!$B$5,CHILLERS!C106, IF($B$15=DATOS!$B$6,COMPRESORES!C106,IF($B$15=DATOS!$B$7,EVAPORADORES!C106,IF($B$15=DATOS!$B$8,FILTROS!C106,IF($B$15=DATOS!$B$9,IC!C106,IF($B$15=DATOS!$B$10,MIXERS!C106,IF($B$15=DATOS!$B$11,MOLINOS!C106,IF($B$15=DATOS!$B$12,'ÓSMOSIS INV'!C106,IF($B$15=DATOS!$B$13,REACTORES!C106,IF($B$15=DATOS!$B$14,RESINAS!C110,IF($B$15=DATOS!$B$15,SECADORES!C106,IF($B$15=DATOS!$B$16,SILOS!C106,IF($B$15=DATOS!$B$17,TANQUES!C106,IF($B$15=DATOS!$B$18,'TK AGITADOS'!C106,IF($B$15=DATOS!$B$19,'TORRES ENF'!C106," ")))))))))))))))))</f>
        <v>0</v>
      </c>
      <c r="B122" s="46">
        <f>IF($B$15=DATOS!$B$3,CALDERAS!D106,IF($B$15=DATOS!$B$4,CENTRÍFUGAS!D106,IF($B$15=DATOS!$B$5,CHILLERS!D106, IF($B$15=DATOS!$B$6,COMPRESORES!D106,IF($B$15=DATOS!$B$7,EVAPORADORES!D106,IF($B$15=DATOS!$B$8,FILTROS!D106,IF($B$15=DATOS!$B$9,IC!D106,IF($B$15=DATOS!$B$10,MIXERS!D106,IF($B$15=DATOS!$B$11,MOLINOS!D106,IF($B$15=DATOS!$B$12,'ÓSMOSIS INV'!D106,IF($B$15=DATOS!$B$13,REACTORES!D106,IF($B$15=DATOS!$B$14,RESINAS!D110,IF($B$15=DATOS!$B$15,SECADORES!D106,IF($B$15=DATOS!$B$16,SILOS!D106,IF($B$15=DATOS!$B$17,TANQUES!D106,IF($B$15=DATOS!$B$18,'TK AGITADOS'!D106,IF($B$15=DATOS!$B$19,'TORRES ENF'!D106," ")))))))))))))))))</f>
        <v>0</v>
      </c>
      <c r="C122" s="46">
        <f>IF($B$15=DATOS!$B$3,CALDERAS!E106,IF($B$15=DATOS!$B$4,CENTRÍFUGAS!E106,IF($B$15=DATOS!$B$5,CHILLERS!E106, IF($B$15=DATOS!$B$6,COMPRESORES!E106,IF($B$15=DATOS!$B$7,EVAPORADORES!E106,IF($B$15=DATOS!$B$8,FILTROS!E106,IF($B$15=DATOS!$B$9,IC!E106,IF($B$15=DATOS!$B$10,MIXERS!E106,IF($B$15=DATOS!$B$11,MOLINOS!E106,IF($B$15=DATOS!$B$12,'ÓSMOSIS INV'!E106,IF($B$15=DATOS!$B$13,REACTORES!E106,IF($B$15=DATOS!$B$14,RESINAS!E110,IF($B$15=DATOS!$B$15,SECADORES!E106,IF($B$15=DATOS!$B$16,SILOS!E106,IF($B$15=DATOS!$B$17,TANQUES!E106,IF($B$15=DATOS!$B$18,'TK AGITADOS'!E106,IF($B$15=DATOS!$B$19,'TORRES ENF'!E106," ")))))))))))))))))</f>
        <v>0</v>
      </c>
      <c r="D122" s="46">
        <f>IF($B$15=DATOS!$B$3,CALDERAS!F106,IF($B$15=DATOS!$B$4,CENTRÍFUGAS!F106,IF($B$15=DATOS!$B$5,CHILLERS!F106, IF($B$15=DATOS!$B$6,COMPRESORES!F106,IF($B$15=DATOS!$B$7,EVAPORADORES!F106,IF($B$15=DATOS!$B$8,FILTROS!F106,IF($B$15=DATOS!$B$9,IC!F106,IF($B$15=DATOS!$B$10,MIXERS!F106,IF($B$15=DATOS!$B$11,MOLINOS!F106,IF($B$15=DATOS!$B$12,'ÓSMOSIS INV'!F106,IF($B$15=DATOS!$B$13,REACTORES!F106,IF($B$15=DATOS!$B$14,RESINAS!F110,IF($B$15=DATOS!$B$15,SECADORES!F106,IF($B$15=DATOS!$B$16,SILOS!F106,IF($B$15=DATOS!$B$17,TANQUES!F106,IF($B$15=DATOS!$B$18,'TK AGITADOS'!F106,IF($B$15=DATOS!$B$19,'TORRES ENF'!F106," ")))))))))))))))))</f>
        <v>0</v>
      </c>
      <c r="E122" s="46">
        <f>IF($B$15=DATOS!$B$3,CALDERAS!G106,IF($B$15=DATOS!$B$4,CENTRÍFUGAS!G106,IF($B$15=DATOS!$B$5,CHILLERS!G106, IF($B$15=DATOS!$B$6,COMPRESORES!G106,IF($B$15=DATOS!$B$7,EVAPORADORES!G106,IF($B$15=DATOS!$B$8,FILTROS!G106,IF($B$15=DATOS!$B$9,IC!G106,IF($B$15=DATOS!$B$10,MIXERS!G106,IF($B$15=DATOS!$B$11,MOLINOS!G106,IF($B$15=DATOS!$B$12,'ÓSMOSIS INV'!G106,IF($B$15=DATOS!$B$13,REACTORES!G106,IF($B$15=DATOS!$B$14,RESINAS!G110,IF($B$15=DATOS!$B$15,SECADORES!G106,IF($B$15=DATOS!$B$16,SILOS!G106,IF($B$15=DATOS!$B$17,TANQUES!G106,IF($B$15=DATOS!$B$18,'TK AGITADOS'!G106,IF($B$15=DATOS!$B$19,'TORRES ENF'!G106," ")))))))))))))))))</f>
        <v>0</v>
      </c>
      <c r="F122" s="46">
        <f>IF($B$15=DATOS!$B$3,CALDERAS!H106,IF($B$15=DATOS!$B$4,CENTRÍFUGAS!H106,IF($B$15=DATOS!$B$5,CHILLERS!H106, IF($B$15=DATOS!$B$6,COMPRESORES!H106,IF($B$15=DATOS!$B$7,EVAPORADORES!H106,IF($B$15=DATOS!$B$8,FILTROS!H106,IF($B$15=DATOS!$B$9,IC!H106,IF($B$15=DATOS!$B$10,MIXERS!H106,IF($B$15=DATOS!$B$11,MOLINOS!H106,IF($B$15=DATOS!$B$12,'ÓSMOSIS INV'!H106,IF($B$15=DATOS!$B$13,REACTORES!H106,IF($B$15=DATOS!$B$14,RESINAS!H110,IF($B$15=DATOS!$B$15,SECADORES!H106,IF($B$15=DATOS!$B$16,SILOS!H106,IF($B$15=DATOS!$B$17,TANQUES!H106,IF($B$15=DATOS!$B$18,'TK AGITADOS'!H106,IF($B$15=DATOS!$B$19,'TORRES ENF'!H106," ")))))))))))))))))</f>
        <v>0</v>
      </c>
      <c r="G122" s="46">
        <f>IF($B$15=DATOS!$B$3,CALDERAS!I106,IF($B$15=DATOS!$B$4,CENTRÍFUGAS!I106,IF($B$15=DATOS!$B$5,CHILLERS!I106, IF($B$15=DATOS!$B$6,COMPRESORES!I106,IF($B$15=DATOS!$B$7,EVAPORADORES!I106,IF($B$15=DATOS!$B$8,FILTROS!I106,IF($B$15=DATOS!$B$9,IC!I106,IF($B$15=DATOS!$B$10,MIXERS!I106,IF($B$15=DATOS!$B$11,MOLINOS!I106,IF($B$15=DATOS!$B$12,'ÓSMOSIS INV'!I106,IF($B$15=DATOS!$B$13,REACTORES!I106,IF($B$15=DATOS!$B$14,RESINAS!I110,IF($B$15=DATOS!$B$15,SECADORES!I106,IF($B$15=DATOS!$B$16,SILOS!I106,IF($B$15=DATOS!$B$17,TANQUES!I106,IF($B$15=DATOS!$B$18,'TK AGITADOS'!I106,IF($B$15=DATOS!$B$19,'TORRES ENF'!I106," ")))))))))))))))))</f>
        <v>0</v>
      </c>
      <c r="H122" s="46">
        <f>IF($B$15=DATOS!$B$3,CALDERAS!J106,IF($B$15=DATOS!$B$4,CENTRÍFUGAS!J106,IF($B$15=DATOS!$B$5,CHILLERS!J106, IF($B$15=DATOS!$B$6,COMPRESORES!J106,IF($B$15=DATOS!$B$7,EVAPORADORES!J106,IF($B$15=DATOS!$B$8,FILTROS!J106,IF($B$15=DATOS!$B$9,IC!J106,IF($B$15=DATOS!$B$10,MIXERS!J106,IF($B$15=DATOS!$B$11,MOLINOS!J106,IF($B$15=DATOS!$B$12,'ÓSMOSIS INV'!J106,IF($B$15=DATOS!$B$13,REACTORES!J106,IF($B$15=DATOS!$B$14,RESINAS!J110,IF($B$15=DATOS!$B$15,SECADORES!J106,IF($B$15=DATOS!$B$16,SILOS!J106,IF($B$15=DATOS!$B$17,TANQUES!J106,IF($B$15=DATOS!$B$18,'TK AGITADOS'!J106,IF($B$15=DATOS!$B$19,'TORRES ENF'!J106," ")))))))))))))))))</f>
        <v>0</v>
      </c>
      <c r="I122" s="46">
        <f>IF($B$15=DATOS!$B$3,CALDERAS!K106,IF($B$15=DATOS!$B$4,CENTRÍFUGAS!K106,IF($B$15=DATOS!$B$5,CHILLERS!K106, IF($B$15=DATOS!$B$6,COMPRESORES!K106,IF($B$15=DATOS!$B$7,EVAPORADORES!K106,IF($B$15=DATOS!$B$8,FILTROS!K106,IF($B$15=DATOS!$B$9,IC!K106,IF($B$15=DATOS!$B$10,MIXERS!K106,IF($B$15=DATOS!$B$11,MOLINOS!K106,IF($B$15=DATOS!$B$12,'ÓSMOSIS INV'!K106,IF($B$15=DATOS!$B$13,REACTORES!K106,IF($B$15=DATOS!$B$14,RESINAS!K110,IF($B$15=DATOS!$B$15,SECADORES!K106,IF($B$15=DATOS!$B$16,SILOS!K106,IF($B$15=DATOS!$B$17,TANQUES!K106,IF($B$15=DATOS!$B$18,'TK AGITADOS'!K106,IF($B$15=DATOS!$B$19,'TORRES ENF'!K106," ")))))))))))))))))</f>
        <v>0</v>
      </c>
      <c r="J122" s="46">
        <f>IF($B$15=DATOS!$B$3,CALDERAS!L106,IF($B$15=DATOS!$B$4,CENTRÍFUGAS!L106,IF($B$15=DATOS!$B$5,CHILLERS!L106, IF($B$15=DATOS!$B$6,COMPRESORES!L106,IF($B$15=DATOS!$B$7,EVAPORADORES!L106,IF($B$15=DATOS!$B$8,FILTROS!L106,IF($B$15=DATOS!$B$9,IC!L106,IF($B$15=DATOS!$B$10,MIXERS!L106,IF($B$15=DATOS!$B$11,MOLINOS!L106,IF($B$15=DATOS!$B$12,'ÓSMOSIS INV'!L106,IF($B$15=DATOS!$B$13,REACTORES!L106,IF($B$15=DATOS!$B$14,RESINAS!L110,IF($B$15=DATOS!$B$15,SECADORES!L106,IF($B$15=DATOS!$B$16,SILOS!L106,IF($B$15=DATOS!$B$17,TANQUES!L106,IF($B$15=DATOS!$B$18,'TK AGITADOS'!L106,IF($B$15=DATOS!$B$19,'TORRES ENF'!L106," ")))))))))))))))))</f>
        <v>0</v>
      </c>
      <c r="K122" s="46">
        <f>IF($B$15=DATOS!$B$3,CALDERAS!M106,IF($B$15=DATOS!$B$4,CENTRÍFUGAS!M106,IF($B$15=DATOS!$B$5,CHILLERS!M106, IF($B$15=DATOS!$B$6,COMPRESORES!M106,IF($B$15=DATOS!$B$7,EVAPORADORES!M106,IF($B$15=DATOS!$B$8,FILTROS!M106,IF($B$15=DATOS!$B$9,IC!M106,IF($B$15=DATOS!$B$10,MIXERS!M106,IF($B$15=DATOS!$B$11,MOLINOS!M106,IF($B$15=DATOS!$B$12,'ÓSMOSIS INV'!M106,IF($B$15=DATOS!$B$13,REACTORES!M106,IF($B$15=DATOS!$B$14,RESINAS!M110,IF($B$15=DATOS!$B$15,SECADORES!M106,IF($B$15=DATOS!$B$16,SILOS!M106,IF($B$15=DATOS!$B$17,TANQUES!M106,IF($B$15=DATOS!$B$18,'TK AGITADOS'!M106,IF($B$15=DATOS!$B$19,'TORRES ENF'!M106," ")))))))))))))))))</f>
        <v>0</v>
      </c>
      <c r="L122" s="46">
        <f>IF($B$15=DATOS!$B$3,CALDERAS!N106,IF($B$15=DATOS!$B$4,CENTRÍFUGAS!N106,IF($B$15=DATOS!$B$5,CHILLERS!N106, IF($B$15=DATOS!$B$6,COMPRESORES!N106,IF($B$15=DATOS!$B$7,EVAPORADORES!N106,IF($B$15=DATOS!$B$8,FILTROS!N106,IF($B$15=DATOS!$B$9,IC!N106,IF($B$15=DATOS!$B$10,MIXERS!N106,IF($B$15=DATOS!$B$11,MOLINOS!N106,IF($B$15=DATOS!$B$12,'ÓSMOSIS INV'!N106,IF($B$15=DATOS!$B$13,REACTORES!N106,IF($B$15=DATOS!$B$14,RESINAS!N110,IF($B$15=DATOS!$B$15,SECADORES!N106,IF($B$15=DATOS!$B$16,SILOS!N106,IF($B$15=DATOS!$B$17,TANQUES!N106,IF($B$15=DATOS!$B$18,'TK AGITADOS'!N106,IF($B$15=DATOS!$B$19,'TORRES ENF'!N106," ")))))))))))))))))</f>
        <v>0</v>
      </c>
      <c r="M122" s="46">
        <f>IF($B$15=DATOS!$B$3,CALDERAS!O106,IF($B$15=DATOS!$B$4,CENTRÍFUGAS!O106,IF($B$15=DATOS!$B$5,CHILLERS!O106, IF($B$15=DATOS!$B$6,COMPRESORES!O106,IF($B$15=DATOS!$B$7,EVAPORADORES!O106,IF($B$15=DATOS!$B$8,FILTROS!O106,IF($B$15=DATOS!$B$9,IC!O106,IF($B$15=DATOS!$B$10,MIXERS!O106,IF($B$15=DATOS!$B$11,MOLINOS!O106,IF($B$15=DATOS!$B$12,'ÓSMOSIS INV'!O106,IF($B$15=DATOS!$B$13,REACTORES!O106,IF($B$15=DATOS!$B$14,RESINAS!O110,IF($B$15=DATOS!$B$15,SECADORES!O106,IF($B$15=DATOS!$B$16,SILOS!O106,IF($B$15=DATOS!$B$17,TANQUES!O106,IF($B$15=DATOS!$B$18,'TK AGITADOS'!O106,IF($B$15=DATOS!$B$19,'TORRES ENF'!O106," ")))))))))))))))))</f>
        <v>0</v>
      </c>
      <c r="N122" s="46">
        <f>IF($B$15=DATOS!$B$3,CALDERAS!P106,IF($B$15=DATOS!$B$4,CENTRÍFUGAS!P106,IF($B$15=DATOS!$B$5,CHILLERS!P106, IF($B$15=DATOS!$B$6,COMPRESORES!P106,IF($B$15=DATOS!$B$7,EVAPORADORES!P106,IF($B$15=DATOS!$B$8,FILTROS!P106,IF($B$15=DATOS!$B$9,IC!P106,IF($B$15=DATOS!$B$10,MIXERS!P106,IF($B$15=DATOS!$B$11,MOLINOS!P106,IF($B$15=DATOS!$B$12,'ÓSMOSIS INV'!P106,IF($B$15=DATOS!$B$13,REACTORES!P106,IF($B$15=DATOS!$B$14,RESINAS!P110,IF($B$15=DATOS!$B$15,SECADORES!P106,IF($B$15=DATOS!$B$16,SILOS!P106,IF($B$15=DATOS!$B$17,TANQUES!P106,IF($B$15=DATOS!$B$18,'TK AGITADOS'!P106,IF($B$15=DATOS!$B$19,'TORRES ENF'!P106," ")))))))))))))))))</f>
        <v>0</v>
      </c>
      <c r="O122" s="46">
        <f>IF($B$15=DATOS!$B$3,CALDERAS!Q106,IF($B$15=DATOS!$B$4,CENTRÍFUGAS!Q106,IF($B$15=DATOS!$B$5,CHILLERS!Q106, IF($B$15=DATOS!$B$6,COMPRESORES!Q106,IF($B$15=DATOS!$B$7,EVAPORADORES!Q106,IF($B$15=DATOS!$B$8,FILTROS!Q106,IF($B$15=DATOS!$B$9,IC!Q106,IF($B$15=DATOS!$B$10,MIXERS!Q106,IF($B$15=DATOS!$B$11,MOLINOS!Q106,IF($B$15=DATOS!$B$12,'ÓSMOSIS INV'!Q106,IF($B$15=DATOS!$B$13,REACTORES!Q106,IF($B$15=DATOS!$B$14,RESINAS!Q110,IF($B$15=DATOS!$B$15,SECADORES!Q106,IF($B$15=DATOS!$B$16,SILOS!Q106,IF($B$15=DATOS!$B$17,TANQUES!Q106,IF($B$15=DATOS!$B$18,'TK AGITADOS'!Q106,IF($B$15=DATOS!$B$19,'TORRES ENF'!Q106," ")))))))))))))))))</f>
        <v>0</v>
      </c>
      <c r="P122" s="46">
        <f>IF($B$15=DATOS!$B$3,CALDERAS!R106,IF($B$15=DATOS!$B$4,CENTRÍFUGAS!R106,IF($B$15=DATOS!$B$5,CHILLERS!R106, IF($B$15=DATOS!$B$6,COMPRESORES!R106,IF($B$15=DATOS!$B$7,EVAPORADORES!R106,IF($B$15=DATOS!$B$8,FILTROS!R106,IF($B$15=DATOS!$B$9,IC!R106,IF($B$15=DATOS!$B$10,MIXERS!R106,IF($B$15=DATOS!$B$11,MOLINOS!R106,IF($B$15=DATOS!$B$12,'ÓSMOSIS INV'!R106,IF($B$15=DATOS!$B$13,REACTORES!R106,IF($B$15=DATOS!$B$14,RESINAS!R110,IF($B$15=DATOS!$B$15,SECADORES!R106,IF($B$15=DATOS!$B$16,SILOS!R106,IF($B$15=DATOS!$B$17,TANQUES!R106,IF($B$15=DATOS!$B$18,'TK AGITADOS'!R106,IF($B$15=DATOS!$B$19,'TORRES ENF'!R106," ")))))))))))))))))</f>
        <v>0</v>
      </c>
      <c r="Q122" s="46">
        <f>IF($B$15=DATOS!$B$3,CALDERAS!S106,IF($B$15=DATOS!$B$4,CENTRÍFUGAS!S106,IF($B$15=DATOS!$B$5,CHILLERS!S106, IF($B$15=DATOS!$B$6,COMPRESORES!S106,IF($B$15=DATOS!$B$7,EVAPORADORES!S106,IF($B$15=DATOS!$B$8,FILTROS!S106,IF($B$15=DATOS!$B$9,IC!S106,IF($B$15=DATOS!$B$10,MIXERS!S106,IF($B$15=DATOS!$B$11,MOLINOS!S106,IF($B$15=DATOS!$B$12,'ÓSMOSIS INV'!S106,IF($B$15=DATOS!$B$13,REACTORES!S106,IF($B$15=DATOS!$B$14,RESINAS!S110,IF($B$15=DATOS!$B$15,SECADORES!S106,IF($B$15=DATOS!$B$16,SILOS!S106,IF($B$15=DATOS!$B$17,TANQUES!S106,IF($B$15=DATOS!$B$18,'TK AGITADOS'!S106,IF($B$15=DATOS!$B$19,'TORRES ENF'!S106," ")))))))))))))))))</f>
        <v>0</v>
      </c>
      <c r="R122" s="46">
        <f>IF($B$15=DATOS!$B$3,CALDERAS!T106,IF($B$15=DATOS!$B$4,CENTRÍFUGAS!T106,IF($B$15=DATOS!$B$5,CHILLERS!T106, IF($B$15=DATOS!$B$6,COMPRESORES!T106,IF($B$15=DATOS!$B$7,EVAPORADORES!T106,IF($B$15=DATOS!$B$8,FILTROS!T106,IF($B$15=DATOS!$B$9,IC!T106,IF($B$15=DATOS!$B$10,MIXERS!T106,IF($B$15=DATOS!$B$11,MOLINOS!T106,IF($B$15=DATOS!$B$12,'ÓSMOSIS INV'!T106,IF($B$15=DATOS!$B$13,REACTORES!T106,IF($B$15=DATOS!$B$14,RESINAS!T110,IF($B$15=DATOS!$B$15,SECADORES!T106,IF($B$15=DATOS!$B$16,SILOS!T106,IF($B$15=DATOS!$B$17,TANQUES!T106,IF($B$15=DATOS!$B$18,'TK AGITADOS'!T106,IF($B$15=DATOS!$B$19,'TORRES ENF'!T106," ")))))))))))))))))</f>
        <v>0</v>
      </c>
      <c r="S122" s="46">
        <f>IF($B$15=DATOS!$B$3,CALDERAS!U106,IF($B$15=DATOS!$B$4,CENTRÍFUGAS!U106,IF($B$15=DATOS!$B$5,CHILLERS!U106, IF($B$15=DATOS!$B$6,COMPRESORES!U106,IF($B$15=DATOS!$B$7,EVAPORADORES!U106,IF($B$15=DATOS!$B$8,FILTROS!U106,IF($B$15=DATOS!$B$9,IC!U106,IF($B$15=DATOS!$B$10,MIXERS!U106,IF($B$15=DATOS!$B$11,MOLINOS!U106,IF($B$15=DATOS!$B$12,'ÓSMOSIS INV'!U106,IF($B$15=DATOS!$B$13,REACTORES!U106,IF($B$15=DATOS!$B$14,RESINAS!U110,IF($B$15=DATOS!$B$15,SECADORES!U106,IF($B$15=DATOS!$B$16,SILOS!U106,IF($B$15=DATOS!$B$17,TANQUES!U106,IF($B$15=DATOS!$B$18,'TK AGITADOS'!U106,IF($B$15=DATOS!$B$19,'TORRES ENF'!U106," ")))))))))))))))))</f>
        <v>0</v>
      </c>
      <c r="T122" s="46">
        <f>IF($B$15=DATOS!$B$3,CALDERAS!V106,IF($B$15=DATOS!$B$4,CENTRÍFUGAS!V106,IF($B$15=DATOS!$B$5,CHILLERS!V106, IF($B$15=DATOS!$B$6,COMPRESORES!V106,IF($B$15=DATOS!$B$7,EVAPORADORES!V106,IF($B$15=DATOS!$B$8,FILTROS!V106,IF($B$15=DATOS!$B$9,IC!V106,IF($B$15=DATOS!$B$10,MIXERS!V106,IF($B$15=DATOS!$B$11,MOLINOS!V106,IF($B$15=DATOS!$B$12,'ÓSMOSIS INV'!V106,IF($B$15=DATOS!$B$13,REACTORES!V106,IF($B$15=DATOS!$B$14,RESINAS!V110,IF($B$15=DATOS!$B$15,SECADORES!V106,IF($B$15=DATOS!$B$16,SILOS!V106,IF($B$15=DATOS!$B$17,TANQUES!V106,IF($B$15=DATOS!$B$18,'TK AGITADOS'!V106,IF($B$15=DATOS!$B$19,'TORRES ENF'!V106," ")))))))))))))))))</f>
        <v>0</v>
      </c>
      <c r="U122" s="46">
        <f>IF($B$15=DATOS!$B$3,CALDERAS!W106,IF($B$15=DATOS!$B$4,CENTRÍFUGAS!W106,IF($B$15=DATOS!$B$5,CHILLERS!W106, IF($B$15=DATOS!$B$6,COMPRESORES!W106,IF($B$15=DATOS!$B$7,EVAPORADORES!W106,IF($B$15=DATOS!$B$8,FILTROS!W106,IF($B$15=DATOS!$B$9,IC!W106,IF($B$15=DATOS!$B$10,MIXERS!W106,IF($B$15=DATOS!$B$11,MOLINOS!W106,IF($B$15=DATOS!$B$12,'ÓSMOSIS INV'!W106,IF($B$15=DATOS!$B$13,REACTORES!W106,IF($B$15=DATOS!$B$14,RESINAS!W110,IF($B$15=DATOS!$B$15,SECADORES!W106,IF($B$15=DATOS!$B$16,SILOS!W106,IF($B$15=DATOS!$B$17,TANQUES!W106,IF($B$15=DATOS!$B$18,'TK AGITADOS'!W106,IF($B$15=DATOS!$B$19,'TORRES ENF'!W106," ")))))))))))))))))</f>
        <v>0</v>
      </c>
      <c r="V122" s="46">
        <f>IF($B$15=DATOS!$B$3,CALDERAS!X106,IF($B$15=DATOS!$B$4,CENTRÍFUGAS!X106,IF($B$15=DATOS!$B$5,CHILLERS!X106, IF($B$15=DATOS!$B$6,COMPRESORES!X106,IF($B$15=DATOS!$B$7,EVAPORADORES!X106,IF($B$15=DATOS!$B$8,FILTROS!X106,IF($B$15=DATOS!$B$9,IC!X106,IF($B$15=DATOS!$B$10,MIXERS!X106,IF($B$15=DATOS!$B$11,MOLINOS!X106,IF($B$15=DATOS!$B$12,'ÓSMOSIS INV'!X106,IF($B$15=DATOS!$B$13,REACTORES!X106,IF($B$15=DATOS!$B$14,RESINAS!X110,IF($B$15=DATOS!$B$15,SECADORES!X106,IF($B$15=DATOS!$B$16,SILOS!X106,IF($B$15=DATOS!$B$17,TANQUES!X106,IF($B$15=DATOS!$B$18,'TK AGITADOS'!X106,IF($B$15=DATOS!$B$19,'TORRES ENF'!X106," ")))))))))))))))))</f>
        <v>0</v>
      </c>
      <c r="W122" s="46">
        <f>IF($B$15=DATOS!$B$3,CALDERAS!Y106,IF($B$15=DATOS!$B$4,CENTRÍFUGAS!Y106,IF($B$15=DATOS!$B$5,CHILLERS!Y106, IF($B$15=DATOS!$B$6,COMPRESORES!Y106,IF($B$15=DATOS!$B$7,EVAPORADORES!Y106,IF($B$15=DATOS!$B$8,FILTROS!Y106,IF($B$15=DATOS!$B$9,IC!Y106,IF($B$15=DATOS!$B$10,MIXERS!Y106,IF($B$15=DATOS!$B$11,MOLINOS!Y106,IF($B$15=DATOS!$B$12,'ÓSMOSIS INV'!Y106,IF($B$15=DATOS!$B$13,REACTORES!Y106,IF($B$15=DATOS!$B$14,RESINAS!Y110,IF($B$15=DATOS!$B$15,SECADORES!Y106,IF($B$15=DATOS!$B$16,SILOS!Y106,IF($B$15=DATOS!$B$17,TANQUES!Y106,IF($B$15=DATOS!$B$18,'TK AGITADOS'!Y106,IF($B$15=DATOS!$B$19,'TORRES ENF'!Y106," ")))))))))))))))))</f>
        <v>0</v>
      </c>
      <c r="X122" s="46">
        <f>IF($B$15=DATOS!$B$3,CALDERAS!Z106,IF($B$15=DATOS!$B$4,CENTRÍFUGAS!Z106,IF($B$15=DATOS!$B$5,CHILLERS!Z106, IF($B$15=DATOS!$B$6,COMPRESORES!Z106,IF($B$15=DATOS!$B$7,EVAPORADORES!Z106,IF($B$15=DATOS!$B$8,FILTROS!Z106,IF($B$15=DATOS!$B$9,IC!Z106,IF($B$15=DATOS!$B$10,MIXERS!Z106,IF($B$15=DATOS!$B$11,MOLINOS!Z106,IF($B$15=DATOS!$B$12,'ÓSMOSIS INV'!Z106,IF($B$15=DATOS!$B$13,REACTORES!Z106,IF($B$15=DATOS!$B$14,RESINAS!Z110,IF($B$15=DATOS!$B$15,SECADORES!Z106,IF($B$15=DATOS!$B$16,SILOS!Z106,IF($B$15=DATOS!$B$17,TANQUES!Z106,IF($B$15=DATOS!$B$18,'TK AGITADOS'!Z106,IF($B$15=DATOS!$B$19,'TORRES ENF'!Z106," ")))))))))))))))))</f>
        <v>0</v>
      </c>
      <c r="Y122" s="46">
        <f>IF($B$15=DATOS!$B$3,CALDERAS!AA106,IF($B$15=DATOS!$B$4,CENTRÍFUGAS!AA106,IF($B$15=DATOS!$B$5,CHILLERS!AA106, IF($B$15=DATOS!$B$6,COMPRESORES!AA106,IF($B$15=DATOS!$B$7,EVAPORADORES!AA106,IF($B$15=DATOS!$B$8,FILTROS!AA106,IF($B$15=DATOS!$B$9,IC!AA106,IF($B$15=DATOS!$B$10,MIXERS!AA106,IF($B$15=DATOS!$B$11,MOLINOS!AA106,IF($B$15=DATOS!$B$12,'ÓSMOSIS INV'!AA106,IF($B$15=DATOS!$B$13,REACTORES!AA106,IF($B$15=DATOS!$B$14,RESINAS!AA110,IF($B$15=DATOS!$B$15,SECADORES!AA106,IF($B$15=DATOS!$B$16,SILOS!AA106,IF($B$15=DATOS!$B$17,TANQUES!AA106,IF($B$15=DATOS!$B$18,'TK AGITADOS'!AA106,IF($B$15=DATOS!$B$19,'TORRES ENF'!AA106," ")))))))))))))))))</f>
        <v>0</v>
      </c>
      <c r="Z122" s="46">
        <f>IF($B$15=DATOS!$B$3,CALDERAS!AB106,IF($B$15=DATOS!$B$4,CENTRÍFUGAS!AB106,IF($B$15=DATOS!$B$5,CHILLERS!AB106, IF($B$15=DATOS!$B$6,COMPRESORES!AB106,IF($B$15=DATOS!$B$7,EVAPORADORES!AB106,IF($B$15=DATOS!$B$8,FILTROS!AB106,IF($B$15=DATOS!$B$9,IC!AB106,IF($B$15=DATOS!$B$10,MIXERS!AB106,IF($B$15=DATOS!$B$11,MOLINOS!AB106,IF($B$15=DATOS!$B$12,'ÓSMOSIS INV'!AB106,IF($B$15=DATOS!$B$13,REACTORES!AB106,IF($B$15=DATOS!$B$14,RESINAS!AB110,IF($B$15=DATOS!$B$15,SECADORES!AB106,IF($B$15=DATOS!$B$16,SILOS!AB106,IF($B$15=DATOS!$B$17,TANQUES!AB106,IF($B$15=DATOS!$B$18,'TK AGITADOS'!AB106,IF($B$15=DATOS!$B$19,'TORRES ENF'!AB106," ")))))))))))))))))</f>
        <v>0</v>
      </c>
      <c r="AA122" s="46">
        <f>IF($B$15=DATOS!$B$3,CALDERAS!AC106,IF($B$15=DATOS!$B$4,CENTRÍFUGAS!AC106,IF($B$15=DATOS!$B$5,CHILLERS!AC106, IF($B$15=DATOS!$B$6,COMPRESORES!AC106,IF($B$15=DATOS!$B$7,EVAPORADORES!AC106,IF($B$15=DATOS!$B$8,FILTROS!AC106,IF($B$15=DATOS!$B$9,IC!AC106,IF($B$15=DATOS!$B$10,MIXERS!AC106,IF($B$15=DATOS!$B$11,MOLINOS!AC106,IF($B$15=DATOS!$B$12,'ÓSMOSIS INV'!AC106,IF($B$15=DATOS!$B$13,REACTORES!AC106,IF($B$15=DATOS!$B$14,RESINAS!AC110,IF($B$15=DATOS!$B$15,SECADORES!AC106,IF($B$15=DATOS!$B$16,SILOS!AC106,IF($B$15=DATOS!$B$17,TANQUES!AC106,IF($B$15=DATOS!$B$18,'TK AGITADOS'!AC106,IF($B$15=DATOS!$B$19,'TORRES ENF'!AC106," ")))))))))))))))))</f>
        <v>0</v>
      </c>
      <c r="AB122" s="46">
        <f>IF($B$15=DATOS!$B$3,CALDERAS!AD106,IF($B$15=DATOS!$B$4,CENTRÍFUGAS!AD106,IF($B$15=DATOS!$B$5,CHILLERS!AD106, IF($B$15=DATOS!$B$6,COMPRESORES!AD106,IF($B$15=DATOS!$B$7,EVAPORADORES!AD106,IF($B$15=DATOS!$B$8,FILTROS!AD106,IF($B$15=DATOS!$B$9,IC!AD106,IF($B$15=DATOS!$B$10,MIXERS!AD106,IF($B$15=DATOS!$B$11,MOLINOS!AD106,IF($B$15=DATOS!$B$12,'ÓSMOSIS INV'!AD106,IF($B$15=DATOS!$B$13,REACTORES!AD106,IF($B$15=DATOS!$B$14,RESINAS!AD110,IF($B$15=DATOS!$B$15,SECADORES!AD106,IF($B$15=DATOS!$B$16,SILOS!AD106,IF($B$15=DATOS!$B$17,TANQUES!AD106,IF($B$15=DATOS!$B$18,'TK AGITADOS'!AD106,IF($B$15=DATOS!$B$19,'TORRES ENF'!AD106," ")))))))))))))))))</f>
        <v>0</v>
      </c>
      <c r="AC122" s="46">
        <f>IF($B$15=DATOS!$B$3,CALDERAS!AE106,IF($B$15=DATOS!$B$4,CENTRÍFUGAS!AE106,IF($B$15=DATOS!$B$5,CHILLERS!AE106, IF($B$15=DATOS!$B$6,COMPRESORES!AE106,IF($B$15=DATOS!$B$7,EVAPORADORES!AE106,IF($B$15=DATOS!$B$8,FILTROS!AE106,IF($B$15=DATOS!$B$9,IC!AE106,IF($B$15=DATOS!$B$10,MIXERS!AE106,IF($B$15=DATOS!$B$11,MOLINOS!AE106,IF($B$15=DATOS!$B$12,'ÓSMOSIS INV'!AE106,IF($B$15=DATOS!$B$13,REACTORES!AE106,IF($B$15=DATOS!$B$14,RESINAS!AE110,IF($B$15=DATOS!$B$15,SECADORES!AE106,IF($B$15=DATOS!$B$16,SILOS!AE106,IF($B$15=DATOS!$B$17,TANQUES!AE106,IF($B$15=DATOS!$B$18,'TK AGITADOS'!AE106,IF($B$15=DATOS!$B$19,'TORRES ENF'!AE106," ")))))))))))))))))</f>
        <v>0</v>
      </c>
      <c r="AD122" s="46">
        <f>IF($B$15=DATOS!$B$3,CALDERAS!AF106,IF($B$15=DATOS!$B$4,CENTRÍFUGAS!AF106,IF($B$15=DATOS!$B$5,CHILLERS!AF106, IF($B$15=DATOS!$B$6,COMPRESORES!AF106,IF($B$15=DATOS!$B$7,EVAPORADORES!AF106,IF($B$15=DATOS!$B$8,FILTROS!AF106,IF($B$15=DATOS!$B$9,IC!AF106,IF($B$15=DATOS!$B$10,MIXERS!AF106,IF($B$15=DATOS!$B$11,MOLINOS!AF106,IF($B$15=DATOS!$B$12,'ÓSMOSIS INV'!AF106,IF($B$15=DATOS!$B$13,REACTORES!AF106,IF($B$15=DATOS!$B$14,RESINAS!AF110,IF($B$15=DATOS!$B$15,SECADORES!AF106,IF($B$15=DATOS!$B$16,SILOS!AF106,IF($B$15=DATOS!$B$17,TANQUES!AF106,IF($B$15=DATOS!$B$18,'TK AGITADOS'!AF106,IF($B$15=DATOS!$B$19,'TORRES ENF'!AF106," ")))))))))))))))))</f>
        <v>0</v>
      </c>
      <c r="AE122" s="46">
        <f>IF($B$15=DATOS!$B$3,CALDERAS!AG106,IF($B$15=DATOS!$B$4,CENTRÍFUGAS!AG106,IF($B$15=DATOS!$B$5,CHILLERS!AG106, IF($B$15=DATOS!$B$6,COMPRESORES!AG106,IF($B$15=DATOS!$B$7,EVAPORADORES!AG106,IF($B$15=DATOS!$B$8,FILTROS!AG106,IF($B$15=DATOS!$B$9,IC!AG106,IF($B$15=DATOS!$B$10,MIXERS!AG106,IF($B$15=DATOS!$B$11,MOLINOS!AG106,IF($B$15=DATOS!$B$12,'ÓSMOSIS INV'!AG106,IF($B$15=DATOS!$B$13,REACTORES!AG106,IF($B$15=DATOS!$B$14,RESINAS!AG110,IF($B$15=DATOS!$B$15,SECADORES!AG106,IF($B$15=DATOS!$B$16,SILOS!AG106,IF($B$15=DATOS!$B$17,TANQUES!AG106,IF($B$15=DATOS!$B$18,'TK AGITADOS'!AG106,IF($B$15=DATOS!$B$19,'TORRES ENF'!AG106," ")))))))))))))))))</f>
        <v>0</v>
      </c>
      <c r="AF122" s="46">
        <f>IF($B$15=DATOS!$B$3,CALDERAS!AH106,IF($B$15=DATOS!$B$4,CENTRÍFUGAS!AH106,IF($B$15=DATOS!$B$5,CHILLERS!AH106, IF($B$15=DATOS!$B$6,COMPRESORES!AH106,IF($B$15=DATOS!$B$7,EVAPORADORES!AH106,IF($B$15=DATOS!$B$8,FILTROS!AH106,IF($B$15=DATOS!$B$9,IC!AH106,IF($B$15=DATOS!$B$10,MIXERS!AH106,IF($B$15=DATOS!$B$11,MOLINOS!AH106,IF($B$15=DATOS!$B$12,'ÓSMOSIS INV'!AH106,IF($B$15=DATOS!$B$13,REACTORES!AH106,IF($B$15=DATOS!$B$14,RESINAS!AH110,IF($B$15=DATOS!$B$15,SECADORES!AH106,IF($B$15=DATOS!$B$16,SILOS!AH106,IF($B$15=DATOS!$B$17,TANQUES!AH106,IF($B$15=DATOS!$B$18,'TK AGITADOS'!AH106,IF($B$15=DATOS!$B$19,'TORRES ENF'!AH106," ")))))))))))))))))</f>
        <v>0</v>
      </c>
    </row>
    <row r="123" spans="1:32" s="48" customFormat="1" ht="45" customHeight="1" x14ac:dyDescent="0.4">
      <c r="A123" s="46">
        <f>IF($B$15=DATOS!$B$3,CALDERAS!C107,IF($B$15=DATOS!$B$4,CENTRÍFUGAS!C107,IF($B$15=DATOS!$B$5,CHILLERS!C107, IF($B$15=DATOS!$B$6,COMPRESORES!C107,IF($B$15=DATOS!$B$7,EVAPORADORES!C107,IF($B$15=DATOS!$B$8,FILTROS!C107,IF($B$15=DATOS!$B$9,IC!C107,IF($B$15=DATOS!$B$10,MIXERS!C107,IF($B$15=DATOS!$B$11,MOLINOS!C107,IF($B$15=DATOS!$B$12,'ÓSMOSIS INV'!C107,IF($B$15=DATOS!$B$13,REACTORES!C107,IF($B$15=DATOS!$B$14,RESINAS!C111,IF($B$15=DATOS!$B$15,SECADORES!C107,IF($B$15=DATOS!$B$16,SILOS!C107,IF($B$15=DATOS!$B$17,TANQUES!C107,IF($B$15=DATOS!$B$18,'TK AGITADOS'!C107,IF($B$15=DATOS!$B$19,'TORRES ENF'!C107," ")))))))))))))))))</f>
        <v>0</v>
      </c>
      <c r="B123" s="46">
        <f>IF($B$15=DATOS!$B$3,CALDERAS!D107,IF($B$15=DATOS!$B$4,CENTRÍFUGAS!D107,IF($B$15=DATOS!$B$5,CHILLERS!D107, IF($B$15=DATOS!$B$6,COMPRESORES!D107,IF($B$15=DATOS!$B$7,EVAPORADORES!D107,IF($B$15=DATOS!$B$8,FILTROS!D107,IF($B$15=DATOS!$B$9,IC!D107,IF($B$15=DATOS!$B$10,MIXERS!D107,IF($B$15=DATOS!$B$11,MOLINOS!D107,IF($B$15=DATOS!$B$12,'ÓSMOSIS INV'!D107,IF($B$15=DATOS!$B$13,REACTORES!D107,IF($B$15=DATOS!$B$14,RESINAS!D111,IF($B$15=DATOS!$B$15,SECADORES!D107,IF($B$15=DATOS!$B$16,SILOS!D107,IF($B$15=DATOS!$B$17,TANQUES!D107,IF($B$15=DATOS!$B$18,'TK AGITADOS'!D107,IF($B$15=DATOS!$B$19,'TORRES ENF'!D107," ")))))))))))))))))</f>
        <v>0</v>
      </c>
      <c r="C123" s="46">
        <f>IF($B$15=DATOS!$B$3,CALDERAS!E107,IF($B$15=DATOS!$B$4,CENTRÍFUGAS!E107,IF($B$15=DATOS!$B$5,CHILLERS!E107, IF($B$15=DATOS!$B$6,COMPRESORES!E107,IF($B$15=DATOS!$B$7,EVAPORADORES!E107,IF($B$15=DATOS!$B$8,FILTROS!E107,IF($B$15=DATOS!$B$9,IC!E107,IF($B$15=DATOS!$B$10,MIXERS!E107,IF($B$15=DATOS!$B$11,MOLINOS!E107,IF($B$15=DATOS!$B$12,'ÓSMOSIS INV'!E107,IF($B$15=DATOS!$B$13,REACTORES!E107,IF($B$15=DATOS!$B$14,RESINAS!E111,IF($B$15=DATOS!$B$15,SECADORES!E107,IF($B$15=DATOS!$B$16,SILOS!E107,IF($B$15=DATOS!$B$17,TANQUES!E107,IF($B$15=DATOS!$B$18,'TK AGITADOS'!E107,IF($B$15=DATOS!$B$19,'TORRES ENF'!E107," ")))))))))))))))))</f>
        <v>0</v>
      </c>
      <c r="D123" s="46">
        <f>IF($B$15=DATOS!$B$3,CALDERAS!F107,IF($B$15=DATOS!$B$4,CENTRÍFUGAS!F107,IF($B$15=DATOS!$B$5,CHILLERS!F107, IF($B$15=DATOS!$B$6,COMPRESORES!F107,IF($B$15=DATOS!$B$7,EVAPORADORES!F107,IF($B$15=DATOS!$B$8,FILTROS!F107,IF($B$15=DATOS!$B$9,IC!F107,IF($B$15=DATOS!$B$10,MIXERS!F107,IF($B$15=DATOS!$B$11,MOLINOS!F107,IF($B$15=DATOS!$B$12,'ÓSMOSIS INV'!F107,IF($B$15=DATOS!$B$13,REACTORES!F107,IF($B$15=DATOS!$B$14,RESINAS!F111,IF($B$15=DATOS!$B$15,SECADORES!F107,IF($B$15=DATOS!$B$16,SILOS!F107,IF($B$15=DATOS!$B$17,TANQUES!F107,IF($B$15=DATOS!$B$18,'TK AGITADOS'!F107,IF($B$15=DATOS!$B$19,'TORRES ENF'!F107," ")))))))))))))))))</f>
        <v>0</v>
      </c>
      <c r="E123" s="46">
        <f>IF($B$15=DATOS!$B$3,CALDERAS!G107,IF($B$15=DATOS!$B$4,CENTRÍFUGAS!G107,IF($B$15=DATOS!$B$5,CHILLERS!G107, IF($B$15=DATOS!$B$6,COMPRESORES!G107,IF($B$15=DATOS!$B$7,EVAPORADORES!G107,IF($B$15=DATOS!$B$8,FILTROS!G107,IF($B$15=DATOS!$B$9,IC!G107,IF($B$15=DATOS!$B$10,MIXERS!G107,IF($B$15=DATOS!$B$11,MOLINOS!G107,IF($B$15=DATOS!$B$12,'ÓSMOSIS INV'!G107,IF($B$15=DATOS!$B$13,REACTORES!G107,IF($B$15=DATOS!$B$14,RESINAS!G111,IF($B$15=DATOS!$B$15,SECADORES!G107,IF($B$15=DATOS!$B$16,SILOS!G107,IF($B$15=DATOS!$B$17,TANQUES!G107,IF($B$15=DATOS!$B$18,'TK AGITADOS'!G107,IF($B$15=DATOS!$B$19,'TORRES ENF'!G107," ")))))))))))))))))</f>
        <v>0</v>
      </c>
      <c r="F123" s="46">
        <f>IF($B$15=DATOS!$B$3,CALDERAS!H107,IF($B$15=DATOS!$B$4,CENTRÍFUGAS!H107,IF($B$15=DATOS!$B$5,CHILLERS!H107, IF($B$15=DATOS!$B$6,COMPRESORES!H107,IF($B$15=DATOS!$B$7,EVAPORADORES!H107,IF($B$15=DATOS!$B$8,FILTROS!H107,IF($B$15=DATOS!$B$9,IC!H107,IF($B$15=DATOS!$B$10,MIXERS!H107,IF($B$15=DATOS!$B$11,MOLINOS!H107,IF($B$15=DATOS!$B$12,'ÓSMOSIS INV'!H107,IF($B$15=DATOS!$B$13,REACTORES!H107,IF($B$15=DATOS!$B$14,RESINAS!H111,IF($B$15=DATOS!$B$15,SECADORES!H107,IF($B$15=DATOS!$B$16,SILOS!H107,IF($B$15=DATOS!$B$17,TANQUES!H107,IF($B$15=DATOS!$B$18,'TK AGITADOS'!H107,IF($B$15=DATOS!$B$19,'TORRES ENF'!H107," ")))))))))))))))))</f>
        <v>0</v>
      </c>
      <c r="G123" s="46">
        <f>IF($B$15=DATOS!$B$3,CALDERAS!I107,IF($B$15=DATOS!$B$4,CENTRÍFUGAS!I107,IF($B$15=DATOS!$B$5,CHILLERS!I107, IF($B$15=DATOS!$B$6,COMPRESORES!I107,IF($B$15=DATOS!$B$7,EVAPORADORES!I107,IF($B$15=DATOS!$B$8,FILTROS!I107,IF($B$15=DATOS!$B$9,IC!I107,IF($B$15=DATOS!$B$10,MIXERS!I107,IF($B$15=DATOS!$B$11,MOLINOS!I107,IF($B$15=DATOS!$B$12,'ÓSMOSIS INV'!I107,IF($B$15=DATOS!$B$13,REACTORES!I107,IF($B$15=DATOS!$B$14,RESINAS!I111,IF($B$15=DATOS!$B$15,SECADORES!I107,IF($B$15=DATOS!$B$16,SILOS!I107,IF($B$15=DATOS!$B$17,TANQUES!I107,IF($B$15=DATOS!$B$18,'TK AGITADOS'!I107,IF($B$15=DATOS!$B$19,'TORRES ENF'!I107," ")))))))))))))))))</f>
        <v>0</v>
      </c>
      <c r="H123" s="46">
        <f>IF($B$15=DATOS!$B$3,CALDERAS!J107,IF($B$15=DATOS!$B$4,CENTRÍFUGAS!J107,IF($B$15=DATOS!$B$5,CHILLERS!J107, IF($B$15=DATOS!$B$6,COMPRESORES!J107,IF($B$15=DATOS!$B$7,EVAPORADORES!J107,IF($B$15=DATOS!$B$8,FILTROS!J107,IF($B$15=DATOS!$B$9,IC!J107,IF($B$15=DATOS!$B$10,MIXERS!J107,IF($B$15=DATOS!$B$11,MOLINOS!J107,IF($B$15=DATOS!$B$12,'ÓSMOSIS INV'!J107,IF($B$15=DATOS!$B$13,REACTORES!J107,IF($B$15=DATOS!$B$14,RESINAS!J111,IF($B$15=DATOS!$B$15,SECADORES!J107,IF($B$15=DATOS!$B$16,SILOS!J107,IF($B$15=DATOS!$B$17,TANQUES!J107,IF($B$15=DATOS!$B$18,'TK AGITADOS'!J107,IF($B$15=DATOS!$B$19,'TORRES ENF'!J107," ")))))))))))))))))</f>
        <v>0</v>
      </c>
      <c r="I123" s="46">
        <f>IF($B$15=DATOS!$B$3,CALDERAS!K107,IF($B$15=DATOS!$B$4,CENTRÍFUGAS!K107,IF($B$15=DATOS!$B$5,CHILLERS!K107, IF($B$15=DATOS!$B$6,COMPRESORES!K107,IF($B$15=DATOS!$B$7,EVAPORADORES!K107,IF($B$15=DATOS!$B$8,FILTROS!K107,IF($B$15=DATOS!$B$9,IC!K107,IF($B$15=DATOS!$B$10,MIXERS!K107,IF($B$15=DATOS!$B$11,MOLINOS!K107,IF($B$15=DATOS!$B$12,'ÓSMOSIS INV'!K107,IF($B$15=DATOS!$B$13,REACTORES!K107,IF($B$15=DATOS!$B$14,RESINAS!K111,IF($B$15=DATOS!$B$15,SECADORES!K107,IF($B$15=DATOS!$B$16,SILOS!K107,IF($B$15=DATOS!$B$17,TANQUES!K107,IF($B$15=DATOS!$B$18,'TK AGITADOS'!K107,IF($B$15=DATOS!$B$19,'TORRES ENF'!K107," ")))))))))))))))))</f>
        <v>0</v>
      </c>
      <c r="J123" s="46">
        <f>IF($B$15=DATOS!$B$3,CALDERAS!L107,IF($B$15=DATOS!$B$4,CENTRÍFUGAS!L107,IF($B$15=DATOS!$B$5,CHILLERS!L107, IF($B$15=DATOS!$B$6,COMPRESORES!L107,IF($B$15=DATOS!$B$7,EVAPORADORES!L107,IF($B$15=DATOS!$B$8,FILTROS!L107,IF($B$15=DATOS!$B$9,IC!L107,IF($B$15=DATOS!$B$10,MIXERS!L107,IF($B$15=DATOS!$B$11,MOLINOS!L107,IF($B$15=DATOS!$B$12,'ÓSMOSIS INV'!L107,IF($B$15=DATOS!$B$13,REACTORES!L107,IF($B$15=DATOS!$B$14,RESINAS!L111,IF($B$15=DATOS!$B$15,SECADORES!L107,IF($B$15=DATOS!$B$16,SILOS!L107,IF($B$15=DATOS!$B$17,TANQUES!L107,IF($B$15=DATOS!$B$18,'TK AGITADOS'!L107,IF($B$15=DATOS!$B$19,'TORRES ENF'!L107," ")))))))))))))))))</f>
        <v>0</v>
      </c>
      <c r="K123" s="46">
        <f>IF($B$15=DATOS!$B$3,CALDERAS!M107,IF($B$15=DATOS!$B$4,CENTRÍFUGAS!M107,IF($B$15=DATOS!$B$5,CHILLERS!M107, IF($B$15=DATOS!$B$6,COMPRESORES!M107,IF($B$15=DATOS!$B$7,EVAPORADORES!M107,IF($B$15=DATOS!$B$8,FILTROS!M107,IF($B$15=DATOS!$B$9,IC!M107,IF($B$15=DATOS!$B$10,MIXERS!M107,IF($B$15=DATOS!$B$11,MOLINOS!M107,IF($B$15=DATOS!$B$12,'ÓSMOSIS INV'!M107,IF($B$15=DATOS!$B$13,REACTORES!M107,IF($B$15=DATOS!$B$14,RESINAS!M111,IF($B$15=DATOS!$B$15,SECADORES!M107,IF($B$15=DATOS!$B$16,SILOS!M107,IF($B$15=DATOS!$B$17,TANQUES!M107,IF($B$15=DATOS!$B$18,'TK AGITADOS'!M107,IF($B$15=DATOS!$B$19,'TORRES ENF'!M107," ")))))))))))))))))</f>
        <v>0</v>
      </c>
      <c r="L123" s="46">
        <f>IF($B$15=DATOS!$B$3,CALDERAS!N107,IF($B$15=DATOS!$B$4,CENTRÍFUGAS!N107,IF($B$15=DATOS!$B$5,CHILLERS!N107, IF($B$15=DATOS!$B$6,COMPRESORES!N107,IF($B$15=DATOS!$B$7,EVAPORADORES!N107,IF($B$15=DATOS!$B$8,FILTROS!N107,IF($B$15=DATOS!$B$9,IC!N107,IF($B$15=DATOS!$B$10,MIXERS!N107,IF($B$15=DATOS!$B$11,MOLINOS!N107,IF($B$15=DATOS!$B$12,'ÓSMOSIS INV'!N107,IF($B$15=DATOS!$B$13,REACTORES!N107,IF($B$15=DATOS!$B$14,RESINAS!N111,IF($B$15=DATOS!$B$15,SECADORES!N107,IF($B$15=DATOS!$B$16,SILOS!N107,IF($B$15=DATOS!$B$17,TANQUES!N107,IF($B$15=DATOS!$B$18,'TK AGITADOS'!N107,IF($B$15=DATOS!$B$19,'TORRES ENF'!N107," ")))))))))))))))))</f>
        <v>0</v>
      </c>
      <c r="M123" s="46">
        <f>IF($B$15=DATOS!$B$3,CALDERAS!O107,IF($B$15=DATOS!$B$4,CENTRÍFUGAS!O107,IF($B$15=DATOS!$B$5,CHILLERS!O107, IF($B$15=DATOS!$B$6,COMPRESORES!O107,IF($B$15=DATOS!$B$7,EVAPORADORES!O107,IF($B$15=DATOS!$B$8,FILTROS!O107,IF($B$15=DATOS!$B$9,IC!O107,IF($B$15=DATOS!$B$10,MIXERS!O107,IF($B$15=DATOS!$B$11,MOLINOS!O107,IF($B$15=DATOS!$B$12,'ÓSMOSIS INV'!O107,IF($B$15=DATOS!$B$13,REACTORES!O107,IF($B$15=DATOS!$B$14,RESINAS!O111,IF($B$15=DATOS!$B$15,SECADORES!O107,IF($B$15=DATOS!$B$16,SILOS!O107,IF($B$15=DATOS!$B$17,TANQUES!O107,IF($B$15=DATOS!$B$18,'TK AGITADOS'!O107,IF($B$15=DATOS!$B$19,'TORRES ENF'!O107," ")))))))))))))))))</f>
        <v>0</v>
      </c>
      <c r="N123" s="46">
        <f>IF($B$15=DATOS!$B$3,CALDERAS!P107,IF($B$15=DATOS!$B$4,CENTRÍFUGAS!P107,IF($B$15=DATOS!$B$5,CHILLERS!P107, IF($B$15=DATOS!$B$6,COMPRESORES!P107,IF($B$15=DATOS!$B$7,EVAPORADORES!P107,IF($B$15=DATOS!$B$8,FILTROS!P107,IF($B$15=DATOS!$B$9,IC!P107,IF($B$15=DATOS!$B$10,MIXERS!P107,IF($B$15=DATOS!$B$11,MOLINOS!P107,IF($B$15=DATOS!$B$12,'ÓSMOSIS INV'!P107,IF($B$15=DATOS!$B$13,REACTORES!P107,IF($B$15=DATOS!$B$14,RESINAS!P111,IF($B$15=DATOS!$B$15,SECADORES!P107,IF($B$15=DATOS!$B$16,SILOS!P107,IF($B$15=DATOS!$B$17,TANQUES!P107,IF($B$15=DATOS!$B$18,'TK AGITADOS'!P107,IF($B$15=DATOS!$B$19,'TORRES ENF'!P107," ")))))))))))))))))</f>
        <v>0</v>
      </c>
      <c r="O123" s="46">
        <f>IF($B$15=DATOS!$B$3,CALDERAS!Q107,IF($B$15=DATOS!$B$4,CENTRÍFUGAS!Q107,IF($B$15=DATOS!$B$5,CHILLERS!Q107, IF($B$15=DATOS!$B$6,COMPRESORES!Q107,IF($B$15=DATOS!$B$7,EVAPORADORES!Q107,IF($B$15=DATOS!$B$8,FILTROS!Q107,IF($B$15=DATOS!$B$9,IC!Q107,IF($B$15=DATOS!$B$10,MIXERS!Q107,IF($B$15=DATOS!$B$11,MOLINOS!Q107,IF($B$15=DATOS!$B$12,'ÓSMOSIS INV'!Q107,IF($B$15=DATOS!$B$13,REACTORES!Q107,IF($B$15=DATOS!$B$14,RESINAS!Q111,IF($B$15=DATOS!$B$15,SECADORES!Q107,IF($B$15=DATOS!$B$16,SILOS!Q107,IF($B$15=DATOS!$B$17,TANQUES!Q107,IF($B$15=DATOS!$B$18,'TK AGITADOS'!Q107,IF($B$15=DATOS!$B$19,'TORRES ENF'!Q107," ")))))))))))))))))</f>
        <v>0</v>
      </c>
      <c r="P123" s="46">
        <f>IF($B$15=DATOS!$B$3,CALDERAS!R107,IF($B$15=DATOS!$B$4,CENTRÍFUGAS!R107,IF($B$15=DATOS!$B$5,CHILLERS!R107, IF($B$15=DATOS!$B$6,COMPRESORES!R107,IF($B$15=DATOS!$B$7,EVAPORADORES!R107,IF($B$15=DATOS!$B$8,FILTROS!R107,IF($B$15=DATOS!$B$9,IC!R107,IF($B$15=DATOS!$B$10,MIXERS!R107,IF($B$15=DATOS!$B$11,MOLINOS!R107,IF($B$15=DATOS!$B$12,'ÓSMOSIS INV'!R107,IF($B$15=DATOS!$B$13,REACTORES!R107,IF($B$15=DATOS!$B$14,RESINAS!R111,IF($B$15=DATOS!$B$15,SECADORES!R107,IF($B$15=DATOS!$B$16,SILOS!R107,IF($B$15=DATOS!$B$17,TANQUES!R107,IF($B$15=DATOS!$B$18,'TK AGITADOS'!R107,IF($B$15=DATOS!$B$19,'TORRES ENF'!R107," ")))))))))))))))))</f>
        <v>0</v>
      </c>
      <c r="Q123" s="46">
        <f>IF($B$15=DATOS!$B$3,CALDERAS!S107,IF($B$15=DATOS!$B$4,CENTRÍFUGAS!S107,IF($B$15=DATOS!$B$5,CHILLERS!S107, IF($B$15=DATOS!$B$6,COMPRESORES!S107,IF($B$15=DATOS!$B$7,EVAPORADORES!S107,IF($B$15=DATOS!$B$8,FILTROS!S107,IF($B$15=DATOS!$B$9,IC!S107,IF($B$15=DATOS!$B$10,MIXERS!S107,IF($B$15=DATOS!$B$11,MOLINOS!S107,IF($B$15=DATOS!$B$12,'ÓSMOSIS INV'!S107,IF($B$15=DATOS!$B$13,REACTORES!S107,IF($B$15=DATOS!$B$14,RESINAS!S111,IF($B$15=DATOS!$B$15,SECADORES!S107,IF($B$15=DATOS!$B$16,SILOS!S107,IF($B$15=DATOS!$B$17,TANQUES!S107,IF($B$15=DATOS!$B$18,'TK AGITADOS'!S107,IF($B$15=DATOS!$B$19,'TORRES ENF'!S107," ")))))))))))))))))</f>
        <v>0</v>
      </c>
      <c r="R123" s="46">
        <f>IF($B$15=DATOS!$B$3,CALDERAS!T107,IF($B$15=DATOS!$B$4,CENTRÍFUGAS!T107,IF($B$15=DATOS!$B$5,CHILLERS!T107, IF($B$15=DATOS!$B$6,COMPRESORES!T107,IF($B$15=DATOS!$B$7,EVAPORADORES!T107,IF($B$15=DATOS!$B$8,FILTROS!T107,IF($B$15=DATOS!$B$9,IC!T107,IF($B$15=DATOS!$B$10,MIXERS!T107,IF($B$15=DATOS!$B$11,MOLINOS!T107,IF($B$15=DATOS!$B$12,'ÓSMOSIS INV'!T107,IF($B$15=DATOS!$B$13,REACTORES!T107,IF($B$15=DATOS!$B$14,RESINAS!T111,IF($B$15=DATOS!$B$15,SECADORES!T107,IF($B$15=DATOS!$B$16,SILOS!T107,IF($B$15=DATOS!$B$17,TANQUES!T107,IF($B$15=DATOS!$B$18,'TK AGITADOS'!T107,IF($B$15=DATOS!$B$19,'TORRES ENF'!T107," ")))))))))))))))))</f>
        <v>0</v>
      </c>
      <c r="S123" s="46">
        <f>IF($B$15=DATOS!$B$3,CALDERAS!U107,IF($B$15=DATOS!$B$4,CENTRÍFUGAS!U107,IF($B$15=DATOS!$B$5,CHILLERS!U107, IF($B$15=DATOS!$B$6,COMPRESORES!U107,IF($B$15=DATOS!$B$7,EVAPORADORES!U107,IF($B$15=DATOS!$B$8,FILTROS!U107,IF($B$15=DATOS!$B$9,IC!U107,IF($B$15=DATOS!$B$10,MIXERS!U107,IF($B$15=DATOS!$B$11,MOLINOS!U107,IF($B$15=DATOS!$B$12,'ÓSMOSIS INV'!U107,IF($B$15=DATOS!$B$13,REACTORES!U107,IF($B$15=DATOS!$B$14,RESINAS!U111,IF($B$15=DATOS!$B$15,SECADORES!U107,IF($B$15=DATOS!$B$16,SILOS!U107,IF($B$15=DATOS!$B$17,TANQUES!U107,IF($B$15=DATOS!$B$18,'TK AGITADOS'!U107,IF($B$15=DATOS!$B$19,'TORRES ENF'!U107," ")))))))))))))))))</f>
        <v>0</v>
      </c>
      <c r="T123" s="46">
        <f>IF($B$15=DATOS!$B$3,CALDERAS!V107,IF($B$15=DATOS!$B$4,CENTRÍFUGAS!V107,IF($B$15=DATOS!$B$5,CHILLERS!V107, IF($B$15=DATOS!$B$6,COMPRESORES!V107,IF($B$15=DATOS!$B$7,EVAPORADORES!V107,IF($B$15=DATOS!$B$8,FILTROS!V107,IF($B$15=DATOS!$B$9,IC!V107,IF($B$15=DATOS!$B$10,MIXERS!V107,IF($B$15=DATOS!$B$11,MOLINOS!V107,IF($B$15=DATOS!$B$12,'ÓSMOSIS INV'!V107,IF($B$15=DATOS!$B$13,REACTORES!V107,IF($B$15=DATOS!$B$14,RESINAS!V111,IF($B$15=DATOS!$B$15,SECADORES!V107,IF($B$15=DATOS!$B$16,SILOS!V107,IF($B$15=DATOS!$B$17,TANQUES!V107,IF($B$15=DATOS!$B$18,'TK AGITADOS'!V107,IF($B$15=DATOS!$B$19,'TORRES ENF'!V107," ")))))))))))))))))</f>
        <v>0</v>
      </c>
      <c r="U123" s="46">
        <f>IF($B$15=DATOS!$B$3,CALDERAS!W107,IF($B$15=DATOS!$B$4,CENTRÍFUGAS!W107,IF($B$15=DATOS!$B$5,CHILLERS!W107, IF($B$15=DATOS!$B$6,COMPRESORES!W107,IF($B$15=DATOS!$B$7,EVAPORADORES!W107,IF($B$15=DATOS!$B$8,FILTROS!W107,IF($B$15=DATOS!$B$9,IC!W107,IF($B$15=DATOS!$B$10,MIXERS!W107,IF($B$15=DATOS!$B$11,MOLINOS!W107,IF($B$15=DATOS!$B$12,'ÓSMOSIS INV'!W107,IF($B$15=DATOS!$B$13,REACTORES!W107,IF($B$15=DATOS!$B$14,RESINAS!W111,IF($B$15=DATOS!$B$15,SECADORES!W107,IF($B$15=DATOS!$B$16,SILOS!W107,IF($B$15=DATOS!$B$17,TANQUES!W107,IF($B$15=DATOS!$B$18,'TK AGITADOS'!W107,IF($B$15=DATOS!$B$19,'TORRES ENF'!W107," ")))))))))))))))))</f>
        <v>0</v>
      </c>
      <c r="V123" s="46">
        <f>IF($B$15=DATOS!$B$3,CALDERAS!X107,IF($B$15=DATOS!$B$4,CENTRÍFUGAS!X107,IF($B$15=DATOS!$B$5,CHILLERS!X107, IF($B$15=DATOS!$B$6,COMPRESORES!X107,IF($B$15=DATOS!$B$7,EVAPORADORES!X107,IF($B$15=DATOS!$B$8,FILTROS!X107,IF($B$15=DATOS!$B$9,IC!X107,IF($B$15=DATOS!$B$10,MIXERS!X107,IF($B$15=DATOS!$B$11,MOLINOS!X107,IF($B$15=DATOS!$B$12,'ÓSMOSIS INV'!X107,IF($B$15=DATOS!$B$13,REACTORES!X107,IF($B$15=DATOS!$B$14,RESINAS!X111,IF($B$15=DATOS!$B$15,SECADORES!X107,IF($B$15=DATOS!$B$16,SILOS!X107,IF($B$15=DATOS!$B$17,TANQUES!X107,IF($B$15=DATOS!$B$18,'TK AGITADOS'!X107,IF($B$15=DATOS!$B$19,'TORRES ENF'!X107," ")))))))))))))))))</f>
        <v>0</v>
      </c>
      <c r="W123" s="46">
        <f>IF($B$15=DATOS!$B$3,CALDERAS!Y107,IF($B$15=DATOS!$B$4,CENTRÍFUGAS!Y107,IF($B$15=DATOS!$B$5,CHILLERS!Y107, IF($B$15=DATOS!$B$6,COMPRESORES!Y107,IF($B$15=DATOS!$B$7,EVAPORADORES!Y107,IF($B$15=DATOS!$B$8,FILTROS!Y107,IF($B$15=DATOS!$B$9,IC!Y107,IF($B$15=DATOS!$B$10,MIXERS!Y107,IF($B$15=DATOS!$B$11,MOLINOS!Y107,IF($B$15=DATOS!$B$12,'ÓSMOSIS INV'!Y107,IF($B$15=DATOS!$B$13,REACTORES!Y107,IF($B$15=DATOS!$B$14,RESINAS!Y111,IF($B$15=DATOS!$B$15,SECADORES!Y107,IF($B$15=DATOS!$B$16,SILOS!Y107,IF($B$15=DATOS!$B$17,TANQUES!Y107,IF($B$15=DATOS!$B$18,'TK AGITADOS'!Y107,IF($B$15=DATOS!$B$19,'TORRES ENF'!Y107," ")))))))))))))))))</f>
        <v>0</v>
      </c>
      <c r="X123" s="46">
        <f>IF($B$15=DATOS!$B$3,CALDERAS!Z107,IF($B$15=DATOS!$B$4,CENTRÍFUGAS!Z107,IF($B$15=DATOS!$B$5,CHILLERS!Z107, IF($B$15=DATOS!$B$6,COMPRESORES!Z107,IF($B$15=DATOS!$B$7,EVAPORADORES!Z107,IF($B$15=DATOS!$B$8,FILTROS!Z107,IF($B$15=DATOS!$B$9,IC!Z107,IF($B$15=DATOS!$B$10,MIXERS!Z107,IF($B$15=DATOS!$B$11,MOLINOS!Z107,IF($B$15=DATOS!$B$12,'ÓSMOSIS INV'!Z107,IF($B$15=DATOS!$B$13,REACTORES!Z107,IF($B$15=DATOS!$B$14,RESINAS!Z111,IF($B$15=DATOS!$B$15,SECADORES!Z107,IF($B$15=DATOS!$B$16,SILOS!Z107,IF($B$15=DATOS!$B$17,TANQUES!Z107,IF($B$15=DATOS!$B$18,'TK AGITADOS'!Z107,IF($B$15=DATOS!$B$19,'TORRES ENF'!Z107," ")))))))))))))))))</f>
        <v>0</v>
      </c>
      <c r="Y123" s="46">
        <f>IF($B$15=DATOS!$B$3,CALDERAS!AA107,IF($B$15=DATOS!$B$4,CENTRÍFUGAS!AA107,IF($B$15=DATOS!$B$5,CHILLERS!AA107, IF($B$15=DATOS!$B$6,COMPRESORES!AA107,IF($B$15=DATOS!$B$7,EVAPORADORES!AA107,IF($B$15=DATOS!$B$8,FILTROS!AA107,IF($B$15=DATOS!$B$9,IC!AA107,IF($B$15=DATOS!$B$10,MIXERS!AA107,IF($B$15=DATOS!$B$11,MOLINOS!AA107,IF($B$15=DATOS!$B$12,'ÓSMOSIS INV'!AA107,IF($B$15=DATOS!$B$13,REACTORES!AA107,IF($B$15=DATOS!$B$14,RESINAS!AA111,IF($B$15=DATOS!$B$15,SECADORES!AA107,IF($B$15=DATOS!$B$16,SILOS!AA107,IF($B$15=DATOS!$B$17,TANQUES!AA107,IF($B$15=DATOS!$B$18,'TK AGITADOS'!AA107,IF($B$15=DATOS!$B$19,'TORRES ENF'!AA107," ")))))))))))))))))</f>
        <v>0</v>
      </c>
      <c r="Z123" s="46">
        <f>IF($B$15=DATOS!$B$3,CALDERAS!AB107,IF($B$15=DATOS!$B$4,CENTRÍFUGAS!AB107,IF($B$15=DATOS!$B$5,CHILLERS!AB107, IF($B$15=DATOS!$B$6,COMPRESORES!AB107,IF($B$15=DATOS!$B$7,EVAPORADORES!AB107,IF($B$15=DATOS!$B$8,FILTROS!AB107,IF($B$15=DATOS!$B$9,IC!AB107,IF($B$15=DATOS!$B$10,MIXERS!AB107,IF($B$15=DATOS!$B$11,MOLINOS!AB107,IF($B$15=DATOS!$B$12,'ÓSMOSIS INV'!AB107,IF($B$15=DATOS!$B$13,REACTORES!AB107,IF($B$15=DATOS!$B$14,RESINAS!AB111,IF($B$15=DATOS!$B$15,SECADORES!AB107,IF($B$15=DATOS!$B$16,SILOS!AB107,IF($B$15=DATOS!$B$17,TANQUES!AB107,IF($B$15=DATOS!$B$18,'TK AGITADOS'!AB107,IF($B$15=DATOS!$B$19,'TORRES ENF'!AB107," ")))))))))))))))))</f>
        <v>0</v>
      </c>
      <c r="AA123" s="46">
        <f>IF($B$15=DATOS!$B$3,CALDERAS!AC107,IF($B$15=DATOS!$B$4,CENTRÍFUGAS!AC107,IF($B$15=DATOS!$B$5,CHILLERS!AC107, IF($B$15=DATOS!$B$6,COMPRESORES!AC107,IF($B$15=DATOS!$B$7,EVAPORADORES!AC107,IF($B$15=DATOS!$B$8,FILTROS!AC107,IF($B$15=DATOS!$B$9,IC!AC107,IF($B$15=DATOS!$B$10,MIXERS!AC107,IF($B$15=DATOS!$B$11,MOLINOS!AC107,IF($B$15=DATOS!$B$12,'ÓSMOSIS INV'!AC107,IF($B$15=DATOS!$B$13,REACTORES!AC107,IF($B$15=DATOS!$B$14,RESINAS!AC111,IF($B$15=DATOS!$B$15,SECADORES!AC107,IF($B$15=DATOS!$B$16,SILOS!AC107,IF($B$15=DATOS!$B$17,TANQUES!AC107,IF($B$15=DATOS!$B$18,'TK AGITADOS'!AC107,IF($B$15=DATOS!$B$19,'TORRES ENF'!AC107," ")))))))))))))))))</f>
        <v>0</v>
      </c>
      <c r="AB123" s="46">
        <f>IF($B$15=DATOS!$B$3,CALDERAS!AD107,IF($B$15=DATOS!$B$4,CENTRÍFUGAS!AD107,IF($B$15=DATOS!$B$5,CHILLERS!AD107, IF($B$15=DATOS!$B$6,COMPRESORES!AD107,IF($B$15=DATOS!$B$7,EVAPORADORES!AD107,IF($B$15=DATOS!$B$8,FILTROS!AD107,IF($B$15=DATOS!$B$9,IC!AD107,IF($B$15=DATOS!$B$10,MIXERS!AD107,IF($B$15=DATOS!$B$11,MOLINOS!AD107,IF($B$15=DATOS!$B$12,'ÓSMOSIS INV'!AD107,IF($B$15=DATOS!$B$13,REACTORES!AD107,IF($B$15=DATOS!$B$14,RESINAS!AD111,IF($B$15=DATOS!$B$15,SECADORES!AD107,IF($B$15=DATOS!$B$16,SILOS!AD107,IF($B$15=DATOS!$B$17,TANQUES!AD107,IF($B$15=DATOS!$B$18,'TK AGITADOS'!AD107,IF($B$15=DATOS!$B$19,'TORRES ENF'!AD107," ")))))))))))))))))</f>
        <v>0</v>
      </c>
      <c r="AC123" s="46">
        <f>IF($B$15=DATOS!$B$3,CALDERAS!AE107,IF($B$15=DATOS!$B$4,CENTRÍFUGAS!AE107,IF($B$15=DATOS!$B$5,CHILLERS!AE107, IF($B$15=DATOS!$B$6,COMPRESORES!AE107,IF($B$15=DATOS!$B$7,EVAPORADORES!AE107,IF($B$15=DATOS!$B$8,FILTROS!AE107,IF($B$15=DATOS!$B$9,IC!AE107,IF($B$15=DATOS!$B$10,MIXERS!AE107,IF($B$15=DATOS!$B$11,MOLINOS!AE107,IF($B$15=DATOS!$B$12,'ÓSMOSIS INV'!AE107,IF($B$15=DATOS!$B$13,REACTORES!AE107,IF($B$15=DATOS!$B$14,RESINAS!AE111,IF($B$15=DATOS!$B$15,SECADORES!AE107,IF($B$15=DATOS!$B$16,SILOS!AE107,IF($B$15=DATOS!$B$17,TANQUES!AE107,IF($B$15=DATOS!$B$18,'TK AGITADOS'!AE107,IF($B$15=DATOS!$B$19,'TORRES ENF'!AE107," ")))))))))))))))))</f>
        <v>0</v>
      </c>
      <c r="AD123" s="46">
        <f>IF($B$15=DATOS!$B$3,CALDERAS!AF107,IF($B$15=DATOS!$B$4,CENTRÍFUGAS!AF107,IF($B$15=DATOS!$B$5,CHILLERS!AF107, IF($B$15=DATOS!$B$6,COMPRESORES!AF107,IF($B$15=DATOS!$B$7,EVAPORADORES!AF107,IF($B$15=DATOS!$B$8,FILTROS!AF107,IF($B$15=DATOS!$B$9,IC!AF107,IF($B$15=DATOS!$B$10,MIXERS!AF107,IF($B$15=DATOS!$B$11,MOLINOS!AF107,IF($B$15=DATOS!$B$12,'ÓSMOSIS INV'!AF107,IF($B$15=DATOS!$B$13,REACTORES!AF107,IF($B$15=DATOS!$B$14,RESINAS!AF111,IF($B$15=DATOS!$B$15,SECADORES!AF107,IF($B$15=DATOS!$B$16,SILOS!AF107,IF($B$15=DATOS!$B$17,TANQUES!AF107,IF($B$15=DATOS!$B$18,'TK AGITADOS'!AF107,IF($B$15=DATOS!$B$19,'TORRES ENF'!AF107," ")))))))))))))))))</f>
        <v>0</v>
      </c>
      <c r="AE123" s="46">
        <f>IF($B$15=DATOS!$B$3,CALDERAS!AG107,IF($B$15=DATOS!$B$4,CENTRÍFUGAS!AG107,IF($B$15=DATOS!$B$5,CHILLERS!AG107, IF($B$15=DATOS!$B$6,COMPRESORES!AG107,IF($B$15=DATOS!$B$7,EVAPORADORES!AG107,IF($B$15=DATOS!$B$8,FILTROS!AG107,IF($B$15=DATOS!$B$9,IC!AG107,IF($B$15=DATOS!$B$10,MIXERS!AG107,IF($B$15=DATOS!$B$11,MOLINOS!AG107,IF($B$15=DATOS!$B$12,'ÓSMOSIS INV'!AG107,IF($B$15=DATOS!$B$13,REACTORES!AG107,IF($B$15=DATOS!$B$14,RESINAS!AG111,IF($B$15=DATOS!$B$15,SECADORES!AG107,IF($B$15=DATOS!$B$16,SILOS!AG107,IF($B$15=DATOS!$B$17,TANQUES!AG107,IF($B$15=DATOS!$B$18,'TK AGITADOS'!AG107,IF($B$15=DATOS!$B$19,'TORRES ENF'!AG107," ")))))))))))))))))</f>
        <v>0</v>
      </c>
      <c r="AF123" s="46">
        <f>IF($B$15=DATOS!$B$3,CALDERAS!AH107,IF($B$15=DATOS!$B$4,CENTRÍFUGAS!AH107,IF($B$15=DATOS!$B$5,CHILLERS!AH107, IF($B$15=DATOS!$B$6,COMPRESORES!AH107,IF($B$15=DATOS!$B$7,EVAPORADORES!AH107,IF($B$15=DATOS!$B$8,FILTROS!AH107,IF($B$15=DATOS!$B$9,IC!AH107,IF($B$15=DATOS!$B$10,MIXERS!AH107,IF($B$15=DATOS!$B$11,MOLINOS!AH107,IF($B$15=DATOS!$B$12,'ÓSMOSIS INV'!AH107,IF($B$15=DATOS!$B$13,REACTORES!AH107,IF($B$15=DATOS!$B$14,RESINAS!AH111,IF($B$15=DATOS!$B$15,SECADORES!AH107,IF($B$15=DATOS!$B$16,SILOS!AH107,IF($B$15=DATOS!$B$17,TANQUES!AH107,IF($B$15=DATOS!$B$18,'TK AGITADOS'!AH107,IF($B$15=DATOS!$B$19,'TORRES ENF'!AH107," ")))))))))))))))))</f>
        <v>0</v>
      </c>
    </row>
    <row r="124" spans="1:32" s="48" customFormat="1" ht="45" customHeight="1" x14ac:dyDescent="0.4">
      <c r="A124" s="46">
        <f>IF($B$15=DATOS!$B$3,CALDERAS!C108,IF($B$15=DATOS!$B$4,CENTRÍFUGAS!C108,IF($B$15=DATOS!$B$5,CHILLERS!C108, IF($B$15=DATOS!$B$6,COMPRESORES!C108,IF($B$15=DATOS!$B$7,EVAPORADORES!C108,IF($B$15=DATOS!$B$8,FILTROS!C108,IF($B$15=DATOS!$B$9,IC!C108,IF($B$15=DATOS!$B$10,MIXERS!C108,IF($B$15=DATOS!$B$11,MOLINOS!C108,IF($B$15=DATOS!$B$12,'ÓSMOSIS INV'!C108,IF($B$15=DATOS!$B$13,REACTORES!C108,IF($B$15=DATOS!$B$14,RESINAS!C112,IF($B$15=DATOS!$B$15,SECADORES!C108,IF($B$15=DATOS!$B$16,SILOS!C108,IF($B$15=DATOS!$B$17,TANQUES!C108,IF($B$15=DATOS!$B$18,'TK AGITADOS'!C108,IF($B$15=DATOS!$B$19,'TORRES ENF'!C108," ")))))))))))))))))</f>
        <v>0</v>
      </c>
      <c r="B124" s="46">
        <f>IF($B$15=DATOS!$B$3,CALDERAS!D108,IF($B$15=DATOS!$B$4,CENTRÍFUGAS!D108,IF($B$15=DATOS!$B$5,CHILLERS!D108, IF($B$15=DATOS!$B$6,COMPRESORES!D108,IF($B$15=DATOS!$B$7,EVAPORADORES!D108,IF($B$15=DATOS!$B$8,FILTROS!D108,IF($B$15=DATOS!$B$9,IC!D108,IF($B$15=DATOS!$B$10,MIXERS!D108,IF($B$15=DATOS!$B$11,MOLINOS!D108,IF($B$15=DATOS!$B$12,'ÓSMOSIS INV'!D108,IF($B$15=DATOS!$B$13,REACTORES!D108,IF($B$15=DATOS!$B$14,RESINAS!D112,IF($B$15=DATOS!$B$15,SECADORES!D108,IF($B$15=DATOS!$B$16,SILOS!D108,IF($B$15=DATOS!$B$17,TANQUES!D108,IF($B$15=DATOS!$B$18,'TK AGITADOS'!D108,IF($B$15=DATOS!$B$19,'TORRES ENF'!D108," ")))))))))))))))))</f>
        <v>0</v>
      </c>
      <c r="C124" s="46">
        <f>IF($B$15=DATOS!$B$3,CALDERAS!E108,IF($B$15=DATOS!$B$4,CENTRÍFUGAS!E108,IF($B$15=DATOS!$B$5,CHILLERS!E108, IF($B$15=DATOS!$B$6,COMPRESORES!E108,IF($B$15=DATOS!$B$7,EVAPORADORES!E108,IF($B$15=DATOS!$B$8,FILTROS!E108,IF($B$15=DATOS!$B$9,IC!E108,IF($B$15=DATOS!$B$10,MIXERS!E108,IF($B$15=DATOS!$B$11,MOLINOS!E108,IF($B$15=DATOS!$B$12,'ÓSMOSIS INV'!E108,IF($B$15=DATOS!$B$13,REACTORES!E108,IF($B$15=DATOS!$B$14,RESINAS!E112,IF($B$15=DATOS!$B$15,SECADORES!E108,IF($B$15=DATOS!$B$16,SILOS!E108,IF($B$15=DATOS!$B$17,TANQUES!E108,IF($B$15=DATOS!$B$18,'TK AGITADOS'!E108,IF($B$15=DATOS!$B$19,'TORRES ENF'!E108," ")))))))))))))))))</f>
        <v>0</v>
      </c>
      <c r="D124" s="46">
        <f>IF($B$15=DATOS!$B$3,CALDERAS!F108,IF($B$15=DATOS!$B$4,CENTRÍFUGAS!F108,IF($B$15=DATOS!$B$5,CHILLERS!F108, IF($B$15=DATOS!$B$6,COMPRESORES!F108,IF($B$15=DATOS!$B$7,EVAPORADORES!F108,IF($B$15=DATOS!$B$8,FILTROS!F108,IF($B$15=DATOS!$B$9,IC!F108,IF($B$15=DATOS!$B$10,MIXERS!F108,IF($B$15=DATOS!$B$11,MOLINOS!F108,IF($B$15=DATOS!$B$12,'ÓSMOSIS INV'!F108,IF($B$15=DATOS!$B$13,REACTORES!F108,IF($B$15=DATOS!$B$14,RESINAS!F112,IF($B$15=DATOS!$B$15,SECADORES!F108,IF($B$15=DATOS!$B$16,SILOS!F108,IF($B$15=DATOS!$B$17,TANQUES!F108,IF($B$15=DATOS!$B$18,'TK AGITADOS'!F108,IF($B$15=DATOS!$B$19,'TORRES ENF'!F108," ")))))))))))))))))</f>
        <v>0</v>
      </c>
      <c r="E124" s="46">
        <f>IF($B$15=DATOS!$B$3,CALDERAS!G108,IF($B$15=DATOS!$B$4,CENTRÍFUGAS!G108,IF($B$15=DATOS!$B$5,CHILLERS!G108, IF($B$15=DATOS!$B$6,COMPRESORES!G108,IF($B$15=DATOS!$B$7,EVAPORADORES!G108,IF($B$15=DATOS!$B$8,FILTROS!G108,IF($B$15=DATOS!$B$9,IC!G108,IF($B$15=DATOS!$B$10,MIXERS!G108,IF($B$15=DATOS!$B$11,MOLINOS!G108,IF($B$15=DATOS!$B$12,'ÓSMOSIS INV'!G108,IF($B$15=DATOS!$B$13,REACTORES!G108,IF($B$15=DATOS!$B$14,RESINAS!G112,IF($B$15=DATOS!$B$15,SECADORES!G108,IF($B$15=DATOS!$B$16,SILOS!G108,IF($B$15=DATOS!$B$17,TANQUES!G108,IF($B$15=DATOS!$B$18,'TK AGITADOS'!G108,IF($B$15=DATOS!$B$19,'TORRES ENF'!G108," ")))))))))))))))))</f>
        <v>0</v>
      </c>
      <c r="F124" s="46">
        <f>IF($B$15=DATOS!$B$3,CALDERAS!H108,IF($B$15=DATOS!$B$4,CENTRÍFUGAS!H108,IF($B$15=DATOS!$B$5,CHILLERS!H108, IF($B$15=DATOS!$B$6,COMPRESORES!H108,IF($B$15=DATOS!$B$7,EVAPORADORES!H108,IF($B$15=DATOS!$B$8,FILTROS!H108,IF($B$15=DATOS!$B$9,IC!H108,IF($B$15=DATOS!$B$10,MIXERS!H108,IF($B$15=DATOS!$B$11,MOLINOS!H108,IF($B$15=DATOS!$B$12,'ÓSMOSIS INV'!H108,IF($B$15=DATOS!$B$13,REACTORES!H108,IF($B$15=DATOS!$B$14,RESINAS!H112,IF($B$15=DATOS!$B$15,SECADORES!H108,IF($B$15=DATOS!$B$16,SILOS!H108,IF($B$15=DATOS!$B$17,TANQUES!H108,IF($B$15=DATOS!$B$18,'TK AGITADOS'!H108,IF($B$15=DATOS!$B$19,'TORRES ENF'!H108," ")))))))))))))))))</f>
        <v>0</v>
      </c>
      <c r="G124" s="46">
        <f>IF($B$15=DATOS!$B$3,CALDERAS!I108,IF($B$15=DATOS!$B$4,CENTRÍFUGAS!I108,IF($B$15=DATOS!$B$5,CHILLERS!I108, IF($B$15=DATOS!$B$6,COMPRESORES!I108,IF($B$15=DATOS!$B$7,EVAPORADORES!I108,IF($B$15=DATOS!$B$8,FILTROS!I108,IF($B$15=DATOS!$B$9,IC!I108,IF($B$15=DATOS!$B$10,MIXERS!I108,IF($B$15=DATOS!$B$11,MOLINOS!I108,IF($B$15=DATOS!$B$12,'ÓSMOSIS INV'!I108,IF($B$15=DATOS!$B$13,REACTORES!I108,IF($B$15=DATOS!$B$14,RESINAS!I112,IF($B$15=DATOS!$B$15,SECADORES!I108,IF($B$15=DATOS!$B$16,SILOS!I108,IF($B$15=DATOS!$B$17,TANQUES!I108,IF($B$15=DATOS!$B$18,'TK AGITADOS'!I108,IF($B$15=DATOS!$B$19,'TORRES ENF'!I108," ")))))))))))))))))</f>
        <v>0</v>
      </c>
      <c r="H124" s="46">
        <f>IF($B$15=DATOS!$B$3,CALDERAS!J108,IF($B$15=DATOS!$B$4,CENTRÍFUGAS!J108,IF($B$15=DATOS!$B$5,CHILLERS!J108, IF($B$15=DATOS!$B$6,COMPRESORES!J108,IF($B$15=DATOS!$B$7,EVAPORADORES!J108,IF($B$15=DATOS!$B$8,FILTROS!J108,IF($B$15=DATOS!$B$9,IC!J108,IF($B$15=DATOS!$B$10,MIXERS!J108,IF($B$15=DATOS!$B$11,MOLINOS!J108,IF($B$15=DATOS!$B$12,'ÓSMOSIS INV'!J108,IF($B$15=DATOS!$B$13,REACTORES!J108,IF($B$15=DATOS!$B$14,RESINAS!J112,IF($B$15=DATOS!$B$15,SECADORES!J108,IF($B$15=DATOS!$B$16,SILOS!J108,IF($B$15=DATOS!$B$17,TANQUES!J108,IF($B$15=DATOS!$B$18,'TK AGITADOS'!J108,IF($B$15=DATOS!$B$19,'TORRES ENF'!J108," ")))))))))))))))))</f>
        <v>0</v>
      </c>
      <c r="I124" s="46">
        <f>IF($B$15=DATOS!$B$3,CALDERAS!K108,IF($B$15=DATOS!$B$4,CENTRÍFUGAS!K108,IF($B$15=DATOS!$B$5,CHILLERS!K108, IF($B$15=DATOS!$B$6,COMPRESORES!K108,IF($B$15=DATOS!$B$7,EVAPORADORES!K108,IF($B$15=DATOS!$B$8,FILTROS!K108,IF($B$15=DATOS!$B$9,IC!K108,IF($B$15=DATOS!$B$10,MIXERS!K108,IF($B$15=DATOS!$B$11,MOLINOS!K108,IF($B$15=DATOS!$B$12,'ÓSMOSIS INV'!K108,IF($B$15=DATOS!$B$13,REACTORES!K108,IF($B$15=DATOS!$B$14,RESINAS!K112,IF($B$15=DATOS!$B$15,SECADORES!K108,IF($B$15=DATOS!$B$16,SILOS!K108,IF($B$15=DATOS!$B$17,TANQUES!K108,IF($B$15=DATOS!$B$18,'TK AGITADOS'!K108,IF($B$15=DATOS!$B$19,'TORRES ENF'!K108," ")))))))))))))))))</f>
        <v>0</v>
      </c>
      <c r="J124" s="46">
        <f>IF($B$15=DATOS!$B$3,CALDERAS!L108,IF($B$15=DATOS!$B$4,CENTRÍFUGAS!L108,IF($B$15=DATOS!$B$5,CHILLERS!L108, IF($B$15=DATOS!$B$6,COMPRESORES!L108,IF($B$15=DATOS!$B$7,EVAPORADORES!L108,IF($B$15=DATOS!$B$8,FILTROS!L108,IF($B$15=DATOS!$B$9,IC!L108,IF($B$15=DATOS!$B$10,MIXERS!L108,IF($B$15=DATOS!$B$11,MOLINOS!L108,IF($B$15=DATOS!$B$12,'ÓSMOSIS INV'!L108,IF($B$15=DATOS!$B$13,REACTORES!L108,IF($B$15=DATOS!$B$14,RESINAS!L112,IF($B$15=DATOS!$B$15,SECADORES!L108,IF($B$15=DATOS!$B$16,SILOS!L108,IF($B$15=DATOS!$B$17,TANQUES!L108,IF($B$15=DATOS!$B$18,'TK AGITADOS'!L108,IF($B$15=DATOS!$B$19,'TORRES ENF'!L108," ")))))))))))))))))</f>
        <v>0</v>
      </c>
      <c r="K124" s="46">
        <f>IF($B$15=DATOS!$B$3,CALDERAS!M108,IF($B$15=DATOS!$B$4,CENTRÍFUGAS!M108,IF($B$15=DATOS!$B$5,CHILLERS!M108, IF($B$15=DATOS!$B$6,COMPRESORES!M108,IF($B$15=DATOS!$B$7,EVAPORADORES!M108,IF($B$15=DATOS!$B$8,FILTROS!M108,IF($B$15=DATOS!$B$9,IC!M108,IF($B$15=DATOS!$B$10,MIXERS!M108,IF($B$15=DATOS!$B$11,MOLINOS!M108,IF($B$15=DATOS!$B$12,'ÓSMOSIS INV'!M108,IF($B$15=DATOS!$B$13,REACTORES!M108,IF($B$15=DATOS!$B$14,RESINAS!M112,IF($B$15=DATOS!$B$15,SECADORES!M108,IF($B$15=DATOS!$B$16,SILOS!M108,IF($B$15=DATOS!$B$17,TANQUES!M108,IF($B$15=DATOS!$B$18,'TK AGITADOS'!M108,IF($B$15=DATOS!$B$19,'TORRES ENF'!M108," ")))))))))))))))))</f>
        <v>0</v>
      </c>
      <c r="L124" s="46">
        <f>IF($B$15=DATOS!$B$3,CALDERAS!N108,IF($B$15=DATOS!$B$4,CENTRÍFUGAS!N108,IF($B$15=DATOS!$B$5,CHILLERS!N108, IF($B$15=DATOS!$B$6,COMPRESORES!N108,IF($B$15=DATOS!$B$7,EVAPORADORES!N108,IF($B$15=DATOS!$B$8,FILTROS!N108,IF($B$15=DATOS!$B$9,IC!N108,IF($B$15=DATOS!$B$10,MIXERS!N108,IF($B$15=DATOS!$B$11,MOLINOS!N108,IF($B$15=DATOS!$B$12,'ÓSMOSIS INV'!N108,IF($B$15=DATOS!$B$13,REACTORES!N108,IF($B$15=DATOS!$B$14,RESINAS!N112,IF($B$15=DATOS!$B$15,SECADORES!N108,IF($B$15=DATOS!$B$16,SILOS!N108,IF($B$15=DATOS!$B$17,TANQUES!N108,IF($B$15=DATOS!$B$18,'TK AGITADOS'!N108,IF($B$15=DATOS!$B$19,'TORRES ENF'!N108," ")))))))))))))))))</f>
        <v>0</v>
      </c>
      <c r="M124" s="46">
        <f>IF($B$15=DATOS!$B$3,CALDERAS!O108,IF($B$15=DATOS!$B$4,CENTRÍFUGAS!O108,IF($B$15=DATOS!$B$5,CHILLERS!O108, IF($B$15=DATOS!$B$6,COMPRESORES!O108,IF($B$15=DATOS!$B$7,EVAPORADORES!O108,IF($B$15=DATOS!$B$8,FILTROS!O108,IF($B$15=DATOS!$B$9,IC!O108,IF($B$15=DATOS!$B$10,MIXERS!O108,IF($B$15=DATOS!$B$11,MOLINOS!O108,IF($B$15=DATOS!$B$12,'ÓSMOSIS INV'!O108,IF($B$15=DATOS!$B$13,REACTORES!O108,IF($B$15=DATOS!$B$14,RESINAS!O112,IF($B$15=DATOS!$B$15,SECADORES!O108,IF($B$15=DATOS!$B$16,SILOS!O108,IF($B$15=DATOS!$B$17,TANQUES!O108,IF($B$15=DATOS!$B$18,'TK AGITADOS'!O108,IF($B$15=DATOS!$B$19,'TORRES ENF'!O108," ")))))))))))))))))</f>
        <v>0</v>
      </c>
      <c r="N124" s="46">
        <f>IF($B$15=DATOS!$B$3,CALDERAS!P108,IF($B$15=DATOS!$B$4,CENTRÍFUGAS!P108,IF($B$15=DATOS!$B$5,CHILLERS!P108, IF($B$15=DATOS!$B$6,COMPRESORES!P108,IF($B$15=DATOS!$B$7,EVAPORADORES!P108,IF($B$15=DATOS!$B$8,FILTROS!P108,IF($B$15=DATOS!$B$9,IC!P108,IF($B$15=DATOS!$B$10,MIXERS!P108,IF($B$15=DATOS!$B$11,MOLINOS!P108,IF($B$15=DATOS!$B$12,'ÓSMOSIS INV'!P108,IF($B$15=DATOS!$B$13,REACTORES!P108,IF($B$15=DATOS!$B$14,RESINAS!P112,IF($B$15=DATOS!$B$15,SECADORES!P108,IF($B$15=DATOS!$B$16,SILOS!P108,IF($B$15=DATOS!$B$17,TANQUES!P108,IF($B$15=DATOS!$B$18,'TK AGITADOS'!P108,IF($B$15=DATOS!$B$19,'TORRES ENF'!P108," ")))))))))))))))))</f>
        <v>0</v>
      </c>
      <c r="O124" s="46">
        <f>IF($B$15=DATOS!$B$3,CALDERAS!Q108,IF($B$15=DATOS!$B$4,CENTRÍFUGAS!Q108,IF($B$15=DATOS!$B$5,CHILLERS!Q108, IF($B$15=DATOS!$B$6,COMPRESORES!Q108,IF($B$15=DATOS!$B$7,EVAPORADORES!Q108,IF($B$15=DATOS!$B$8,FILTROS!Q108,IF($B$15=DATOS!$B$9,IC!Q108,IF($B$15=DATOS!$B$10,MIXERS!Q108,IF($B$15=DATOS!$B$11,MOLINOS!Q108,IF($B$15=DATOS!$B$12,'ÓSMOSIS INV'!Q108,IF($B$15=DATOS!$B$13,REACTORES!Q108,IF($B$15=DATOS!$B$14,RESINAS!Q112,IF($B$15=DATOS!$B$15,SECADORES!Q108,IF($B$15=DATOS!$B$16,SILOS!Q108,IF($B$15=DATOS!$B$17,TANQUES!Q108,IF($B$15=DATOS!$B$18,'TK AGITADOS'!Q108,IF($B$15=DATOS!$B$19,'TORRES ENF'!Q108," ")))))))))))))))))</f>
        <v>0</v>
      </c>
      <c r="P124" s="46">
        <f>IF($B$15=DATOS!$B$3,CALDERAS!R108,IF($B$15=DATOS!$B$4,CENTRÍFUGAS!R108,IF($B$15=DATOS!$B$5,CHILLERS!R108, IF($B$15=DATOS!$B$6,COMPRESORES!R108,IF($B$15=DATOS!$B$7,EVAPORADORES!R108,IF($B$15=DATOS!$B$8,FILTROS!R108,IF($B$15=DATOS!$B$9,IC!R108,IF($B$15=DATOS!$B$10,MIXERS!R108,IF($B$15=DATOS!$B$11,MOLINOS!R108,IF($B$15=DATOS!$B$12,'ÓSMOSIS INV'!R108,IF($B$15=DATOS!$B$13,REACTORES!R108,IF($B$15=DATOS!$B$14,RESINAS!R112,IF($B$15=DATOS!$B$15,SECADORES!R108,IF($B$15=DATOS!$B$16,SILOS!R108,IF($B$15=DATOS!$B$17,TANQUES!R108,IF($B$15=DATOS!$B$18,'TK AGITADOS'!R108,IF($B$15=DATOS!$B$19,'TORRES ENF'!R108," ")))))))))))))))))</f>
        <v>0</v>
      </c>
      <c r="Q124" s="46">
        <f>IF($B$15=DATOS!$B$3,CALDERAS!S108,IF($B$15=DATOS!$B$4,CENTRÍFUGAS!S108,IF($B$15=DATOS!$B$5,CHILLERS!S108, IF($B$15=DATOS!$B$6,COMPRESORES!S108,IF($B$15=DATOS!$B$7,EVAPORADORES!S108,IF($B$15=DATOS!$B$8,FILTROS!S108,IF($B$15=DATOS!$B$9,IC!S108,IF($B$15=DATOS!$B$10,MIXERS!S108,IF($B$15=DATOS!$B$11,MOLINOS!S108,IF($B$15=DATOS!$B$12,'ÓSMOSIS INV'!S108,IF($B$15=DATOS!$B$13,REACTORES!S108,IF($B$15=DATOS!$B$14,RESINAS!S112,IF($B$15=DATOS!$B$15,SECADORES!S108,IF($B$15=DATOS!$B$16,SILOS!S108,IF($B$15=DATOS!$B$17,TANQUES!S108,IF($B$15=DATOS!$B$18,'TK AGITADOS'!S108,IF($B$15=DATOS!$B$19,'TORRES ENF'!S108," ")))))))))))))))))</f>
        <v>0</v>
      </c>
      <c r="R124" s="46">
        <f>IF($B$15=DATOS!$B$3,CALDERAS!T108,IF($B$15=DATOS!$B$4,CENTRÍFUGAS!T108,IF($B$15=DATOS!$B$5,CHILLERS!T108, IF($B$15=DATOS!$B$6,COMPRESORES!T108,IF($B$15=DATOS!$B$7,EVAPORADORES!T108,IF($B$15=DATOS!$B$8,FILTROS!T108,IF($B$15=DATOS!$B$9,IC!T108,IF($B$15=DATOS!$B$10,MIXERS!T108,IF($B$15=DATOS!$B$11,MOLINOS!T108,IF($B$15=DATOS!$B$12,'ÓSMOSIS INV'!T108,IF($B$15=DATOS!$B$13,REACTORES!T108,IF($B$15=DATOS!$B$14,RESINAS!T112,IF($B$15=DATOS!$B$15,SECADORES!T108,IF($B$15=DATOS!$B$16,SILOS!T108,IF($B$15=DATOS!$B$17,TANQUES!T108,IF($B$15=DATOS!$B$18,'TK AGITADOS'!T108,IF($B$15=DATOS!$B$19,'TORRES ENF'!T108," ")))))))))))))))))</f>
        <v>0</v>
      </c>
      <c r="S124" s="46">
        <f>IF($B$15=DATOS!$B$3,CALDERAS!U108,IF($B$15=DATOS!$B$4,CENTRÍFUGAS!U108,IF($B$15=DATOS!$B$5,CHILLERS!U108, IF($B$15=DATOS!$B$6,COMPRESORES!U108,IF($B$15=DATOS!$B$7,EVAPORADORES!U108,IF($B$15=DATOS!$B$8,FILTROS!U108,IF($B$15=DATOS!$B$9,IC!U108,IF($B$15=DATOS!$B$10,MIXERS!U108,IF($B$15=DATOS!$B$11,MOLINOS!U108,IF($B$15=DATOS!$B$12,'ÓSMOSIS INV'!U108,IF($B$15=DATOS!$B$13,REACTORES!U108,IF($B$15=DATOS!$B$14,RESINAS!U112,IF($B$15=DATOS!$B$15,SECADORES!U108,IF($B$15=DATOS!$B$16,SILOS!U108,IF($B$15=DATOS!$B$17,TANQUES!U108,IF($B$15=DATOS!$B$18,'TK AGITADOS'!U108,IF($B$15=DATOS!$B$19,'TORRES ENF'!U108," ")))))))))))))))))</f>
        <v>0</v>
      </c>
      <c r="T124" s="46">
        <f>IF($B$15=DATOS!$B$3,CALDERAS!V108,IF($B$15=DATOS!$B$4,CENTRÍFUGAS!V108,IF($B$15=DATOS!$B$5,CHILLERS!V108, IF($B$15=DATOS!$B$6,COMPRESORES!V108,IF($B$15=DATOS!$B$7,EVAPORADORES!V108,IF($B$15=DATOS!$B$8,FILTROS!V108,IF($B$15=DATOS!$B$9,IC!V108,IF($B$15=DATOS!$B$10,MIXERS!V108,IF($B$15=DATOS!$B$11,MOLINOS!V108,IF($B$15=DATOS!$B$12,'ÓSMOSIS INV'!V108,IF($B$15=DATOS!$B$13,REACTORES!V108,IF($B$15=DATOS!$B$14,RESINAS!V112,IF($B$15=DATOS!$B$15,SECADORES!V108,IF($B$15=DATOS!$B$16,SILOS!V108,IF($B$15=DATOS!$B$17,TANQUES!V108,IF($B$15=DATOS!$B$18,'TK AGITADOS'!V108,IF($B$15=DATOS!$B$19,'TORRES ENF'!V108," ")))))))))))))))))</f>
        <v>0</v>
      </c>
      <c r="U124" s="46">
        <f>IF($B$15=DATOS!$B$3,CALDERAS!W108,IF($B$15=DATOS!$B$4,CENTRÍFUGAS!W108,IF($B$15=DATOS!$B$5,CHILLERS!W108, IF($B$15=DATOS!$B$6,COMPRESORES!W108,IF($B$15=DATOS!$B$7,EVAPORADORES!W108,IF($B$15=DATOS!$B$8,FILTROS!W108,IF($B$15=DATOS!$B$9,IC!W108,IF($B$15=DATOS!$B$10,MIXERS!W108,IF($B$15=DATOS!$B$11,MOLINOS!W108,IF($B$15=DATOS!$B$12,'ÓSMOSIS INV'!W108,IF($B$15=DATOS!$B$13,REACTORES!W108,IF($B$15=DATOS!$B$14,RESINAS!W112,IF($B$15=DATOS!$B$15,SECADORES!W108,IF($B$15=DATOS!$B$16,SILOS!W108,IF($B$15=DATOS!$B$17,TANQUES!W108,IF($B$15=DATOS!$B$18,'TK AGITADOS'!W108,IF($B$15=DATOS!$B$19,'TORRES ENF'!W108," ")))))))))))))))))</f>
        <v>0</v>
      </c>
      <c r="V124" s="46">
        <f>IF($B$15=DATOS!$B$3,CALDERAS!X108,IF($B$15=DATOS!$B$4,CENTRÍFUGAS!X108,IF($B$15=DATOS!$B$5,CHILLERS!X108, IF($B$15=DATOS!$B$6,COMPRESORES!X108,IF($B$15=DATOS!$B$7,EVAPORADORES!X108,IF($B$15=DATOS!$B$8,FILTROS!X108,IF($B$15=DATOS!$B$9,IC!X108,IF($B$15=DATOS!$B$10,MIXERS!X108,IF($B$15=DATOS!$B$11,MOLINOS!X108,IF($B$15=DATOS!$B$12,'ÓSMOSIS INV'!X108,IF($B$15=DATOS!$B$13,REACTORES!X108,IF($B$15=DATOS!$B$14,RESINAS!X112,IF($B$15=DATOS!$B$15,SECADORES!X108,IF($B$15=DATOS!$B$16,SILOS!X108,IF($B$15=DATOS!$B$17,TANQUES!X108,IF($B$15=DATOS!$B$18,'TK AGITADOS'!X108,IF($B$15=DATOS!$B$19,'TORRES ENF'!X108," ")))))))))))))))))</f>
        <v>0</v>
      </c>
      <c r="W124" s="46">
        <f>IF($B$15=DATOS!$B$3,CALDERAS!Y108,IF($B$15=DATOS!$B$4,CENTRÍFUGAS!Y108,IF($B$15=DATOS!$B$5,CHILLERS!Y108, IF($B$15=DATOS!$B$6,COMPRESORES!Y108,IF($B$15=DATOS!$B$7,EVAPORADORES!Y108,IF($B$15=DATOS!$B$8,FILTROS!Y108,IF($B$15=DATOS!$B$9,IC!Y108,IF($B$15=DATOS!$B$10,MIXERS!Y108,IF($B$15=DATOS!$B$11,MOLINOS!Y108,IF($B$15=DATOS!$B$12,'ÓSMOSIS INV'!Y108,IF($B$15=DATOS!$B$13,REACTORES!Y108,IF($B$15=DATOS!$B$14,RESINAS!Y112,IF($B$15=DATOS!$B$15,SECADORES!Y108,IF($B$15=DATOS!$B$16,SILOS!Y108,IF($B$15=DATOS!$B$17,TANQUES!Y108,IF($B$15=DATOS!$B$18,'TK AGITADOS'!Y108,IF($B$15=DATOS!$B$19,'TORRES ENF'!Y108," ")))))))))))))))))</f>
        <v>0</v>
      </c>
      <c r="X124" s="46">
        <f>IF($B$15=DATOS!$B$3,CALDERAS!Z108,IF($B$15=DATOS!$B$4,CENTRÍFUGAS!Z108,IF($B$15=DATOS!$B$5,CHILLERS!Z108, IF($B$15=DATOS!$B$6,COMPRESORES!Z108,IF($B$15=DATOS!$B$7,EVAPORADORES!Z108,IF($B$15=DATOS!$B$8,FILTROS!Z108,IF($B$15=DATOS!$B$9,IC!Z108,IF($B$15=DATOS!$B$10,MIXERS!Z108,IF($B$15=DATOS!$B$11,MOLINOS!Z108,IF($B$15=DATOS!$B$12,'ÓSMOSIS INV'!Z108,IF($B$15=DATOS!$B$13,REACTORES!Z108,IF($B$15=DATOS!$B$14,RESINAS!Z112,IF($B$15=DATOS!$B$15,SECADORES!Z108,IF($B$15=DATOS!$B$16,SILOS!Z108,IF($B$15=DATOS!$B$17,TANQUES!Z108,IF($B$15=DATOS!$B$18,'TK AGITADOS'!Z108,IF($B$15=DATOS!$B$19,'TORRES ENF'!Z108," ")))))))))))))))))</f>
        <v>0</v>
      </c>
      <c r="Y124" s="46">
        <f>IF($B$15=DATOS!$B$3,CALDERAS!AA108,IF($B$15=DATOS!$B$4,CENTRÍFUGAS!AA108,IF($B$15=DATOS!$B$5,CHILLERS!AA108, IF($B$15=DATOS!$B$6,COMPRESORES!AA108,IF($B$15=DATOS!$B$7,EVAPORADORES!AA108,IF($B$15=DATOS!$B$8,FILTROS!AA108,IF($B$15=DATOS!$B$9,IC!AA108,IF($B$15=DATOS!$B$10,MIXERS!AA108,IF($B$15=DATOS!$B$11,MOLINOS!AA108,IF($B$15=DATOS!$B$12,'ÓSMOSIS INV'!AA108,IF($B$15=DATOS!$B$13,REACTORES!AA108,IF($B$15=DATOS!$B$14,RESINAS!AA112,IF($B$15=DATOS!$B$15,SECADORES!AA108,IF($B$15=DATOS!$B$16,SILOS!AA108,IF($B$15=DATOS!$B$17,TANQUES!AA108,IF($B$15=DATOS!$B$18,'TK AGITADOS'!AA108,IF($B$15=DATOS!$B$19,'TORRES ENF'!AA108," ")))))))))))))))))</f>
        <v>0</v>
      </c>
      <c r="Z124" s="46">
        <f>IF($B$15=DATOS!$B$3,CALDERAS!AB108,IF($B$15=DATOS!$B$4,CENTRÍFUGAS!AB108,IF($B$15=DATOS!$B$5,CHILLERS!AB108, IF($B$15=DATOS!$B$6,COMPRESORES!AB108,IF($B$15=DATOS!$B$7,EVAPORADORES!AB108,IF($B$15=DATOS!$B$8,FILTROS!AB108,IF($B$15=DATOS!$B$9,IC!AB108,IF($B$15=DATOS!$B$10,MIXERS!AB108,IF($B$15=DATOS!$B$11,MOLINOS!AB108,IF($B$15=DATOS!$B$12,'ÓSMOSIS INV'!AB108,IF($B$15=DATOS!$B$13,REACTORES!AB108,IF($B$15=DATOS!$B$14,RESINAS!AB112,IF($B$15=DATOS!$B$15,SECADORES!AB108,IF($B$15=DATOS!$B$16,SILOS!AB108,IF($B$15=DATOS!$B$17,TANQUES!AB108,IF($B$15=DATOS!$B$18,'TK AGITADOS'!AB108,IF($B$15=DATOS!$B$19,'TORRES ENF'!AB108," ")))))))))))))))))</f>
        <v>0</v>
      </c>
      <c r="AA124" s="46">
        <f>IF($B$15=DATOS!$B$3,CALDERAS!AC108,IF($B$15=DATOS!$B$4,CENTRÍFUGAS!AC108,IF($B$15=DATOS!$B$5,CHILLERS!AC108, IF($B$15=DATOS!$B$6,COMPRESORES!AC108,IF($B$15=DATOS!$B$7,EVAPORADORES!AC108,IF($B$15=DATOS!$B$8,FILTROS!AC108,IF($B$15=DATOS!$B$9,IC!AC108,IF($B$15=DATOS!$B$10,MIXERS!AC108,IF($B$15=DATOS!$B$11,MOLINOS!AC108,IF($B$15=DATOS!$B$12,'ÓSMOSIS INV'!AC108,IF($B$15=DATOS!$B$13,REACTORES!AC108,IF($B$15=DATOS!$B$14,RESINAS!AC112,IF($B$15=DATOS!$B$15,SECADORES!AC108,IF($B$15=DATOS!$B$16,SILOS!AC108,IF($B$15=DATOS!$B$17,TANQUES!AC108,IF($B$15=DATOS!$B$18,'TK AGITADOS'!AC108,IF($B$15=DATOS!$B$19,'TORRES ENF'!AC108," ")))))))))))))))))</f>
        <v>0</v>
      </c>
      <c r="AB124" s="46">
        <f>IF($B$15=DATOS!$B$3,CALDERAS!AD108,IF($B$15=DATOS!$B$4,CENTRÍFUGAS!AD108,IF($B$15=DATOS!$B$5,CHILLERS!AD108, IF($B$15=DATOS!$B$6,COMPRESORES!AD108,IF($B$15=DATOS!$B$7,EVAPORADORES!AD108,IF($B$15=DATOS!$B$8,FILTROS!AD108,IF($B$15=DATOS!$B$9,IC!AD108,IF($B$15=DATOS!$B$10,MIXERS!AD108,IF($B$15=DATOS!$B$11,MOLINOS!AD108,IF($B$15=DATOS!$B$12,'ÓSMOSIS INV'!AD108,IF($B$15=DATOS!$B$13,REACTORES!AD108,IF($B$15=DATOS!$B$14,RESINAS!AD112,IF($B$15=DATOS!$B$15,SECADORES!AD108,IF($B$15=DATOS!$B$16,SILOS!AD108,IF($B$15=DATOS!$B$17,TANQUES!AD108,IF($B$15=DATOS!$B$18,'TK AGITADOS'!AD108,IF($B$15=DATOS!$B$19,'TORRES ENF'!AD108," ")))))))))))))))))</f>
        <v>0</v>
      </c>
      <c r="AC124" s="46">
        <f>IF($B$15=DATOS!$B$3,CALDERAS!AE108,IF($B$15=DATOS!$B$4,CENTRÍFUGAS!AE108,IF($B$15=DATOS!$B$5,CHILLERS!AE108, IF($B$15=DATOS!$B$6,COMPRESORES!AE108,IF($B$15=DATOS!$B$7,EVAPORADORES!AE108,IF($B$15=DATOS!$B$8,FILTROS!AE108,IF($B$15=DATOS!$B$9,IC!AE108,IF($B$15=DATOS!$B$10,MIXERS!AE108,IF($B$15=DATOS!$B$11,MOLINOS!AE108,IF($B$15=DATOS!$B$12,'ÓSMOSIS INV'!AE108,IF($B$15=DATOS!$B$13,REACTORES!AE108,IF($B$15=DATOS!$B$14,RESINAS!AE112,IF($B$15=DATOS!$B$15,SECADORES!AE108,IF($B$15=DATOS!$B$16,SILOS!AE108,IF($B$15=DATOS!$B$17,TANQUES!AE108,IF($B$15=DATOS!$B$18,'TK AGITADOS'!AE108,IF($B$15=DATOS!$B$19,'TORRES ENF'!AE108," ")))))))))))))))))</f>
        <v>0</v>
      </c>
      <c r="AD124" s="46">
        <f>IF($B$15=DATOS!$B$3,CALDERAS!AF108,IF($B$15=DATOS!$B$4,CENTRÍFUGAS!AF108,IF($B$15=DATOS!$B$5,CHILLERS!AF108, IF($B$15=DATOS!$B$6,COMPRESORES!AF108,IF($B$15=DATOS!$B$7,EVAPORADORES!AF108,IF($B$15=DATOS!$B$8,FILTROS!AF108,IF($B$15=DATOS!$B$9,IC!AF108,IF($B$15=DATOS!$B$10,MIXERS!AF108,IF($B$15=DATOS!$B$11,MOLINOS!AF108,IF($B$15=DATOS!$B$12,'ÓSMOSIS INV'!AF108,IF($B$15=DATOS!$B$13,REACTORES!AF108,IF($B$15=DATOS!$B$14,RESINAS!AF112,IF($B$15=DATOS!$B$15,SECADORES!AF108,IF($B$15=DATOS!$B$16,SILOS!AF108,IF($B$15=DATOS!$B$17,TANQUES!AF108,IF($B$15=DATOS!$B$18,'TK AGITADOS'!AF108,IF($B$15=DATOS!$B$19,'TORRES ENF'!AF108," ")))))))))))))))))</f>
        <v>0</v>
      </c>
      <c r="AE124" s="46">
        <f>IF($B$15=DATOS!$B$3,CALDERAS!AG108,IF($B$15=DATOS!$B$4,CENTRÍFUGAS!AG108,IF($B$15=DATOS!$B$5,CHILLERS!AG108, IF($B$15=DATOS!$B$6,COMPRESORES!AG108,IF($B$15=DATOS!$B$7,EVAPORADORES!AG108,IF($B$15=DATOS!$B$8,FILTROS!AG108,IF($B$15=DATOS!$B$9,IC!AG108,IF($B$15=DATOS!$B$10,MIXERS!AG108,IF($B$15=DATOS!$B$11,MOLINOS!AG108,IF($B$15=DATOS!$B$12,'ÓSMOSIS INV'!AG108,IF($B$15=DATOS!$B$13,REACTORES!AG108,IF($B$15=DATOS!$B$14,RESINAS!AG112,IF($B$15=DATOS!$B$15,SECADORES!AG108,IF($B$15=DATOS!$B$16,SILOS!AG108,IF($B$15=DATOS!$B$17,TANQUES!AG108,IF($B$15=DATOS!$B$18,'TK AGITADOS'!AG108,IF($B$15=DATOS!$B$19,'TORRES ENF'!AG108," ")))))))))))))))))</f>
        <v>0</v>
      </c>
      <c r="AF124" s="46">
        <f>IF($B$15=DATOS!$B$3,CALDERAS!AH108,IF($B$15=DATOS!$B$4,CENTRÍFUGAS!AH108,IF($B$15=DATOS!$B$5,CHILLERS!AH108, IF($B$15=DATOS!$B$6,COMPRESORES!AH108,IF($B$15=DATOS!$B$7,EVAPORADORES!AH108,IF($B$15=DATOS!$B$8,FILTROS!AH108,IF($B$15=DATOS!$B$9,IC!AH108,IF($B$15=DATOS!$B$10,MIXERS!AH108,IF($B$15=DATOS!$B$11,MOLINOS!AH108,IF($B$15=DATOS!$B$12,'ÓSMOSIS INV'!AH108,IF($B$15=DATOS!$B$13,REACTORES!AH108,IF($B$15=DATOS!$B$14,RESINAS!AH112,IF($B$15=DATOS!$B$15,SECADORES!AH108,IF($B$15=DATOS!$B$16,SILOS!AH108,IF($B$15=DATOS!$B$17,TANQUES!AH108,IF($B$15=DATOS!$B$18,'TK AGITADOS'!AH108,IF($B$15=DATOS!$B$19,'TORRES ENF'!AH108," ")))))))))))))))))</f>
        <v>0</v>
      </c>
    </row>
    <row r="125" spans="1:32" s="48" customFormat="1" ht="45" customHeight="1" x14ac:dyDescent="0.4">
      <c r="A125" s="46">
        <f>IF($B$15=DATOS!$B$3,CALDERAS!C109,IF($B$15=DATOS!$B$4,CENTRÍFUGAS!C109,IF($B$15=DATOS!$B$5,CHILLERS!C109, IF($B$15=DATOS!$B$6,COMPRESORES!C109,IF($B$15=DATOS!$B$7,EVAPORADORES!C109,IF($B$15=DATOS!$B$8,FILTROS!C109,IF($B$15=DATOS!$B$9,IC!C109,IF($B$15=DATOS!$B$10,MIXERS!C109,IF($B$15=DATOS!$B$11,MOLINOS!C109,IF($B$15=DATOS!$B$12,'ÓSMOSIS INV'!C109,IF($B$15=DATOS!$B$13,REACTORES!C109,IF($B$15=DATOS!$B$14,RESINAS!C113,IF($B$15=DATOS!$B$15,SECADORES!C109,IF($B$15=DATOS!$B$16,SILOS!C109,IF($B$15=DATOS!$B$17,TANQUES!C109,IF($B$15=DATOS!$B$18,'TK AGITADOS'!C109,IF($B$15=DATOS!$B$19,'TORRES ENF'!C109," ")))))))))))))))))</f>
        <v>0</v>
      </c>
      <c r="B125" s="46">
        <f>IF($B$15=DATOS!$B$3,CALDERAS!D109,IF($B$15=DATOS!$B$4,CENTRÍFUGAS!D109,IF($B$15=DATOS!$B$5,CHILLERS!D109, IF($B$15=DATOS!$B$6,COMPRESORES!D109,IF($B$15=DATOS!$B$7,EVAPORADORES!D109,IF($B$15=DATOS!$B$8,FILTROS!D109,IF($B$15=DATOS!$B$9,IC!D109,IF($B$15=DATOS!$B$10,MIXERS!D109,IF($B$15=DATOS!$B$11,MOLINOS!D109,IF($B$15=DATOS!$B$12,'ÓSMOSIS INV'!D109,IF($B$15=DATOS!$B$13,REACTORES!D109,IF($B$15=DATOS!$B$14,RESINAS!D113,IF($B$15=DATOS!$B$15,SECADORES!D109,IF($B$15=DATOS!$B$16,SILOS!D109,IF($B$15=DATOS!$B$17,TANQUES!D109,IF($B$15=DATOS!$B$18,'TK AGITADOS'!D109,IF($B$15=DATOS!$B$19,'TORRES ENF'!D109," ")))))))))))))))))</f>
        <v>0</v>
      </c>
      <c r="C125" s="46">
        <f>IF($B$15=DATOS!$B$3,CALDERAS!E109,IF($B$15=DATOS!$B$4,CENTRÍFUGAS!E109,IF($B$15=DATOS!$B$5,CHILLERS!E109, IF($B$15=DATOS!$B$6,COMPRESORES!E109,IF($B$15=DATOS!$B$7,EVAPORADORES!E109,IF($B$15=DATOS!$B$8,FILTROS!E109,IF($B$15=DATOS!$B$9,IC!E109,IF($B$15=DATOS!$B$10,MIXERS!E109,IF($B$15=DATOS!$B$11,MOLINOS!E109,IF($B$15=DATOS!$B$12,'ÓSMOSIS INV'!E109,IF($B$15=DATOS!$B$13,REACTORES!E109,IF($B$15=DATOS!$B$14,RESINAS!E113,IF($B$15=DATOS!$B$15,SECADORES!E109,IF($B$15=DATOS!$B$16,SILOS!E109,IF($B$15=DATOS!$B$17,TANQUES!E109,IF($B$15=DATOS!$B$18,'TK AGITADOS'!E109,IF($B$15=DATOS!$B$19,'TORRES ENF'!E109," ")))))))))))))))))</f>
        <v>0</v>
      </c>
      <c r="D125" s="46">
        <f>IF($B$15=DATOS!$B$3,CALDERAS!F109,IF($B$15=DATOS!$B$4,CENTRÍFUGAS!F109,IF($B$15=DATOS!$B$5,CHILLERS!F109, IF($B$15=DATOS!$B$6,COMPRESORES!F109,IF($B$15=DATOS!$B$7,EVAPORADORES!F109,IF($B$15=DATOS!$B$8,FILTROS!F109,IF($B$15=DATOS!$B$9,IC!F109,IF($B$15=DATOS!$B$10,MIXERS!F109,IF($B$15=DATOS!$B$11,MOLINOS!F109,IF($B$15=DATOS!$B$12,'ÓSMOSIS INV'!F109,IF($B$15=DATOS!$B$13,REACTORES!F109,IF($B$15=DATOS!$B$14,RESINAS!F113,IF($B$15=DATOS!$B$15,SECADORES!F109,IF($B$15=DATOS!$B$16,SILOS!F109,IF($B$15=DATOS!$B$17,TANQUES!F109,IF($B$15=DATOS!$B$18,'TK AGITADOS'!F109,IF($B$15=DATOS!$B$19,'TORRES ENF'!F109," ")))))))))))))))))</f>
        <v>0</v>
      </c>
      <c r="E125" s="46">
        <f>IF($B$15=DATOS!$B$3,CALDERAS!G109,IF($B$15=DATOS!$B$4,CENTRÍFUGAS!G109,IF($B$15=DATOS!$B$5,CHILLERS!G109, IF($B$15=DATOS!$B$6,COMPRESORES!G109,IF($B$15=DATOS!$B$7,EVAPORADORES!G109,IF($B$15=DATOS!$B$8,FILTROS!G109,IF($B$15=DATOS!$B$9,IC!G109,IF($B$15=DATOS!$B$10,MIXERS!G109,IF($B$15=DATOS!$B$11,MOLINOS!G109,IF($B$15=DATOS!$B$12,'ÓSMOSIS INV'!G109,IF($B$15=DATOS!$B$13,REACTORES!G109,IF($B$15=DATOS!$B$14,RESINAS!G113,IF($B$15=DATOS!$B$15,SECADORES!G109,IF($B$15=DATOS!$B$16,SILOS!G109,IF($B$15=DATOS!$B$17,TANQUES!G109,IF($B$15=DATOS!$B$18,'TK AGITADOS'!G109,IF($B$15=DATOS!$B$19,'TORRES ENF'!G109," ")))))))))))))))))</f>
        <v>0</v>
      </c>
      <c r="F125" s="46">
        <f>IF($B$15=DATOS!$B$3,CALDERAS!H109,IF($B$15=DATOS!$B$4,CENTRÍFUGAS!H109,IF($B$15=DATOS!$B$5,CHILLERS!H109, IF($B$15=DATOS!$B$6,COMPRESORES!H109,IF($B$15=DATOS!$B$7,EVAPORADORES!H109,IF($B$15=DATOS!$B$8,FILTROS!H109,IF($B$15=DATOS!$B$9,IC!H109,IF($B$15=DATOS!$B$10,MIXERS!H109,IF($B$15=DATOS!$B$11,MOLINOS!H109,IF($B$15=DATOS!$B$12,'ÓSMOSIS INV'!H109,IF($B$15=DATOS!$B$13,REACTORES!H109,IF($B$15=DATOS!$B$14,RESINAS!H113,IF($B$15=DATOS!$B$15,SECADORES!H109,IF($B$15=DATOS!$B$16,SILOS!H109,IF($B$15=DATOS!$B$17,TANQUES!H109,IF($B$15=DATOS!$B$18,'TK AGITADOS'!H109,IF($B$15=DATOS!$B$19,'TORRES ENF'!H109," ")))))))))))))))))</f>
        <v>0</v>
      </c>
      <c r="G125" s="46">
        <f>IF($B$15=DATOS!$B$3,CALDERAS!I109,IF($B$15=DATOS!$B$4,CENTRÍFUGAS!I109,IF($B$15=DATOS!$B$5,CHILLERS!I109, IF($B$15=DATOS!$B$6,COMPRESORES!I109,IF($B$15=DATOS!$B$7,EVAPORADORES!I109,IF($B$15=DATOS!$B$8,FILTROS!I109,IF($B$15=DATOS!$B$9,IC!I109,IF($B$15=DATOS!$B$10,MIXERS!I109,IF($B$15=DATOS!$B$11,MOLINOS!I109,IF($B$15=DATOS!$B$12,'ÓSMOSIS INV'!I109,IF($B$15=DATOS!$B$13,REACTORES!I109,IF($B$15=DATOS!$B$14,RESINAS!I113,IF($B$15=DATOS!$B$15,SECADORES!I109,IF($B$15=DATOS!$B$16,SILOS!I109,IF($B$15=DATOS!$B$17,TANQUES!I109,IF($B$15=DATOS!$B$18,'TK AGITADOS'!I109,IF($B$15=DATOS!$B$19,'TORRES ENF'!I109," ")))))))))))))))))</f>
        <v>0</v>
      </c>
      <c r="H125" s="46">
        <f>IF($B$15=DATOS!$B$3,CALDERAS!J109,IF($B$15=DATOS!$B$4,CENTRÍFUGAS!J109,IF($B$15=DATOS!$B$5,CHILLERS!J109, IF($B$15=DATOS!$B$6,COMPRESORES!J109,IF($B$15=DATOS!$B$7,EVAPORADORES!J109,IF($B$15=DATOS!$B$8,FILTROS!J109,IF($B$15=DATOS!$B$9,IC!J109,IF($B$15=DATOS!$B$10,MIXERS!J109,IF($B$15=DATOS!$B$11,MOLINOS!J109,IF($B$15=DATOS!$B$12,'ÓSMOSIS INV'!J109,IF($B$15=DATOS!$B$13,REACTORES!J109,IF($B$15=DATOS!$B$14,RESINAS!J113,IF($B$15=DATOS!$B$15,SECADORES!J109,IF($B$15=DATOS!$B$16,SILOS!J109,IF($B$15=DATOS!$B$17,TANQUES!J109,IF($B$15=DATOS!$B$18,'TK AGITADOS'!J109,IF($B$15=DATOS!$B$19,'TORRES ENF'!J109," ")))))))))))))))))</f>
        <v>0</v>
      </c>
      <c r="I125" s="46">
        <f>IF($B$15=DATOS!$B$3,CALDERAS!K109,IF($B$15=DATOS!$B$4,CENTRÍFUGAS!K109,IF($B$15=DATOS!$B$5,CHILLERS!K109, IF($B$15=DATOS!$B$6,COMPRESORES!K109,IF($B$15=DATOS!$B$7,EVAPORADORES!K109,IF($B$15=DATOS!$B$8,FILTROS!K109,IF($B$15=DATOS!$B$9,IC!K109,IF($B$15=DATOS!$B$10,MIXERS!K109,IF($B$15=DATOS!$B$11,MOLINOS!K109,IF($B$15=DATOS!$B$12,'ÓSMOSIS INV'!K109,IF($B$15=DATOS!$B$13,REACTORES!K109,IF($B$15=DATOS!$B$14,RESINAS!K113,IF($B$15=DATOS!$B$15,SECADORES!K109,IF($B$15=DATOS!$B$16,SILOS!K109,IF($B$15=DATOS!$B$17,TANQUES!K109,IF($B$15=DATOS!$B$18,'TK AGITADOS'!K109,IF($B$15=DATOS!$B$19,'TORRES ENF'!K109," ")))))))))))))))))</f>
        <v>0</v>
      </c>
      <c r="J125" s="46">
        <f>IF($B$15=DATOS!$B$3,CALDERAS!L109,IF($B$15=DATOS!$B$4,CENTRÍFUGAS!L109,IF($B$15=DATOS!$B$5,CHILLERS!L109, IF($B$15=DATOS!$B$6,COMPRESORES!L109,IF($B$15=DATOS!$B$7,EVAPORADORES!L109,IF($B$15=DATOS!$B$8,FILTROS!L109,IF($B$15=DATOS!$B$9,IC!L109,IF($B$15=DATOS!$B$10,MIXERS!L109,IF($B$15=DATOS!$B$11,MOLINOS!L109,IF($B$15=DATOS!$B$12,'ÓSMOSIS INV'!L109,IF($B$15=DATOS!$B$13,REACTORES!L109,IF($B$15=DATOS!$B$14,RESINAS!L113,IF($B$15=DATOS!$B$15,SECADORES!L109,IF($B$15=DATOS!$B$16,SILOS!L109,IF($B$15=DATOS!$B$17,TANQUES!L109,IF($B$15=DATOS!$B$18,'TK AGITADOS'!L109,IF($B$15=DATOS!$B$19,'TORRES ENF'!L109," ")))))))))))))))))</f>
        <v>0</v>
      </c>
      <c r="K125" s="46">
        <f>IF($B$15=DATOS!$B$3,CALDERAS!M109,IF($B$15=DATOS!$B$4,CENTRÍFUGAS!M109,IF($B$15=DATOS!$B$5,CHILLERS!M109, IF($B$15=DATOS!$B$6,COMPRESORES!M109,IF($B$15=DATOS!$B$7,EVAPORADORES!M109,IF($B$15=DATOS!$B$8,FILTROS!M109,IF($B$15=DATOS!$B$9,IC!M109,IF($B$15=DATOS!$B$10,MIXERS!M109,IF($B$15=DATOS!$B$11,MOLINOS!M109,IF($B$15=DATOS!$B$12,'ÓSMOSIS INV'!M109,IF($B$15=DATOS!$B$13,REACTORES!M109,IF($B$15=DATOS!$B$14,RESINAS!M113,IF($B$15=DATOS!$B$15,SECADORES!M109,IF($B$15=DATOS!$B$16,SILOS!M109,IF($B$15=DATOS!$B$17,TANQUES!M109,IF($B$15=DATOS!$B$18,'TK AGITADOS'!M109,IF($B$15=DATOS!$B$19,'TORRES ENF'!M109," ")))))))))))))))))</f>
        <v>0</v>
      </c>
      <c r="L125" s="46">
        <f>IF($B$15=DATOS!$B$3,CALDERAS!N109,IF($B$15=DATOS!$B$4,CENTRÍFUGAS!N109,IF($B$15=DATOS!$B$5,CHILLERS!N109, IF($B$15=DATOS!$B$6,COMPRESORES!N109,IF($B$15=DATOS!$B$7,EVAPORADORES!N109,IF($B$15=DATOS!$B$8,FILTROS!N109,IF($B$15=DATOS!$B$9,IC!N109,IF($B$15=DATOS!$B$10,MIXERS!N109,IF($B$15=DATOS!$B$11,MOLINOS!N109,IF($B$15=DATOS!$B$12,'ÓSMOSIS INV'!N109,IF($B$15=DATOS!$B$13,REACTORES!N109,IF($B$15=DATOS!$B$14,RESINAS!N113,IF($B$15=DATOS!$B$15,SECADORES!N109,IF($B$15=DATOS!$B$16,SILOS!N109,IF($B$15=DATOS!$B$17,TANQUES!N109,IF($B$15=DATOS!$B$18,'TK AGITADOS'!N109,IF($B$15=DATOS!$B$19,'TORRES ENF'!N109," ")))))))))))))))))</f>
        <v>0</v>
      </c>
      <c r="M125" s="46">
        <f>IF($B$15=DATOS!$B$3,CALDERAS!O109,IF($B$15=DATOS!$B$4,CENTRÍFUGAS!O109,IF($B$15=DATOS!$B$5,CHILLERS!O109, IF($B$15=DATOS!$B$6,COMPRESORES!O109,IF($B$15=DATOS!$B$7,EVAPORADORES!O109,IF($B$15=DATOS!$B$8,FILTROS!O109,IF($B$15=DATOS!$B$9,IC!O109,IF($B$15=DATOS!$B$10,MIXERS!O109,IF($B$15=DATOS!$B$11,MOLINOS!O109,IF($B$15=DATOS!$B$12,'ÓSMOSIS INV'!O109,IF($B$15=DATOS!$B$13,REACTORES!O109,IF($B$15=DATOS!$B$14,RESINAS!O113,IF($B$15=DATOS!$B$15,SECADORES!O109,IF($B$15=DATOS!$B$16,SILOS!O109,IF($B$15=DATOS!$B$17,TANQUES!O109,IF($B$15=DATOS!$B$18,'TK AGITADOS'!O109,IF($B$15=DATOS!$B$19,'TORRES ENF'!O109," ")))))))))))))))))</f>
        <v>0</v>
      </c>
      <c r="N125" s="46">
        <f>IF($B$15=DATOS!$B$3,CALDERAS!P109,IF($B$15=DATOS!$B$4,CENTRÍFUGAS!P109,IF($B$15=DATOS!$B$5,CHILLERS!P109, IF($B$15=DATOS!$B$6,COMPRESORES!P109,IF($B$15=DATOS!$B$7,EVAPORADORES!P109,IF($B$15=DATOS!$B$8,FILTROS!P109,IF($B$15=DATOS!$B$9,IC!P109,IF($B$15=DATOS!$B$10,MIXERS!P109,IF($B$15=DATOS!$B$11,MOLINOS!P109,IF($B$15=DATOS!$B$12,'ÓSMOSIS INV'!P109,IF($B$15=DATOS!$B$13,REACTORES!P109,IF($B$15=DATOS!$B$14,RESINAS!P113,IF($B$15=DATOS!$B$15,SECADORES!P109,IF($B$15=DATOS!$B$16,SILOS!P109,IF($B$15=DATOS!$B$17,TANQUES!P109,IF($B$15=DATOS!$B$18,'TK AGITADOS'!P109,IF($B$15=DATOS!$B$19,'TORRES ENF'!P109," ")))))))))))))))))</f>
        <v>0</v>
      </c>
      <c r="O125" s="46">
        <f>IF($B$15=DATOS!$B$3,CALDERAS!Q109,IF($B$15=DATOS!$B$4,CENTRÍFUGAS!Q109,IF($B$15=DATOS!$B$5,CHILLERS!Q109, IF($B$15=DATOS!$B$6,COMPRESORES!Q109,IF($B$15=DATOS!$B$7,EVAPORADORES!Q109,IF($B$15=DATOS!$B$8,FILTROS!Q109,IF($B$15=DATOS!$B$9,IC!Q109,IF($B$15=DATOS!$B$10,MIXERS!Q109,IF($B$15=DATOS!$B$11,MOLINOS!Q109,IF($B$15=DATOS!$B$12,'ÓSMOSIS INV'!Q109,IF($B$15=DATOS!$B$13,REACTORES!Q109,IF($B$15=DATOS!$B$14,RESINAS!Q113,IF($B$15=DATOS!$B$15,SECADORES!Q109,IF($B$15=DATOS!$B$16,SILOS!Q109,IF($B$15=DATOS!$B$17,TANQUES!Q109,IF($B$15=DATOS!$B$18,'TK AGITADOS'!Q109,IF($B$15=DATOS!$B$19,'TORRES ENF'!Q109," ")))))))))))))))))</f>
        <v>0</v>
      </c>
      <c r="P125" s="46">
        <f>IF($B$15=DATOS!$B$3,CALDERAS!R109,IF($B$15=DATOS!$B$4,CENTRÍFUGAS!R109,IF($B$15=DATOS!$B$5,CHILLERS!R109, IF($B$15=DATOS!$B$6,COMPRESORES!R109,IF($B$15=DATOS!$B$7,EVAPORADORES!R109,IF($B$15=DATOS!$B$8,FILTROS!R109,IF($B$15=DATOS!$B$9,IC!R109,IF($B$15=DATOS!$B$10,MIXERS!R109,IF($B$15=DATOS!$B$11,MOLINOS!R109,IF($B$15=DATOS!$B$12,'ÓSMOSIS INV'!R109,IF($B$15=DATOS!$B$13,REACTORES!R109,IF($B$15=DATOS!$B$14,RESINAS!R113,IF($B$15=DATOS!$B$15,SECADORES!R109,IF($B$15=DATOS!$B$16,SILOS!R109,IF($B$15=DATOS!$B$17,TANQUES!R109,IF($B$15=DATOS!$B$18,'TK AGITADOS'!R109,IF($B$15=DATOS!$B$19,'TORRES ENF'!R109," ")))))))))))))))))</f>
        <v>0</v>
      </c>
      <c r="Q125" s="46">
        <f>IF($B$15=DATOS!$B$3,CALDERAS!S109,IF($B$15=DATOS!$B$4,CENTRÍFUGAS!S109,IF($B$15=DATOS!$B$5,CHILLERS!S109, IF($B$15=DATOS!$B$6,COMPRESORES!S109,IF($B$15=DATOS!$B$7,EVAPORADORES!S109,IF($B$15=DATOS!$B$8,FILTROS!S109,IF($B$15=DATOS!$B$9,IC!S109,IF($B$15=DATOS!$B$10,MIXERS!S109,IF($B$15=DATOS!$B$11,MOLINOS!S109,IF($B$15=DATOS!$B$12,'ÓSMOSIS INV'!S109,IF($B$15=DATOS!$B$13,REACTORES!S109,IF($B$15=DATOS!$B$14,RESINAS!S113,IF($B$15=DATOS!$B$15,SECADORES!S109,IF($B$15=DATOS!$B$16,SILOS!S109,IF($B$15=DATOS!$B$17,TANQUES!S109,IF($B$15=DATOS!$B$18,'TK AGITADOS'!S109,IF($B$15=DATOS!$B$19,'TORRES ENF'!S109," ")))))))))))))))))</f>
        <v>0</v>
      </c>
      <c r="R125" s="46">
        <f>IF($B$15=DATOS!$B$3,CALDERAS!T109,IF($B$15=DATOS!$B$4,CENTRÍFUGAS!T109,IF($B$15=DATOS!$B$5,CHILLERS!T109, IF($B$15=DATOS!$B$6,COMPRESORES!T109,IF($B$15=DATOS!$B$7,EVAPORADORES!T109,IF($B$15=DATOS!$B$8,FILTROS!T109,IF($B$15=DATOS!$B$9,IC!T109,IF($B$15=DATOS!$B$10,MIXERS!T109,IF($B$15=DATOS!$B$11,MOLINOS!T109,IF($B$15=DATOS!$B$12,'ÓSMOSIS INV'!T109,IF($B$15=DATOS!$B$13,REACTORES!T109,IF($B$15=DATOS!$B$14,RESINAS!T113,IF($B$15=DATOS!$B$15,SECADORES!T109,IF($B$15=DATOS!$B$16,SILOS!T109,IF($B$15=DATOS!$B$17,TANQUES!T109,IF($B$15=DATOS!$B$18,'TK AGITADOS'!T109,IF($B$15=DATOS!$B$19,'TORRES ENF'!T109," ")))))))))))))))))</f>
        <v>0</v>
      </c>
      <c r="S125" s="46">
        <f>IF($B$15=DATOS!$B$3,CALDERAS!U109,IF($B$15=DATOS!$B$4,CENTRÍFUGAS!U109,IF($B$15=DATOS!$B$5,CHILLERS!U109, IF($B$15=DATOS!$B$6,COMPRESORES!U109,IF($B$15=DATOS!$B$7,EVAPORADORES!U109,IF($B$15=DATOS!$B$8,FILTROS!U109,IF($B$15=DATOS!$B$9,IC!U109,IF($B$15=DATOS!$B$10,MIXERS!U109,IF($B$15=DATOS!$B$11,MOLINOS!U109,IF($B$15=DATOS!$B$12,'ÓSMOSIS INV'!U109,IF($B$15=DATOS!$B$13,REACTORES!U109,IF($B$15=DATOS!$B$14,RESINAS!U113,IF($B$15=DATOS!$B$15,SECADORES!U109,IF($B$15=DATOS!$B$16,SILOS!U109,IF($B$15=DATOS!$B$17,TANQUES!U109,IF($B$15=DATOS!$B$18,'TK AGITADOS'!U109,IF($B$15=DATOS!$B$19,'TORRES ENF'!U109," ")))))))))))))))))</f>
        <v>0</v>
      </c>
      <c r="T125" s="46">
        <f>IF($B$15=DATOS!$B$3,CALDERAS!V109,IF($B$15=DATOS!$B$4,CENTRÍFUGAS!V109,IF($B$15=DATOS!$B$5,CHILLERS!V109, IF($B$15=DATOS!$B$6,COMPRESORES!V109,IF($B$15=DATOS!$B$7,EVAPORADORES!V109,IF($B$15=DATOS!$B$8,FILTROS!V109,IF($B$15=DATOS!$B$9,IC!V109,IF($B$15=DATOS!$B$10,MIXERS!V109,IF($B$15=DATOS!$B$11,MOLINOS!V109,IF($B$15=DATOS!$B$12,'ÓSMOSIS INV'!V109,IF($B$15=DATOS!$B$13,REACTORES!V109,IF($B$15=DATOS!$B$14,RESINAS!V113,IF($B$15=DATOS!$B$15,SECADORES!V109,IF($B$15=DATOS!$B$16,SILOS!V109,IF($B$15=DATOS!$B$17,TANQUES!V109,IF($B$15=DATOS!$B$18,'TK AGITADOS'!V109,IF($B$15=DATOS!$B$19,'TORRES ENF'!V109," ")))))))))))))))))</f>
        <v>0</v>
      </c>
      <c r="U125" s="46">
        <f>IF($B$15=DATOS!$B$3,CALDERAS!W109,IF($B$15=DATOS!$B$4,CENTRÍFUGAS!W109,IF($B$15=DATOS!$B$5,CHILLERS!W109, IF($B$15=DATOS!$B$6,COMPRESORES!W109,IF($B$15=DATOS!$B$7,EVAPORADORES!W109,IF($B$15=DATOS!$B$8,FILTROS!W109,IF($B$15=DATOS!$B$9,IC!W109,IF($B$15=DATOS!$B$10,MIXERS!W109,IF($B$15=DATOS!$B$11,MOLINOS!W109,IF($B$15=DATOS!$B$12,'ÓSMOSIS INV'!W109,IF($B$15=DATOS!$B$13,REACTORES!W109,IF($B$15=DATOS!$B$14,RESINAS!W113,IF($B$15=DATOS!$B$15,SECADORES!W109,IF($B$15=DATOS!$B$16,SILOS!W109,IF($B$15=DATOS!$B$17,TANQUES!W109,IF($B$15=DATOS!$B$18,'TK AGITADOS'!W109,IF($B$15=DATOS!$B$19,'TORRES ENF'!W109," ")))))))))))))))))</f>
        <v>0</v>
      </c>
      <c r="V125" s="46">
        <f>IF($B$15=DATOS!$B$3,CALDERAS!X109,IF($B$15=DATOS!$B$4,CENTRÍFUGAS!X109,IF($B$15=DATOS!$B$5,CHILLERS!X109, IF($B$15=DATOS!$B$6,COMPRESORES!X109,IF($B$15=DATOS!$B$7,EVAPORADORES!X109,IF($B$15=DATOS!$B$8,FILTROS!X109,IF($B$15=DATOS!$B$9,IC!X109,IF($B$15=DATOS!$B$10,MIXERS!X109,IF($B$15=DATOS!$B$11,MOLINOS!X109,IF($B$15=DATOS!$B$12,'ÓSMOSIS INV'!X109,IF($B$15=DATOS!$B$13,REACTORES!X109,IF($B$15=DATOS!$B$14,RESINAS!X113,IF($B$15=DATOS!$B$15,SECADORES!X109,IF($B$15=DATOS!$B$16,SILOS!X109,IF($B$15=DATOS!$B$17,TANQUES!X109,IF($B$15=DATOS!$B$18,'TK AGITADOS'!X109,IF($B$15=DATOS!$B$19,'TORRES ENF'!X109," ")))))))))))))))))</f>
        <v>0</v>
      </c>
      <c r="W125" s="46">
        <f>IF($B$15=DATOS!$B$3,CALDERAS!Y109,IF($B$15=DATOS!$B$4,CENTRÍFUGAS!Y109,IF($B$15=DATOS!$B$5,CHILLERS!Y109, IF($B$15=DATOS!$B$6,COMPRESORES!Y109,IF($B$15=DATOS!$B$7,EVAPORADORES!Y109,IF($B$15=DATOS!$B$8,FILTROS!Y109,IF($B$15=DATOS!$B$9,IC!Y109,IF($B$15=DATOS!$B$10,MIXERS!Y109,IF($B$15=DATOS!$B$11,MOLINOS!Y109,IF($B$15=DATOS!$B$12,'ÓSMOSIS INV'!Y109,IF($B$15=DATOS!$B$13,REACTORES!Y109,IF($B$15=DATOS!$B$14,RESINAS!Y113,IF($B$15=DATOS!$B$15,SECADORES!Y109,IF($B$15=DATOS!$B$16,SILOS!Y109,IF($B$15=DATOS!$B$17,TANQUES!Y109,IF($B$15=DATOS!$B$18,'TK AGITADOS'!Y109,IF($B$15=DATOS!$B$19,'TORRES ENF'!Y109," ")))))))))))))))))</f>
        <v>0</v>
      </c>
      <c r="X125" s="46">
        <f>IF($B$15=DATOS!$B$3,CALDERAS!Z109,IF($B$15=DATOS!$B$4,CENTRÍFUGAS!Z109,IF($B$15=DATOS!$B$5,CHILLERS!Z109, IF($B$15=DATOS!$B$6,COMPRESORES!Z109,IF($B$15=DATOS!$B$7,EVAPORADORES!Z109,IF($B$15=DATOS!$B$8,FILTROS!Z109,IF($B$15=DATOS!$B$9,IC!Z109,IF($B$15=DATOS!$B$10,MIXERS!Z109,IF($B$15=DATOS!$B$11,MOLINOS!Z109,IF($B$15=DATOS!$B$12,'ÓSMOSIS INV'!Z109,IF($B$15=DATOS!$B$13,REACTORES!Z109,IF($B$15=DATOS!$B$14,RESINAS!Z113,IF($B$15=DATOS!$B$15,SECADORES!Z109,IF($B$15=DATOS!$B$16,SILOS!Z109,IF($B$15=DATOS!$B$17,TANQUES!Z109,IF($B$15=DATOS!$B$18,'TK AGITADOS'!Z109,IF($B$15=DATOS!$B$19,'TORRES ENF'!Z109," ")))))))))))))))))</f>
        <v>0</v>
      </c>
      <c r="Y125" s="46">
        <f>IF($B$15=DATOS!$B$3,CALDERAS!AA109,IF($B$15=DATOS!$B$4,CENTRÍFUGAS!AA109,IF($B$15=DATOS!$B$5,CHILLERS!AA109, IF($B$15=DATOS!$B$6,COMPRESORES!AA109,IF($B$15=DATOS!$B$7,EVAPORADORES!AA109,IF($B$15=DATOS!$B$8,FILTROS!AA109,IF($B$15=DATOS!$B$9,IC!AA109,IF($B$15=DATOS!$B$10,MIXERS!AA109,IF($B$15=DATOS!$B$11,MOLINOS!AA109,IF($B$15=DATOS!$B$12,'ÓSMOSIS INV'!AA109,IF($B$15=DATOS!$B$13,REACTORES!AA109,IF($B$15=DATOS!$B$14,RESINAS!AA113,IF($B$15=DATOS!$B$15,SECADORES!AA109,IF($B$15=DATOS!$B$16,SILOS!AA109,IF($B$15=DATOS!$B$17,TANQUES!AA109,IF($B$15=DATOS!$B$18,'TK AGITADOS'!AA109,IF($B$15=DATOS!$B$19,'TORRES ENF'!AA109," ")))))))))))))))))</f>
        <v>0</v>
      </c>
      <c r="Z125" s="46">
        <f>IF($B$15=DATOS!$B$3,CALDERAS!AB109,IF($B$15=DATOS!$B$4,CENTRÍFUGAS!AB109,IF($B$15=DATOS!$B$5,CHILLERS!AB109, IF($B$15=DATOS!$B$6,COMPRESORES!AB109,IF($B$15=DATOS!$B$7,EVAPORADORES!AB109,IF($B$15=DATOS!$B$8,FILTROS!AB109,IF($B$15=DATOS!$B$9,IC!AB109,IF($B$15=DATOS!$B$10,MIXERS!AB109,IF($B$15=DATOS!$B$11,MOLINOS!AB109,IF($B$15=DATOS!$B$12,'ÓSMOSIS INV'!AB109,IF($B$15=DATOS!$B$13,REACTORES!AB109,IF($B$15=DATOS!$B$14,RESINAS!AB113,IF($B$15=DATOS!$B$15,SECADORES!AB109,IF($B$15=DATOS!$B$16,SILOS!AB109,IF($B$15=DATOS!$B$17,TANQUES!AB109,IF($B$15=DATOS!$B$18,'TK AGITADOS'!AB109,IF($B$15=DATOS!$B$19,'TORRES ENF'!AB109," ")))))))))))))))))</f>
        <v>0</v>
      </c>
      <c r="AA125" s="46">
        <f>IF($B$15=DATOS!$B$3,CALDERAS!AC109,IF($B$15=DATOS!$B$4,CENTRÍFUGAS!AC109,IF($B$15=DATOS!$B$5,CHILLERS!AC109, IF($B$15=DATOS!$B$6,COMPRESORES!AC109,IF($B$15=DATOS!$B$7,EVAPORADORES!AC109,IF($B$15=DATOS!$B$8,FILTROS!AC109,IF($B$15=DATOS!$B$9,IC!AC109,IF($B$15=DATOS!$B$10,MIXERS!AC109,IF($B$15=DATOS!$B$11,MOLINOS!AC109,IF($B$15=DATOS!$B$12,'ÓSMOSIS INV'!AC109,IF($B$15=DATOS!$B$13,REACTORES!AC109,IF($B$15=DATOS!$B$14,RESINAS!AC113,IF($B$15=DATOS!$B$15,SECADORES!AC109,IF($B$15=DATOS!$B$16,SILOS!AC109,IF($B$15=DATOS!$B$17,TANQUES!AC109,IF($B$15=DATOS!$B$18,'TK AGITADOS'!AC109,IF($B$15=DATOS!$B$19,'TORRES ENF'!AC109," ")))))))))))))))))</f>
        <v>0</v>
      </c>
      <c r="AB125" s="46">
        <f>IF($B$15=DATOS!$B$3,CALDERAS!AD109,IF($B$15=DATOS!$B$4,CENTRÍFUGAS!AD109,IF($B$15=DATOS!$B$5,CHILLERS!AD109, IF($B$15=DATOS!$B$6,COMPRESORES!AD109,IF($B$15=DATOS!$B$7,EVAPORADORES!AD109,IF($B$15=DATOS!$B$8,FILTROS!AD109,IF($B$15=DATOS!$B$9,IC!AD109,IF($B$15=DATOS!$B$10,MIXERS!AD109,IF($B$15=DATOS!$B$11,MOLINOS!AD109,IF($B$15=DATOS!$B$12,'ÓSMOSIS INV'!AD109,IF($B$15=DATOS!$B$13,REACTORES!AD109,IF($B$15=DATOS!$B$14,RESINAS!AD113,IF($B$15=DATOS!$B$15,SECADORES!AD109,IF($B$15=DATOS!$B$16,SILOS!AD109,IF($B$15=DATOS!$B$17,TANQUES!AD109,IF($B$15=DATOS!$B$18,'TK AGITADOS'!AD109,IF($B$15=DATOS!$B$19,'TORRES ENF'!AD109," ")))))))))))))))))</f>
        <v>0</v>
      </c>
      <c r="AC125" s="46">
        <f>IF($B$15=DATOS!$B$3,CALDERAS!AE109,IF($B$15=DATOS!$B$4,CENTRÍFUGAS!AE109,IF($B$15=DATOS!$B$5,CHILLERS!AE109, IF($B$15=DATOS!$B$6,COMPRESORES!AE109,IF($B$15=DATOS!$B$7,EVAPORADORES!AE109,IF($B$15=DATOS!$B$8,FILTROS!AE109,IF($B$15=DATOS!$B$9,IC!AE109,IF($B$15=DATOS!$B$10,MIXERS!AE109,IF($B$15=DATOS!$B$11,MOLINOS!AE109,IF($B$15=DATOS!$B$12,'ÓSMOSIS INV'!AE109,IF($B$15=DATOS!$B$13,REACTORES!AE109,IF($B$15=DATOS!$B$14,RESINAS!AE113,IF($B$15=DATOS!$B$15,SECADORES!AE109,IF($B$15=DATOS!$B$16,SILOS!AE109,IF($B$15=DATOS!$B$17,TANQUES!AE109,IF($B$15=DATOS!$B$18,'TK AGITADOS'!AE109,IF($B$15=DATOS!$B$19,'TORRES ENF'!AE109," ")))))))))))))))))</f>
        <v>0</v>
      </c>
      <c r="AD125" s="46">
        <f>IF($B$15=DATOS!$B$3,CALDERAS!AF109,IF($B$15=DATOS!$B$4,CENTRÍFUGAS!AF109,IF($B$15=DATOS!$B$5,CHILLERS!AF109, IF($B$15=DATOS!$B$6,COMPRESORES!AF109,IF($B$15=DATOS!$B$7,EVAPORADORES!AF109,IF($B$15=DATOS!$B$8,FILTROS!AF109,IF($B$15=DATOS!$B$9,IC!AF109,IF($B$15=DATOS!$B$10,MIXERS!AF109,IF($B$15=DATOS!$B$11,MOLINOS!AF109,IF($B$15=DATOS!$B$12,'ÓSMOSIS INV'!AF109,IF($B$15=DATOS!$B$13,REACTORES!AF109,IF($B$15=DATOS!$B$14,RESINAS!AF113,IF($B$15=DATOS!$B$15,SECADORES!AF109,IF($B$15=DATOS!$B$16,SILOS!AF109,IF($B$15=DATOS!$B$17,TANQUES!AF109,IF($B$15=DATOS!$B$18,'TK AGITADOS'!AF109,IF($B$15=DATOS!$B$19,'TORRES ENF'!AF109," ")))))))))))))))))</f>
        <v>0</v>
      </c>
      <c r="AE125" s="46">
        <f>IF($B$15=DATOS!$B$3,CALDERAS!AG109,IF($B$15=DATOS!$B$4,CENTRÍFUGAS!AG109,IF($B$15=DATOS!$B$5,CHILLERS!AG109, IF($B$15=DATOS!$B$6,COMPRESORES!AG109,IF($B$15=DATOS!$B$7,EVAPORADORES!AG109,IF($B$15=DATOS!$B$8,FILTROS!AG109,IF($B$15=DATOS!$B$9,IC!AG109,IF($B$15=DATOS!$B$10,MIXERS!AG109,IF($B$15=DATOS!$B$11,MOLINOS!AG109,IF($B$15=DATOS!$B$12,'ÓSMOSIS INV'!AG109,IF($B$15=DATOS!$B$13,REACTORES!AG109,IF($B$15=DATOS!$B$14,RESINAS!AG113,IF($B$15=DATOS!$B$15,SECADORES!AG109,IF($B$15=DATOS!$B$16,SILOS!AG109,IF($B$15=DATOS!$B$17,TANQUES!AG109,IF($B$15=DATOS!$B$18,'TK AGITADOS'!AG109,IF($B$15=DATOS!$B$19,'TORRES ENF'!AG109," ")))))))))))))))))</f>
        <v>0</v>
      </c>
      <c r="AF125" s="46">
        <f>IF($B$15=DATOS!$B$3,CALDERAS!AH109,IF($B$15=DATOS!$B$4,CENTRÍFUGAS!AH109,IF($B$15=DATOS!$B$5,CHILLERS!AH109, IF($B$15=DATOS!$B$6,COMPRESORES!AH109,IF($B$15=DATOS!$B$7,EVAPORADORES!AH109,IF($B$15=DATOS!$B$8,FILTROS!AH109,IF($B$15=DATOS!$B$9,IC!AH109,IF($B$15=DATOS!$B$10,MIXERS!AH109,IF($B$15=DATOS!$B$11,MOLINOS!AH109,IF($B$15=DATOS!$B$12,'ÓSMOSIS INV'!AH109,IF($B$15=DATOS!$B$13,REACTORES!AH109,IF($B$15=DATOS!$B$14,RESINAS!AH113,IF($B$15=DATOS!$B$15,SECADORES!AH109,IF($B$15=DATOS!$B$16,SILOS!AH109,IF($B$15=DATOS!$B$17,TANQUES!AH109,IF($B$15=DATOS!$B$18,'TK AGITADOS'!AH109,IF($B$15=DATOS!$B$19,'TORRES ENF'!AH109," ")))))))))))))))))</f>
        <v>0</v>
      </c>
    </row>
    <row r="126" spans="1:32" s="48" customFormat="1" ht="45" customHeight="1" x14ac:dyDescent="0.4">
      <c r="A126" s="46">
        <f>IF($B$15=DATOS!$B$3,CALDERAS!C110,IF($B$15=DATOS!$B$4,CENTRÍFUGAS!C110,IF($B$15=DATOS!$B$5,CHILLERS!C110, IF($B$15=DATOS!$B$6,COMPRESORES!C110,IF($B$15=DATOS!$B$7,EVAPORADORES!C110,IF($B$15=DATOS!$B$8,FILTROS!C110,IF($B$15=DATOS!$B$9,IC!C110,IF($B$15=DATOS!$B$10,MIXERS!C110,IF($B$15=DATOS!$B$11,MOLINOS!C110,IF($B$15=DATOS!$B$12,'ÓSMOSIS INV'!C110,IF($B$15=DATOS!$B$13,REACTORES!C110,IF($B$15=DATOS!$B$14,RESINAS!C114,IF($B$15=DATOS!$B$15,SECADORES!C110,IF($B$15=DATOS!$B$16,SILOS!C110,IF($B$15=DATOS!$B$17,TANQUES!C110,IF($B$15=DATOS!$B$18,'TK AGITADOS'!C110,IF($B$15=DATOS!$B$19,'TORRES ENF'!C110," ")))))))))))))))))</f>
        <v>0</v>
      </c>
      <c r="B126" s="46">
        <f>IF($B$15=DATOS!$B$3,CALDERAS!D110,IF($B$15=DATOS!$B$4,CENTRÍFUGAS!D110,IF($B$15=DATOS!$B$5,CHILLERS!D110, IF($B$15=DATOS!$B$6,COMPRESORES!D110,IF($B$15=DATOS!$B$7,EVAPORADORES!D110,IF($B$15=DATOS!$B$8,FILTROS!D110,IF($B$15=DATOS!$B$9,IC!D110,IF($B$15=DATOS!$B$10,MIXERS!D110,IF($B$15=DATOS!$B$11,MOLINOS!D110,IF($B$15=DATOS!$B$12,'ÓSMOSIS INV'!D110,IF($B$15=DATOS!$B$13,REACTORES!D110,IF($B$15=DATOS!$B$14,RESINAS!D114,IF($B$15=DATOS!$B$15,SECADORES!D110,IF($B$15=DATOS!$B$16,SILOS!D110,IF($B$15=DATOS!$B$17,TANQUES!D110,IF($B$15=DATOS!$B$18,'TK AGITADOS'!D110,IF($B$15=DATOS!$B$19,'TORRES ENF'!D110," ")))))))))))))))))</f>
        <v>0</v>
      </c>
      <c r="C126" s="46">
        <f>IF($B$15=DATOS!$B$3,CALDERAS!E110,IF($B$15=DATOS!$B$4,CENTRÍFUGAS!E110,IF($B$15=DATOS!$B$5,CHILLERS!E110, IF($B$15=DATOS!$B$6,COMPRESORES!E110,IF($B$15=DATOS!$B$7,EVAPORADORES!E110,IF($B$15=DATOS!$B$8,FILTROS!E110,IF($B$15=DATOS!$B$9,IC!E110,IF($B$15=DATOS!$B$10,MIXERS!E110,IF($B$15=DATOS!$B$11,MOLINOS!E110,IF($B$15=DATOS!$B$12,'ÓSMOSIS INV'!E110,IF($B$15=DATOS!$B$13,REACTORES!E110,IF($B$15=DATOS!$B$14,RESINAS!E114,IF($B$15=DATOS!$B$15,SECADORES!E110,IF($B$15=DATOS!$B$16,SILOS!E110,IF($B$15=DATOS!$B$17,TANQUES!E110,IF($B$15=DATOS!$B$18,'TK AGITADOS'!E110,IF($B$15=DATOS!$B$19,'TORRES ENF'!E110," ")))))))))))))))))</f>
        <v>0</v>
      </c>
      <c r="D126" s="46">
        <f>IF($B$15=DATOS!$B$3,CALDERAS!F110,IF($B$15=DATOS!$B$4,CENTRÍFUGAS!F110,IF($B$15=DATOS!$B$5,CHILLERS!F110, IF($B$15=DATOS!$B$6,COMPRESORES!F110,IF($B$15=DATOS!$B$7,EVAPORADORES!F110,IF($B$15=DATOS!$B$8,FILTROS!F110,IF($B$15=DATOS!$B$9,IC!F110,IF($B$15=DATOS!$B$10,MIXERS!F110,IF($B$15=DATOS!$B$11,MOLINOS!F110,IF($B$15=DATOS!$B$12,'ÓSMOSIS INV'!F110,IF($B$15=DATOS!$B$13,REACTORES!F110,IF($B$15=DATOS!$B$14,RESINAS!F114,IF($B$15=DATOS!$B$15,SECADORES!F110,IF($B$15=DATOS!$B$16,SILOS!F110,IF($B$15=DATOS!$B$17,TANQUES!F110,IF($B$15=DATOS!$B$18,'TK AGITADOS'!F110,IF($B$15=DATOS!$B$19,'TORRES ENF'!F110," ")))))))))))))))))</f>
        <v>0</v>
      </c>
      <c r="E126" s="46">
        <f>IF($B$15=DATOS!$B$3,CALDERAS!G110,IF($B$15=DATOS!$B$4,CENTRÍFUGAS!G110,IF($B$15=DATOS!$B$5,CHILLERS!G110, IF($B$15=DATOS!$B$6,COMPRESORES!G110,IF($B$15=DATOS!$B$7,EVAPORADORES!G110,IF($B$15=DATOS!$B$8,FILTROS!G110,IF($B$15=DATOS!$B$9,IC!G110,IF($B$15=DATOS!$B$10,MIXERS!G110,IF($B$15=DATOS!$B$11,MOLINOS!G110,IF($B$15=DATOS!$B$12,'ÓSMOSIS INV'!G110,IF($B$15=DATOS!$B$13,REACTORES!G110,IF($B$15=DATOS!$B$14,RESINAS!G114,IF($B$15=DATOS!$B$15,SECADORES!G110,IF($B$15=DATOS!$B$16,SILOS!G110,IF($B$15=DATOS!$B$17,TANQUES!G110,IF($B$15=DATOS!$B$18,'TK AGITADOS'!G110,IF($B$15=DATOS!$B$19,'TORRES ENF'!G110," ")))))))))))))))))</f>
        <v>0</v>
      </c>
      <c r="F126" s="46">
        <f>IF($B$15=DATOS!$B$3,CALDERAS!H110,IF($B$15=DATOS!$B$4,CENTRÍFUGAS!H110,IF($B$15=DATOS!$B$5,CHILLERS!H110, IF($B$15=DATOS!$B$6,COMPRESORES!H110,IF($B$15=DATOS!$B$7,EVAPORADORES!H110,IF($B$15=DATOS!$B$8,FILTROS!H110,IF($B$15=DATOS!$B$9,IC!H110,IF($B$15=DATOS!$B$10,MIXERS!H110,IF($B$15=DATOS!$B$11,MOLINOS!H110,IF($B$15=DATOS!$B$12,'ÓSMOSIS INV'!H110,IF($B$15=DATOS!$B$13,REACTORES!H110,IF($B$15=DATOS!$B$14,RESINAS!H114,IF($B$15=DATOS!$B$15,SECADORES!H110,IF($B$15=DATOS!$B$16,SILOS!H110,IF($B$15=DATOS!$B$17,TANQUES!H110,IF($B$15=DATOS!$B$18,'TK AGITADOS'!H110,IF($B$15=DATOS!$B$19,'TORRES ENF'!H110," ")))))))))))))))))</f>
        <v>0</v>
      </c>
      <c r="G126" s="46">
        <f>IF($B$15=DATOS!$B$3,CALDERAS!I110,IF($B$15=DATOS!$B$4,CENTRÍFUGAS!I110,IF($B$15=DATOS!$B$5,CHILLERS!I110, IF($B$15=DATOS!$B$6,COMPRESORES!I110,IF($B$15=DATOS!$B$7,EVAPORADORES!I110,IF($B$15=DATOS!$B$8,FILTROS!I110,IF($B$15=DATOS!$B$9,IC!I110,IF($B$15=DATOS!$B$10,MIXERS!I110,IF($B$15=DATOS!$B$11,MOLINOS!I110,IF($B$15=DATOS!$B$12,'ÓSMOSIS INV'!I110,IF($B$15=DATOS!$B$13,REACTORES!I110,IF($B$15=DATOS!$B$14,RESINAS!I114,IF($B$15=DATOS!$B$15,SECADORES!I110,IF($B$15=DATOS!$B$16,SILOS!I110,IF($B$15=DATOS!$B$17,TANQUES!I110,IF($B$15=DATOS!$B$18,'TK AGITADOS'!I110,IF($B$15=DATOS!$B$19,'TORRES ENF'!I110," ")))))))))))))))))</f>
        <v>0</v>
      </c>
      <c r="H126" s="46">
        <f>IF($B$15=DATOS!$B$3,CALDERAS!J110,IF($B$15=DATOS!$B$4,CENTRÍFUGAS!J110,IF($B$15=DATOS!$B$5,CHILLERS!J110, IF($B$15=DATOS!$B$6,COMPRESORES!J110,IF($B$15=DATOS!$B$7,EVAPORADORES!J110,IF($B$15=DATOS!$B$8,FILTROS!J110,IF($B$15=DATOS!$B$9,IC!J110,IF($B$15=DATOS!$B$10,MIXERS!J110,IF($B$15=DATOS!$B$11,MOLINOS!J110,IF($B$15=DATOS!$B$12,'ÓSMOSIS INV'!J110,IF($B$15=DATOS!$B$13,REACTORES!J110,IF($B$15=DATOS!$B$14,RESINAS!J114,IF($B$15=DATOS!$B$15,SECADORES!J110,IF($B$15=DATOS!$B$16,SILOS!J110,IF($B$15=DATOS!$B$17,TANQUES!J110,IF($B$15=DATOS!$B$18,'TK AGITADOS'!J110,IF($B$15=DATOS!$B$19,'TORRES ENF'!J110," ")))))))))))))))))</f>
        <v>0</v>
      </c>
      <c r="I126" s="46">
        <f>IF($B$15=DATOS!$B$3,CALDERAS!K110,IF($B$15=DATOS!$B$4,CENTRÍFUGAS!K110,IF($B$15=DATOS!$B$5,CHILLERS!K110, IF($B$15=DATOS!$B$6,COMPRESORES!K110,IF($B$15=DATOS!$B$7,EVAPORADORES!K110,IF($B$15=DATOS!$B$8,FILTROS!K110,IF($B$15=DATOS!$B$9,IC!K110,IF($B$15=DATOS!$B$10,MIXERS!K110,IF($B$15=DATOS!$B$11,MOLINOS!K110,IF($B$15=DATOS!$B$12,'ÓSMOSIS INV'!K110,IF($B$15=DATOS!$B$13,REACTORES!K110,IF($B$15=DATOS!$B$14,RESINAS!K114,IF($B$15=DATOS!$B$15,SECADORES!K110,IF($B$15=DATOS!$B$16,SILOS!K110,IF($B$15=DATOS!$B$17,TANQUES!K110,IF($B$15=DATOS!$B$18,'TK AGITADOS'!K110,IF($B$15=DATOS!$B$19,'TORRES ENF'!K110," ")))))))))))))))))</f>
        <v>0</v>
      </c>
      <c r="J126" s="46">
        <f>IF($B$15=DATOS!$B$3,CALDERAS!L110,IF($B$15=DATOS!$B$4,CENTRÍFUGAS!L110,IF($B$15=DATOS!$B$5,CHILLERS!L110, IF($B$15=DATOS!$B$6,COMPRESORES!L110,IF($B$15=DATOS!$B$7,EVAPORADORES!L110,IF($B$15=DATOS!$B$8,FILTROS!L110,IF($B$15=DATOS!$B$9,IC!L110,IF($B$15=DATOS!$B$10,MIXERS!L110,IF($B$15=DATOS!$B$11,MOLINOS!L110,IF($B$15=DATOS!$B$12,'ÓSMOSIS INV'!L110,IF($B$15=DATOS!$B$13,REACTORES!L110,IF($B$15=DATOS!$B$14,RESINAS!L114,IF($B$15=DATOS!$B$15,SECADORES!L110,IF($B$15=DATOS!$B$16,SILOS!L110,IF($B$15=DATOS!$B$17,TANQUES!L110,IF($B$15=DATOS!$B$18,'TK AGITADOS'!L110,IF($B$15=DATOS!$B$19,'TORRES ENF'!L110," ")))))))))))))))))</f>
        <v>0</v>
      </c>
      <c r="K126" s="46">
        <f>IF($B$15=DATOS!$B$3,CALDERAS!M110,IF($B$15=DATOS!$B$4,CENTRÍFUGAS!M110,IF($B$15=DATOS!$B$5,CHILLERS!M110, IF($B$15=DATOS!$B$6,COMPRESORES!M110,IF($B$15=DATOS!$B$7,EVAPORADORES!M110,IF($B$15=DATOS!$B$8,FILTROS!M110,IF($B$15=DATOS!$B$9,IC!M110,IF($B$15=DATOS!$B$10,MIXERS!M110,IF($B$15=DATOS!$B$11,MOLINOS!M110,IF($B$15=DATOS!$B$12,'ÓSMOSIS INV'!M110,IF($B$15=DATOS!$B$13,REACTORES!M110,IF($B$15=DATOS!$B$14,RESINAS!M114,IF($B$15=DATOS!$B$15,SECADORES!M110,IF($B$15=DATOS!$B$16,SILOS!M110,IF($B$15=DATOS!$B$17,TANQUES!M110,IF($B$15=DATOS!$B$18,'TK AGITADOS'!M110,IF($B$15=DATOS!$B$19,'TORRES ENF'!M110," ")))))))))))))))))</f>
        <v>0</v>
      </c>
      <c r="L126" s="46">
        <f>IF($B$15=DATOS!$B$3,CALDERAS!N110,IF($B$15=DATOS!$B$4,CENTRÍFUGAS!N110,IF($B$15=DATOS!$B$5,CHILLERS!N110, IF($B$15=DATOS!$B$6,COMPRESORES!N110,IF($B$15=DATOS!$B$7,EVAPORADORES!N110,IF($B$15=DATOS!$B$8,FILTROS!N110,IF($B$15=DATOS!$B$9,IC!N110,IF($B$15=DATOS!$B$10,MIXERS!N110,IF($B$15=DATOS!$B$11,MOLINOS!N110,IF($B$15=DATOS!$B$12,'ÓSMOSIS INV'!N110,IF($B$15=DATOS!$B$13,REACTORES!N110,IF($B$15=DATOS!$B$14,RESINAS!N114,IF($B$15=DATOS!$B$15,SECADORES!N110,IF($B$15=DATOS!$B$16,SILOS!N110,IF($B$15=DATOS!$B$17,TANQUES!N110,IF($B$15=DATOS!$B$18,'TK AGITADOS'!N110,IF($B$15=DATOS!$B$19,'TORRES ENF'!N110," ")))))))))))))))))</f>
        <v>0</v>
      </c>
      <c r="M126" s="46">
        <f>IF($B$15=DATOS!$B$3,CALDERAS!O110,IF($B$15=DATOS!$B$4,CENTRÍFUGAS!O110,IF($B$15=DATOS!$B$5,CHILLERS!O110, IF($B$15=DATOS!$B$6,COMPRESORES!O110,IF($B$15=DATOS!$B$7,EVAPORADORES!O110,IF($B$15=DATOS!$B$8,FILTROS!O110,IF($B$15=DATOS!$B$9,IC!O110,IF($B$15=DATOS!$B$10,MIXERS!O110,IF($B$15=DATOS!$B$11,MOLINOS!O110,IF($B$15=DATOS!$B$12,'ÓSMOSIS INV'!O110,IF($B$15=DATOS!$B$13,REACTORES!O110,IF($B$15=DATOS!$B$14,RESINAS!O114,IF($B$15=DATOS!$B$15,SECADORES!O110,IF($B$15=DATOS!$B$16,SILOS!O110,IF($B$15=DATOS!$B$17,TANQUES!O110,IF($B$15=DATOS!$B$18,'TK AGITADOS'!O110,IF($B$15=DATOS!$B$19,'TORRES ENF'!O110," ")))))))))))))))))</f>
        <v>0</v>
      </c>
      <c r="N126" s="46">
        <f>IF($B$15=DATOS!$B$3,CALDERAS!P110,IF($B$15=DATOS!$B$4,CENTRÍFUGAS!P110,IF($B$15=DATOS!$B$5,CHILLERS!P110, IF($B$15=DATOS!$B$6,COMPRESORES!P110,IF($B$15=DATOS!$B$7,EVAPORADORES!P110,IF($B$15=DATOS!$B$8,FILTROS!P110,IF($B$15=DATOS!$B$9,IC!P110,IF($B$15=DATOS!$B$10,MIXERS!P110,IF($B$15=DATOS!$B$11,MOLINOS!P110,IF($B$15=DATOS!$B$12,'ÓSMOSIS INV'!P110,IF($B$15=DATOS!$B$13,REACTORES!P110,IF($B$15=DATOS!$B$14,RESINAS!P114,IF($B$15=DATOS!$B$15,SECADORES!P110,IF($B$15=DATOS!$B$16,SILOS!P110,IF($B$15=DATOS!$B$17,TANQUES!P110,IF($B$15=DATOS!$B$18,'TK AGITADOS'!P110,IF($B$15=DATOS!$B$19,'TORRES ENF'!P110," ")))))))))))))))))</f>
        <v>0</v>
      </c>
      <c r="O126" s="46">
        <f>IF($B$15=DATOS!$B$3,CALDERAS!Q110,IF($B$15=DATOS!$B$4,CENTRÍFUGAS!Q110,IF($B$15=DATOS!$B$5,CHILLERS!Q110, IF($B$15=DATOS!$B$6,COMPRESORES!Q110,IF($B$15=DATOS!$B$7,EVAPORADORES!Q110,IF($B$15=DATOS!$B$8,FILTROS!Q110,IF($B$15=DATOS!$B$9,IC!Q110,IF($B$15=DATOS!$B$10,MIXERS!Q110,IF($B$15=DATOS!$B$11,MOLINOS!Q110,IF($B$15=DATOS!$B$12,'ÓSMOSIS INV'!Q110,IF($B$15=DATOS!$B$13,REACTORES!Q110,IF($B$15=DATOS!$B$14,RESINAS!Q114,IF($B$15=DATOS!$B$15,SECADORES!Q110,IF($B$15=DATOS!$B$16,SILOS!Q110,IF($B$15=DATOS!$B$17,TANQUES!Q110,IF($B$15=DATOS!$B$18,'TK AGITADOS'!Q110,IF($B$15=DATOS!$B$19,'TORRES ENF'!Q110," ")))))))))))))))))</f>
        <v>0</v>
      </c>
      <c r="P126" s="46">
        <f>IF($B$15=DATOS!$B$3,CALDERAS!R110,IF($B$15=DATOS!$B$4,CENTRÍFUGAS!R110,IF($B$15=DATOS!$B$5,CHILLERS!R110, IF($B$15=DATOS!$B$6,COMPRESORES!R110,IF($B$15=DATOS!$B$7,EVAPORADORES!R110,IF($B$15=DATOS!$B$8,FILTROS!R110,IF($B$15=DATOS!$B$9,IC!R110,IF($B$15=DATOS!$B$10,MIXERS!R110,IF($B$15=DATOS!$B$11,MOLINOS!R110,IF($B$15=DATOS!$B$12,'ÓSMOSIS INV'!R110,IF($B$15=DATOS!$B$13,REACTORES!R110,IF($B$15=DATOS!$B$14,RESINAS!R114,IF($B$15=DATOS!$B$15,SECADORES!R110,IF($B$15=DATOS!$B$16,SILOS!R110,IF($B$15=DATOS!$B$17,TANQUES!R110,IF($B$15=DATOS!$B$18,'TK AGITADOS'!R110,IF($B$15=DATOS!$B$19,'TORRES ENF'!R110," ")))))))))))))))))</f>
        <v>0</v>
      </c>
      <c r="Q126" s="46">
        <f>IF($B$15=DATOS!$B$3,CALDERAS!S110,IF($B$15=DATOS!$B$4,CENTRÍFUGAS!S110,IF($B$15=DATOS!$B$5,CHILLERS!S110, IF($B$15=DATOS!$B$6,COMPRESORES!S110,IF($B$15=DATOS!$B$7,EVAPORADORES!S110,IF($B$15=DATOS!$B$8,FILTROS!S110,IF($B$15=DATOS!$B$9,IC!S110,IF($B$15=DATOS!$B$10,MIXERS!S110,IF($B$15=DATOS!$B$11,MOLINOS!S110,IF($B$15=DATOS!$B$12,'ÓSMOSIS INV'!S110,IF($B$15=DATOS!$B$13,REACTORES!S110,IF($B$15=DATOS!$B$14,RESINAS!S114,IF($B$15=DATOS!$B$15,SECADORES!S110,IF($B$15=DATOS!$B$16,SILOS!S110,IF($B$15=DATOS!$B$17,TANQUES!S110,IF($B$15=DATOS!$B$18,'TK AGITADOS'!S110,IF($B$15=DATOS!$B$19,'TORRES ENF'!S110," ")))))))))))))))))</f>
        <v>0</v>
      </c>
      <c r="R126" s="46">
        <f>IF($B$15=DATOS!$B$3,CALDERAS!T110,IF($B$15=DATOS!$B$4,CENTRÍFUGAS!T110,IF($B$15=DATOS!$B$5,CHILLERS!T110, IF($B$15=DATOS!$B$6,COMPRESORES!T110,IF($B$15=DATOS!$B$7,EVAPORADORES!T110,IF($B$15=DATOS!$B$8,FILTROS!T110,IF($B$15=DATOS!$B$9,IC!T110,IF($B$15=DATOS!$B$10,MIXERS!T110,IF($B$15=DATOS!$B$11,MOLINOS!T110,IF($B$15=DATOS!$B$12,'ÓSMOSIS INV'!T110,IF($B$15=DATOS!$B$13,REACTORES!T110,IF($B$15=DATOS!$B$14,RESINAS!T114,IF($B$15=DATOS!$B$15,SECADORES!T110,IF($B$15=DATOS!$B$16,SILOS!T110,IF($B$15=DATOS!$B$17,TANQUES!T110,IF($B$15=DATOS!$B$18,'TK AGITADOS'!T110,IF($B$15=DATOS!$B$19,'TORRES ENF'!T110," ")))))))))))))))))</f>
        <v>0</v>
      </c>
      <c r="S126" s="46">
        <f>IF($B$15=DATOS!$B$3,CALDERAS!U110,IF($B$15=DATOS!$B$4,CENTRÍFUGAS!U110,IF($B$15=DATOS!$B$5,CHILLERS!U110, IF($B$15=DATOS!$B$6,COMPRESORES!U110,IF($B$15=DATOS!$B$7,EVAPORADORES!U110,IF($B$15=DATOS!$B$8,FILTROS!U110,IF($B$15=DATOS!$B$9,IC!U110,IF($B$15=DATOS!$B$10,MIXERS!U110,IF($B$15=DATOS!$B$11,MOLINOS!U110,IF($B$15=DATOS!$B$12,'ÓSMOSIS INV'!U110,IF($B$15=DATOS!$B$13,REACTORES!U110,IF($B$15=DATOS!$B$14,RESINAS!U114,IF($B$15=DATOS!$B$15,SECADORES!U110,IF($B$15=DATOS!$B$16,SILOS!U110,IF($B$15=DATOS!$B$17,TANQUES!U110,IF($B$15=DATOS!$B$18,'TK AGITADOS'!U110,IF($B$15=DATOS!$B$19,'TORRES ENF'!U110," ")))))))))))))))))</f>
        <v>0</v>
      </c>
      <c r="T126" s="46">
        <f>IF($B$15=DATOS!$B$3,CALDERAS!V110,IF($B$15=DATOS!$B$4,CENTRÍFUGAS!V110,IF($B$15=DATOS!$B$5,CHILLERS!V110, IF($B$15=DATOS!$B$6,COMPRESORES!V110,IF($B$15=DATOS!$B$7,EVAPORADORES!V110,IF($B$15=DATOS!$B$8,FILTROS!V110,IF($B$15=DATOS!$B$9,IC!V110,IF($B$15=DATOS!$B$10,MIXERS!V110,IF($B$15=DATOS!$B$11,MOLINOS!V110,IF($B$15=DATOS!$B$12,'ÓSMOSIS INV'!V110,IF($B$15=DATOS!$B$13,REACTORES!V110,IF($B$15=DATOS!$B$14,RESINAS!V114,IF($B$15=DATOS!$B$15,SECADORES!V110,IF($B$15=DATOS!$B$16,SILOS!V110,IF($B$15=DATOS!$B$17,TANQUES!V110,IF($B$15=DATOS!$B$18,'TK AGITADOS'!V110,IF($B$15=DATOS!$B$19,'TORRES ENF'!V110," ")))))))))))))))))</f>
        <v>0</v>
      </c>
      <c r="U126" s="46">
        <f>IF($B$15=DATOS!$B$3,CALDERAS!W110,IF($B$15=DATOS!$B$4,CENTRÍFUGAS!W110,IF($B$15=DATOS!$B$5,CHILLERS!W110, IF($B$15=DATOS!$B$6,COMPRESORES!W110,IF($B$15=DATOS!$B$7,EVAPORADORES!W110,IF($B$15=DATOS!$B$8,FILTROS!W110,IF($B$15=DATOS!$B$9,IC!W110,IF($B$15=DATOS!$B$10,MIXERS!W110,IF($B$15=DATOS!$B$11,MOLINOS!W110,IF($B$15=DATOS!$B$12,'ÓSMOSIS INV'!W110,IF($B$15=DATOS!$B$13,REACTORES!W110,IF($B$15=DATOS!$B$14,RESINAS!W114,IF($B$15=DATOS!$B$15,SECADORES!W110,IF($B$15=DATOS!$B$16,SILOS!W110,IF($B$15=DATOS!$B$17,TANQUES!W110,IF($B$15=DATOS!$B$18,'TK AGITADOS'!W110,IF($B$15=DATOS!$B$19,'TORRES ENF'!W110," ")))))))))))))))))</f>
        <v>0</v>
      </c>
      <c r="V126" s="46">
        <f>IF($B$15=DATOS!$B$3,CALDERAS!X110,IF($B$15=DATOS!$B$4,CENTRÍFUGAS!X110,IF($B$15=DATOS!$B$5,CHILLERS!X110, IF($B$15=DATOS!$B$6,COMPRESORES!X110,IF($B$15=DATOS!$B$7,EVAPORADORES!X110,IF($B$15=DATOS!$B$8,FILTROS!X110,IF($B$15=DATOS!$B$9,IC!X110,IF($B$15=DATOS!$B$10,MIXERS!X110,IF($B$15=DATOS!$B$11,MOLINOS!X110,IF($B$15=DATOS!$B$12,'ÓSMOSIS INV'!X110,IF($B$15=DATOS!$B$13,REACTORES!X110,IF($B$15=DATOS!$B$14,RESINAS!X114,IF($B$15=DATOS!$B$15,SECADORES!X110,IF($B$15=DATOS!$B$16,SILOS!X110,IF($B$15=DATOS!$B$17,TANQUES!X110,IF($B$15=DATOS!$B$18,'TK AGITADOS'!X110,IF($B$15=DATOS!$B$19,'TORRES ENF'!X110," ")))))))))))))))))</f>
        <v>0</v>
      </c>
      <c r="W126" s="46">
        <f>IF($B$15=DATOS!$B$3,CALDERAS!Y110,IF($B$15=DATOS!$B$4,CENTRÍFUGAS!Y110,IF($B$15=DATOS!$B$5,CHILLERS!Y110, IF($B$15=DATOS!$B$6,COMPRESORES!Y110,IF($B$15=DATOS!$B$7,EVAPORADORES!Y110,IF($B$15=DATOS!$B$8,FILTROS!Y110,IF($B$15=DATOS!$B$9,IC!Y110,IF($B$15=DATOS!$B$10,MIXERS!Y110,IF($B$15=DATOS!$B$11,MOLINOS!Y110,IF($B$15=DATOS!$B$12,'ÓSMOSIS INV'!Y110,IF($B$15=DATOS!$B$13,REACTORES!Y110,IF($B$15=DATOS!$B$14,RESINAS!Y114,IF($B$15=DATOS!$B$15,SECADORES!Y110,IF($B$15=DATOS!$B$16,SILOS!Y110,IF($B$15=DATOS!$B$17,TANQUES!Y110,IF($B$15=DATOS!$B$18,'TK AGITADOS'!Y110,IF($B$15=DATOS!$B$19,'TORRES ENF'!Y110," ")))))))))))))))))</f>
        <v>0</v>
      </c>
      <c r="X126" s="46">
        <f>IF($B$15=DATOS!$B$3,CALDERAS!Z110,IF($B$15=DATOS!$B$4,CENTRÍFUGAS!Z110,IF($B$15=DATOS!$B$5,CHILLERS!Z110, IF($B$15=DATOS!$B$6,COMPRESORES!Z110,IF($B$15=DATOS!$B$7,EVAPORADORES!Z110,IF($B$15=DATOS!$B$8,FILTROS!Z110,IF($B$15=DATOS!$B$9,IC!Z110,IF($B$15=DATOS!$B$10,MIXERS!Z110,IF($B$15=DATOS!$B$11,MOLINOS!Z110,IF($B$15=DATOS!$B$12,'ÓSMOSIS INV'!Z110,IF($B$15=DATOS!$B$13,REACTORES!Z110,IF($B$15=DATOS!$B$14,RESINAS!Z114,IF($B$15=DATOS!$B$15,SECADORES!Z110,IF($B$15=DATOS!$B$16,SILOS!Z110,IF($B$15=DATOS!$B$17,TANQUES!Z110,IF($B$15=DATOS!$B$18,'TK AGITADOS'!Z110,IF($B$15=DATOS!$B$19,'TORRES ENF'!Z110," ")))))))))))))))))</f>
        <v>0</v>
      </c>
      <c r="Y126" s="46">
        <f>IF($B$15=DATOS!$B$3,CALDERAS!AA110,IF($B$15=DATOS!$B$4,CENTRÍFUGAS!AA110,IF($B$15=DATOS!$B$5,CHILLERS!AA110, IF($B$15=DATOS!$B$6,COMPRESORES!AA110,IF($B$15=DATOS!$B$7,EVAPORADORES!AA110,IF($B$15=DATOS!$B$8,FILTROS!AA110,IF($B$15=DATOS!$B$9,IC!AA110,IF($B$15=DATOS!$B$10,MIXERS!AA110,IF($B$15=DATOS!$B$11,MOLINOS!AA110,IF($B$15=DATOS!$B$12,'ÓSMOSIS INV'!AA110,IF($B$15=DATOS!$B$13,REACTORES!AA110,IF($B$15=DATOS!$B$14,RESINAS!AA114,IF($B$15=DATOS!$B$15,SECADORES!AA110,IF($B$15=DATOS!$B$16,SILOS!AA110,IF($B$15=DATOS!$B$17,TANQUES!AA110,IF($B$15=DATOS!$B$18,'TK AGITADOS'!AA110,IF($B$15=DATOS!$B$19,'TORRES ENF'!AA110," ")))))))))))))))))</f>
        <v>0</v>
      </c>
      <c r="Z126" s="46">
        <f>IF($B$15=DATOS!$B$3,CALDERAS!AB110,IF($B$15=DATOS!$B$4,CENTRÍFUGAS!AB110,IF($B$15=DATOS!$B$5,CHILLERS!AB110, IF($B$15=DATOS!$B$6,COMPRESORES!AB110,IF($B$15=DATOS!$B$7,EVAPORADORES!AB110,IF($B$15=DATOS!$B$8,FILTROS!AB110,IF($B$15=DATOS!$B$9,IC!AB110,IF($B$15=DATOS!$B$10,MIXERS!AB110,IF($B$15=DATOS!$B$11,MOLINOS!AB110,IF($B$15=DATOS!$B$12,'ÓSMOSIS INV'!AB110,IF($B$15=DATOS!$B$13,REACTORES!AB110,IF($B$15=DATOS!$B$14,RESINAS!AB114,IF($B$15=DATOS!$B$15,SECADORES!AB110,IF($B$15=DATOS!$B$16,SILOS!AB110,IF($B$15=DATOS!$B$17,TANQUES!AB110,IF($B$15=DATOS!$B$18,'TK AGITADOS'!AB110,IF($B$15=DATOS!$B$19,'TORRES ENF'!AB110," ")))))))))))))))))</f>
        <v>0</v>
      </c>
      <c r="AA126" s="46">
        <f>IF($B$15=DATOS!$B$3,CALDERAS!AC110,IF($B$15=DATOS!$B$4,CENTRÍFUGAS!AC110,IF($B$15=DATOS!$B$5,CHILLERS!AC110, IF($B$15=DATOS!$B$6,COMPRESORES!AC110,IF($B$15=DATOS!$B$7,EVAPORADORES!AC110,IF($B$15=DATOS!$B$8,FILTROS!AC110,IF($B$15=DATOS!$B$9,IC!AC110,IF($B$15=DATOS!$B$10,MIXERS!AC110,IF($B$15=DATOS!$B$11,MOLINOS!AC110,IF($B$15=DATOS!$B$12,'ÓSMOSIS INV'!AC110,IF($B$15=DATOS!$B$13,REACTORES!AC110,IF($B$15=DATOS!$B$14,RESINAS!AC114,IF($B$15=DATOS!$B$15,SECADORES!AC110,IF($B$15=DATOS!$B$16,SILOS!AC110,IF($B$15=DATOS!$B$17,TANQUES!AC110,IF($B$15=DATOS!$B$18,'TK AGITADOS'!AC110,IF($B$15=DATOS!$B$19,'TORRES ENF'!AC110," ")))))))))))))))))</f>
        <v>0</v>
      </c>
      <c r="AB126" s="46">
        <f>IF($B$15=DATOS!$B$3,CALDERAS!AD110,IF($B$15=DATOS!$B$4,CENTRÍFUGAS!AD110,IF($B$15=DATOS!$B$5,CHILLERS!AD110, IF($B$15=DATOS!$B$6,COMPRESORES!AD110,IF($B$15=DATOS!$B$7,EVAPORADORES!AD110,IF($B$15=DATOS!$B$8,FILTROS!AD110,IF($B$15=DATOS!$B$9,IC!AD110,IF($B$15=DATOS!$B$10,MIXERS!AD110,IF($B$15=DATOS!$B$11,MOLINOS!AD110,IF($B$15=DATOS!$B$12,'ÓSMOSIS INV'!AD110,IF($B$15=DATOS!$B$13,REACTORES!AD110,IF($B$15=DATOS!$B$14,RESINAS!AD114,IF($B$15=DATOS!$B$15,SECADORES!AD110,IF($B$15=DATOS!$B$16,SILOS!AD110,IF($B$15=DATOS!$B$17,TANQUES!AD110,IF($B$15=DATOS!$B$18,'TK AGITADOS'!AD110,IF($B$15=DATOS!$B$19,'TORRES ENF'!AD110," ")))))))))))))))))</f>
        <v>0</v>
      </c>
      <c r="AC126" s="46">
        <f>IF($B$15=DATOS!$B$3,CALDERAS!AE110,IF($B$15=DATOS!$B$4,CENTRÍFUGAS!AE110,IF($B$15=DATOS!$B$5,CHILLERS!AE110, IF($B$15=DATOS!$B$6,COMPRESORES!AE110,IF($B$15=DATOS!$B$7,EVAPORADORES!AE110,IF($B$15=DATOS!$B$8,FILTROS!AE110,IF($B$15=DATOS!$B$9,IC!AE110,IF($B$15=DATOS!$B$10,MIXERS!AE110,IF($B$15=DATOS!$B$11,MOLINOS!AE110,IF($B$15=DATOS!$B$12,'ÓSMOSIS INV'!AE110,IF($B$15=DATOS!$B$13,REACTORES!AE110,IF($B$15=DATOS!$B$14,RESINAS!AE114,IF($B$15=DATOS!$B$15,SECADORES!AE110,IF($B$15=DATOS!$B$16,SILOS!AE110,IF($B$15=DATOS!$B$17,TANQUES!AE110,IF($B$15=DATOS!$B$18,'TK AGITADOS'!AE110,IF($B$15=DATOS!$B$19,'TORRES ENF'!AE110," ")))))))))))))))))</f>
        <v>0</v>
      </c>
      <c r="AD126" s="46">
        <f>IF($B$15=DATOS!$B$3,CALDERAS!AF110,IF($B$15=DATOS!$B$4,CENTRÍFUGAS!AF110,IF($B$15=DATOS!$B$5,CHILLERS!AF110, IF($B$15=DATOS!$B$6,COMPRESORES!AF110,IF($B$15=DATOS!$B$7,EVAPORADORES!AF110,IF($B$15=DATOS!$B$8,FILTROS!AF110,IF($B$15=DATOS!$B$9,IC!AF110,IF($B$15=DATOS!$B$10,MIXERS!AF110,IF($B$15=DATOS!$B$11,MOLINOS!AF110,IF($B$15=DATOS!$B$12,'ÓSMOSIS INV'!AF110,IF($B$15=DATOS!$B$13,REACTORES!AF110,IF($B$15=DATOS!$B$14,RESINAS!AF114,IF($B$15=DATOS!$B$15,SECADORES!AF110,IF($B$15=DATOS!$B$16,SILOS!AF110,IF($B$15=DATOS!$B$17,TANQUES!AF110,IF($B$15=DATOS!$B$18,'TK AGITADOS'!AF110,IF($B$15=DATOS!$B$19,'TORRES ENF'!AF110," ")))))))))))))))))</f>
        <v>0</v>
      </c>
      <c r="AE126" s="46">
        <f>IF($B$15=DATOS!$B$3,CALDERAS!AG110,IF($B$15=DATOS!$B$4,CENTRÍFUGAS!AG110,IF($B$15=DATOS!$B$5,CHILLERS!AG110, IF($B$15=DATOS!$B$6,COMPRESORES!AG110,IF($B$15=DATOS!$B$7,EVAPORADORES!AG110,IF($B$15=DATOS!$B$8,FILTROS!AG110,IF($B$15=DATOS!$B$9,IC!AG110,IF($B$15=DATOS!$B$10,MIXERS!AG110,IF($B$15=DATOS!$B$11,MOLINOS!AG110,IF($B$15=DATOS!$B$12,'ÓSMOSIS INV'!AG110,IF($B$15=DATOS!$B$13,REACTORES!AG110,IF($B$15=DATOS!$B$14,RESINAS!AG114,IF($B$15=DATOS!$B$15,SECADORES!AG110,IF($B$15=DATOS!$B$16,SILOS!AG110,IF($B$15=DATOS!$B$17,TANQUES!AG110,IF($B$15=DATOS!$B$18,'TK AGITADOS'!AG110,IF($B$15=DATOS!$B$19,'TORRES ENF'!AG110," ")))))))))))))))))</f>
        <v>0</v>
      </c>
      <c r="AF126" s="46">
        <f>IF($B$15=DATOS!$B$3,CALDERAS!AH110,IF($B$15=DATOS!$B$4,CENTRÍFUGAS!AH110,IF($B$15=DATOS!$B$5,CHILLERS!AH110, IF($B$15=DATOS!$B$6,COMPRESORES!AH110,IF($B$15=DATOS!$B$7,EVAPORADORES!AH110,IF($B$15=DATOS!$B$8,FILTROS!AH110,IF($B$15=DATOS!$B$9,IC!AH110,IF($B$15=DATOS!$B$10,MIXERS!AH110,IF($B$15=DATOS!$B$11,MOLINOS!AH110,IF($B$15=DATOS!$B$12,'ÓSMOSIS INV'!AH110,IF($B$15=DATOS!$B$13,REACTORES!AH110,IF($B$15=DATOS!$B$14,RESINAS!AH114,IF($B$15=DATOS!$B$15,SECADORES!AH110,IF($B$15=DATOS!$B$16,SILOS!AH110,IF($B$15=DATOS!$B$17,TANQUES!AH110,IF($B$15=DATOS!$B$18,'TK AGITADOS'!AH110,IF($B$15=DATOS!$B$19,'TORRES ENF'!AH110," ")))))))))))))))))</f>
        <v>0</v>
      </c>
    </row>
    <row r="127" spans="1:32" s="48" customFormat="1" ht="45" customHeight="1" x14ac:dyDescent="0.4">
      <c r="A127" s="46">
        <f>IF($B$15=DATOS!$B$3,CALDERAS!C111,IF($B$15=DATOS!$B$4,CENTRÍFUGAS!C111,IF($B$15=DATOS!$B$5,CHILLERS!C111, IF($B$15=DATOS!$B$6,COMPRESORES!C111,IF($B$15=DATOS!$B$7,EVAPORADORES!C111,IF($B$15=DATOS!$B$8,FILTROS!C111,IF($B$15=DATOS!$B$9,IC!C111,IF($B$15=DATOS!$B$10,MIXERS!C111,IF($B$15=DATOS!$B$11,MOLINOS!C111,IF($B$15=DATOS!$B$12,'ÓSMOSIS INV'!C111,IF($B$15=DATOS!$B$13,REACTORES!C111,IF($B$15=DATOS!$B$14,RESINAS!C115,IF($B$15=DATOS!$B$15,SECADORES!C111,IF($B$15=DATOS!$B$16,SILOS!C111,IF($B$15=DATOS!$B$17,TANQUES!C111,IF($B$15=DATOS!$B$18,'TK AGITADOS'!C111,IF($B$15=DATOS!$B$19,'TORRES ENF'!C111," ")))))))))))))))))</f>
        <v>0</v>
      </c>
      <c r="B127" s="46">
        <f>IF($B$15=DATOS!$B$3,CALDERAS!D111,IF($B$15=DATOS!$B$4,CENTRÍFUGAS!D111,IF($B$15=DATOS!$B$5,CHILLERS!D111, IF($B$15=DATOS!$B$6,COMPRESORES!D111,IF($B$15=DATOS!$B$7,EVAPORADORES!D111,IF($B$15=DATOS!$B$8,FILTROS!D111,IF($B$15=DATOS!$B$9,IC!D111,IF($B$15=DATOS!$B$10,MIXERS!D111,IF($B$15=DATOS!$B$11,MOLINOS!D111,IF($B$15=DATOS!$B$12,'ÓSMOSIS INV'!D111,IF($B$15=DATOS!$B$13,REACTORES!D111,IF($B$15=DATOS!$B$14,RESINAS!D115,IF($B$15=DATOS!$B$15,SECADORES!D111,IF($B$15=DATOS!$B$16,SILOS!D111,IF($B$15=DATOS!$B$17,TANQUES!D111,IF($B$15=DATOS!$B$18,'TK AGITADOS'!D111,IF($B$15=DATOS!$B$19,'TORRES ENF'!D111," ")))))))))))))))))</f>
        <v>0</v>
      </c>
      <c r="C127" s="46">
        <f>IF($B$15=DATOS!$B$3,CALDERAS!E111,IF($B$15=DATOS!$B$4,CENTRÍFUGAS!E111,IF($B$15=DATOS!$B$5,CHILLERS!E111, IF($B$15=DATOS!$B$6,COMPRESORES!E111,IF($B$15=DATOS!$B$7,EVAPORADORES!E111,IF($B$15=DATOS!$B$8,FILTROS!E111,IF($B$15=DATOS!$B$9,IC!E111,IF($B$15=DATOS!$B$10,MIXERS!E111,IF($B$15=DATOS!$B$11,MOLINOS!E111,IF($B$15=DATOS!$B$12,'ÓSMOSIS INV'!E111,IF($B$15=DATOS!$B$13,REACTORES!E111,IF($B$15=DATOS!$B$14,RESINAS!E115,IF($B$15=DATOS!$B$15,SECADORES!E111,IF($B$15=DATOS!$B$16,SILOS!E111,IF($B$15=DATOS!$B$17,TANQUES!E111,IF($B$15=DATOS!$B$18,'TK AGITADOS'!E111,IF($B$15=DATOS!$B$19,'TORRES ENF'!E111," ")))))))))))))))))</f>
        <v>0</v>
      </c>
      <c r="D127" s="46">
        <f>IF($B$15=DATOS!$B$3,CALDERAS!F111,IF($B$15=DATOS!$B$4,CENTRÍFUGAS!F111,IF($B$15=DATOS!$B$5,CHILLERS!F111, IF($B$15=DATOS!$B$6,COMPRESORES!F111,IF($B$15=DATOS!$B$7,EVAPORADORES!F111,IF($B$15=DATOS!$B$8,FILTROS!F111,IF($B$15=DATOS!$B$9,IC!F111,IF($B$15=DATOS!$B$10,MIXERS!F111,IF($B$15=DATOS!$B$11,MOLINOS!F111,IF($B$15=DATOS!$B$12,'ÓSMOSIS INV'!F111,IF($B$15=DATOS!$B$13,REACTORES!F111,IF($B$15=DATOS!$B$14,RESINAS!F115,IF($B$15=DATOS!$B$15,SECADORES!F111,IF($B$15=DATOS!$B$16,SILOS!F111,IF($B$15=DATOS!$B$17,TANQUES!F111,IF($B$15=DATOS!$B$18,'TK AGITADOS'!F111,IF($B$15=DATOS!$B$19,'TORRES ENF'!F111," ")))))))))))))))))</f>
        <v>0</v>
      </c>
      <c r="E127" s="46">
        <f>IF($B$15=DATOS!$B$3,CALDERAS!G111,IF($B$15=DATOS!$B$4,CENTRÍFUGAS!G111,IF($B$15=DATOS!$B$5,CHILLERS!G111, IF($B$15=DATOS!$B$6,COMPRESORES!G111,IF($B$15=DATOS!$B$7,EVAPORADORES!G111,IF($B$15=DATOS!$B$8,FILTROS!G111,IF($B$15=DATOS!$B$9,IC!G111,IF($B$15=DATOS!$B$10,MIXERS!G111,IF($B$15=DATOS!$B$11,MOLINOS!G111,IF($B$15=DATOS!$B$12,'ÓSMOSIS INV'!G111,IF($B$15=DATOS!$B$13,REACTORES!G111,IF($B$15=DATOS!$B$14,RESINAS!G115,IF($B$15=DATOS!$B$15,SECADORES!G111,IF($B$15=DATOS!$B$16,SILOS!G111,IF($B$15=DATOS!$B$17,TANQUES!G111,IF($B$15=DATOS!$B$18,'TK AGITADOS'!G111,IF($B$15=DATOS!$B$19,'TORRES ENF'!G111," ")))))))))))))))))</f>
        <v>0</v>
      </c>
      <c r="F127" s="46">
        <f>IF($B$15=DATOS!$B$3,CALDERAS!H111,IF($B$15=DATOS!$B$4,CENTRÍFUGAS!H111,IF($B$15=DATOS!$B$5,CHILLERS!H111, IF($B$15=DATOS!$B$6,COMPRESORES!H111,IF($B$15=DATOS!$B$7,EVAPORADORES!H111,IF($B$15=DATOS!$B$8,FILTROS!H111,IF($B$15=DATOS!$B$9,IC!H111,IF($B$15=DATOS!$B$10,MIXERS!H111,IF($B$15=DATOS!$B$11,MOLINOS!H111,IF($B$15=DATOS!$B$12,'ÓSMOSIS INV'!H111,IF($B$15=DATOS!$B$13,REACTORES!H111,IF($B$15=DATOS!$B$14,RESINAS!H115,IF($B$15=DATOS!$B$15,SECADORES!H111,IF($B$15=DATOS!$B$16,SILOS!H111,IF($B$15=DATOS!$B$17,TANQUES!H111,IF($B$15=DATOS!$B$18,'TK AGITADOS'!H111,IF($B$15=DATOS!$B$19,'TORRES ENF'!H111," ")))))))))))))))))</f>
        <v>0</v>
      </c>
      <c r="G127" s="46">
        <f>IF($B$15=DATOS!$B$3,CALDERAS!I111,IF($B$15=DATOS!$B$4,CENTRÍFUGAS!I111,IF($B$15=DATOS!$B$5,CHILLERS!I111, IF($B$15=DATOS!$B$6,COMPRESORES!I111,IF($B$15=DATOS!$B$7,EVAPORADORES!I111,IF($B$15=DATOS!$B$8,FILTROS!I111,IF($B$15=DATOS!$B$9,IC!I111,IF($B$15=DATOS!$B$10,MIXERS!I111,IF($B$15=DATOS!$B$11,MOLINOS!I111,IF($B$15=DATOS!$B$12,'ÓSMOSIS INV'!I111,IF($B$15=DATOS!$B$13,REACTORES!I111,IF($B$15=DATOS!$B$14,RESINAS!I115,IF($B$15=DATOS!$B$15,SECADORES!I111,IF($B$15=DATOS!$B$16,SILOS!I111,IF($B$15=DATOS!$B$17,TANQUES!I111,IF($B$15=DATOS!$B$18,'TK AGITADOS'!I111,IF($B$15=DATOS!$B$19,'TORRES ENF'!I111," ")))))))))))))))))</f>
        <v>0</v>
      </c>
      <c r="H127" s="46">
        <f>IF($B$15=DATOS!$B$3,CALDERAS!J111,IF($B$15=DATOS!$B$4,CENTRÍFUGAS!J111,IF($B$15=DATOS!$B$5,CHILLERS!J111, IF($B$15=DATOS!$B$6,COMPRESORES!J111,IF($B$15=DATOS!$B$7,EVAPORADORES!J111,IF($B$15=DATOS!$B$8,FILTROS!J111,IF($B$15=DATOS!$B$9,IC!J111,IF($B$15=DATOS!$B$10,MIXERS!J111,IF($B$15=DATOS!$B$11,MOLINOS!J111,IF($B$15=DATOS!$B$12,'ÓSMOSIS INV'!J111,IF($B$15=DATOS!$B$13,REACTORES!J111,IF($B$15=DATOS!$B$14,RESINAS!J115,IF($B$15=DATOS!$B$15,SECADORES!J111,IF($B$15=DATOS!$B$16,SILOS!J111,IF($B$15=DATOS!$B$17,TANQUES!J111,IF($B$15=DATOS!$B$18,'TK AGITADOS'!J111,IF($B$15=DATOS!$B$19,'TORRES ENF'!J111," ")))))))))))))))))</f>
        <v>0</v>
      </c>
      <c r="I127" s="46">
        <f>IF($B$15=DATOS!$B$3,CALDERAS!K111,IF($B$15=DATOS!$B$4,CENTRÍFUGAS!K111,IF($B$15=DATOS!$B$5,CHILLERS!K111, IF($B$15=DATOS!$B$6,COMPRESORES!K111,IF($B$15=DATOS!$B$7,EVAPORADORES!K111,IF($B$15=DATOS!$B$8,FILTROS!K111,IF($B$15=DATOS!$B$9,IC!K111,IF($B$15=DATOS!$B$10,MIXERS!K111,IF($B$15=DATOS!$B$11,MOLINOS!K111,IF($B$15=DATOS!$B$12,'ÓSMOSIS INV'!K111,IF($B$15=DATOS!$B$13,REACTORES!K111,IF($B$15=DATOS!$B$14,RESINAS!K115,IF($B$15=DATOS!$B$15,SECADORES!K111,IF($B$15=DATOS!$B$16,SILOS!K111,IF($B$15=DATOS!$B$17,TANQUES!K111,IF($B$15=DATOS!$B$18,'TK AGITADOS'!K111,IF($B$15=DATOS!$B$19,'TORRES ENF'!K111," ")))))))))))))))))</f>
        <v>0</v>
      </c>
      <c r="J127" s="46">
        <f>IF($B$15=DATOS!$B$3,CALDERAS!L111,IF($B$15=DATOS!$B$4,CENTRÍFUGAS!L111,IF($B$15=DATOS!$B$5,CHILLERS!L111, IF($B$15=DATOS!$B$6,COMPRESORES!L111,IF($B$15=DATOS!$B$7,EVAPORADORES!L111,IF($B$15=DATOS!$B$8,FILTROS!L111,IF($B$15=DATOS!$B$9,IC!L111,IF($B$15=DATOS!$B$10,MIXERS!L111,IF($B$15=DATOS!$B$11,MOLINOS!L111,IF($B$15=DATOS!$B$12,'ÓSMOSIS INV'!L111,IF($B$15=DATOS!$B$13,REACTORES!L111,IF($B$15=DATOS!$B$14,RESINAS!L115,IF($B$15=DATOS!$B$15,SECADORES!L111,IF($B$15=DATOS!$B$16,SILOS!L111,IF($B$15=DATOS!$B$17,TANQUES!L111,IF($B$15=DATOS!$B$18,'TK AGITADOS'!L111,IF($B$15=DATOS!$B$19,'TORRES ENF'!L111," ")))))))))))))))))</f>
        <v>0</v>
      </c>
      <c r="K127" s="46">
        <f>IF($B$15=DATOS!$B$3,CALDERAS!M111,IF($B$15=DATOS!$B$4,CENTRÍFUGAS!M111,IF($B$15=DATOS!$B$5,CHILLERS!M111, IF($B$15=DATOS!$B$6,COMPRESORES!M111,IF($B$15=DATOS!$B$7,EVAPORADORES!M111,IF($B$15=DATOS!$B$8,FILTROS!M111,IF($B$15=DATOS!$B$9,IC!M111,IF($B$15=DATOS!$B$10,MIXERS!M111,IF($B$15=DATOS!$B$11,MOLINOS!M111,IF($B$15=DATOS!$B$12,'ÓSMOSIS INV'!M111,IF($B$15=DATOS!$B$13,REACTORES!M111,IF($B$15=DATOS!$B$14,RESINAS!M115,IF($B$15=DATOS!$B$15,SECADORES!M111,IF($B$15=DATOS!$B$16,SILOS!M111,IF($B$15=DATOS!$B$17,TANQUES!M111,IF($B$15=DATOS!$B$18,'TK AGITADOS'!M111,IF($B$15=DATOS!$B$19,'TORRES ENF'!M111," ")))))))))))))))))</f>
        <v>0</v>
      </c>
      <c r="L127" s="46">
        <f>IF($B$15=DATOS!$B$3,CALDERAS!N111,IF($B$15=DATOS!$B$4,CENTRÍFUGAS!N111,IF($B$15=DATOS!$B$5,CHILLERS!N111, IF($B$15=DATOS!$B$6,COMPRESORES!N111,IF($B$15=DATOS!$B$7,EVAPORADORES!N111,IF($B$15=DATOS!$B$8,FILTROS!N111,IF($B$15=DATOS!$B$9,IC!N111,IF($B$15=DATOS!$B$10,MIXERS!N111,IF($B$15=DATOS!$B$11,MOLINOS!N111,IF($B$15=DATOS!$B$12,'ÓSMOSIS INV'!N111,IF($B$15=DATOS!$B$13,REACTORES!N111,IF($B$15=DATOS!$B$14,RESINAS!N115,IF($B$15=DATOS!$B$15,SECADORES!N111,IF($B$15=DATOS!$B$16,SILOS!N111,IF($B$15=DATOS!$B$17,TANQUES!N111,IF($B$15=DATOS!$B$18,'TK AGITADOS'!N111,IF($B$15=DATOS!$B$19,'TORRES ENF'!N111," ")))))))))))))))))</f>
        <v>0</v>
      </c>
      <c r="M127" s="46">
        <f>IF($B$15=DATOS!$B$3,CALDERAS!O111,IF($B$15=DATOS!$B$4,CENTRÍFUGAS!O111,IF($B$15=DATOS!$B$5,CHILLERS!O111, IF($B$15=DATOS!$B$6,COMPRESORES!O111,IF($B$15=DATOS!$B$7,EVAPORADORES!O111,IF($B$15=DATOS!$B$8,FILTROS!O111,IF($B$15=DATOS!$B$9,IC!O111,IF($B$15=DATOS!$B$10,MIXERS!O111,IF($B$15=DATOS!$B$11,MOLINOS!O111,IF($B$15=DATOS!$B$12,'ÓSMOSIS INV'!O111,IF($B$15=DATOS!$B$13,REACTORES!O111,IF($B$15=DATOS!$B$14,RESINAS!O115,IF($B$15=DATOS!$B$15,SECADORES!O111,IF($B$15=DATOS!$B$16,SILOS!O111,IF($B$15=DATOS!$B$17,TANQUES!O111,IF($B$15=DATOS!$B$18,'TK AGITADOS'!O111,IF($B$15=DATOS!$B$19,'TORRES ENF'!O111," ")))))))))))))))))</f>
        <v>0</v>
      </c>
      <c r="N127" s="46">
        <f>IF($B$15=DATOS!$B$3,CALDERAS!P111,IF($B$15=DATOS!$B$4,CENTRÍFUGAS!P111,IF($B$15=DATOS!$B$5,CHILLERS!P111, IF($B$15=DATOS!$B$6,COMPRESORES!P111,IF($B$15=DATOS!$B$7,EVAPORADORES!P111,IF($B$15=DATOS!$B$8,FILTROS!P111,IF($B$15=DATOS!$B$9,IC!P111,IF($B$15=DATOS!$B$10,MIXERS!P111,IF($B$15=DATOS!$B$11,MOLINOS!P111,IF($B$15=DATOS!$B$12,'ÓSMOSIS INV'!P111,IF($B$15=DATOS!$B$13,REACTORES!P111,IF($B$15=DATOS!$B$14,RESINAS!P115,IF($B$15=DATOS!$B$15,SECADORES!P111,IF($B$15=DATOS!$B$16,SILOS!P111,IF($B$15=DATOS!$B$17,TANQUES!P111,IF($B$15=DATOS!$B$18,'TK AGITADOS'!P111,IF($B$15=DATOS!$B$19,'TORRES ENF'!P111," ")))))))))))))))))</f>
        <v>0</v>
      </c>
      <c r="O127" s="46">
        <f>IF($B$15=DATOS!$B$3,CALDERAS!Q111,IF($B$15=DATOS!$B$4,CENTRÍFUGAS!Q111,IF($B$15=DATOS!$B$5,CHILLERS!Q111, IF($B$15=DATOS!$B$6,COMPRESORES!Q111,IF($B$15=DATOS!$B$7,EVAPORADORES!Q111,IF($B$15=DATOS!$B$8,FILTROS!Q111,IF($B$15=DATOS!$B$9,IC!Q111,IF($B$15=DATOS!$B$10,MIXERS!Q111,IF($B$15=DATOS!$B$11,MOLINOS!Q111,IF($B$15=DATOS!$B$12,'ÓSMOSIS INV'!Q111,IF($B$15=DATOS!$B$13,REACTORES!Q111,IF($B$15=DATOS!$B$14,RESINAS!Q115,IF($B$15=DATOS!$B$15,SECADORES!Q111,IF($B$15=DATOS!$B$16,SILOS!Q111,IF($B$15=DATOS!$B$17,TANQUES!Q111,IF($B$15=DATOS!$B$18,'TK AGITADOS'!Q111,IF($B$15=DATOS!$B$19,'TORRES ENF'!Q111," ")))))))))))))))))</f>
        <v>0</v>
      </c>
      <c r="P127" s="46">
        <f>IF($B$15=DATOS!$B$3,CALDERAS!R111,IF($B$15=DATOS!$B$4,CENTRÍFUGAS!R111,IF($B$15=DATOS!$B$5,CHILLERS!R111, IF($B$15=DATOS!$B$6,COMPRESORES!R111,IF($B$15=DATOS!$B$7,EVAPORADORES!R111,IF($B$15=DATOS!$B$8,FILTROS!R111,IF($B$15=DATOS!$B$9,IC!R111,IF($B$15=DATOS!$B$10,MIXERS!R111,IF($B$15=DATOS!$B$11,MOLINOS!R111,IF($B$15=DATOS!$B$12,'ÓSMOSIS INV'!R111,IF($B$15=DATOS!$B$13,REACTORES!R111,IF($B$15=DATOS!$B$14,RESINAS!R115,IF($B$15=DATOS!$B$15,SECADORES!R111,IF($B$15=DATOS!$B$16,SILOS!R111,IF($B$15=DATOS!$B$17,TANQUES!R111,IF($B$15=DATOS!$B$18,'TK AGITADOS'!R111,IF($B$15=DATOS!$B$19,'TORRES ENF'!R111," ")))))))))))))))))</f>
        <v>0</v>
      </c>
      <c r="Q127" s="46">
        <f>IF($B$15=DATOS!$B$3,CALDERAS!S111,IF($B$15=DATOS!$B$4,CENTRÍFUGAS!S111,IF($B$15=DATOS!$B$5,CHILLERS!S111, IF($B$15=DATOS!$B$6,COMPRESORES!S111,IF($B$15=DATOS!$B$7,EVAPORADORES!S111,IF($B$15=DATOS!$B$8,FILTROS!S111,IF($B$15=DATOS!$B$9,IC!S111,IF($B$15=DATOS!$B$10,MIXERS!S111,IF($B$15=DATOS!$B$11,MOLINOS!S111,IF($B$15=DATOS!$B$12,'ÓSMOSIS INV'!S111,IF($B$15=DATOS!$B$13,REACTORES!S111,IF($B$15=DATOS!$B$14,RESINAS!S115,IF($B$15=DATOS!$B$15,SECADORES!S111,IF($B$15=DATOS!$B$16,SILOS!S111,IF($B$15=DATOS!$B$17,TANQUES!S111,IF($B$15=DATOS!$B$18,'TK AGITADOS'!S111,IF($B$15=DATOS!$B$19,'TORRES ENF'!S111," ")))))))))))))))))</f>
        <v>0</v>
      </c>
      <c r="R127" s="46">
        <f>IF($B$15=DATOS!$B$3,CALDERAS!T111,IF($B$15=DATOS!$B$4,CENTRÍFUGAS!T111,IF($B$15=DATOS!$B$5,CHILLERS!T111, IF($B$15=DATOS!$B$6,COMPRESORES!T111,IF($B$15=DATOS!$B$7,EVAPORADORES!T111,IF($B$15=DATOS!$B$8,FILTROS!T111,IF($B$15=DATOS!$B$9,IC!T111,IF($B$15=DATOS!$B$10,MIXERS!T111,IF($B$15=DATOS!$B$11,MOLINOS!T111,IF($B$15=DATOS!$B$12,'ÓSMOSIS INV'!T111,IF($B$15=DATOS!$B$13,REACTORES!T111,IF($B$15=DATOS!$B$14,RESINAS!T115,IF($B$15=DATOS!$B$15,SECADORES!T111,IF($B$15=DATOS!$B$16,SILOS!T111,IF($B$15=DATOS!$B$17,TANQUES!T111,IF($B$15=DATOS!$B$18,'TK AGITADOS'!T111,IF($B$15=DATOS!$B$19,'TORRES ENF'!T111," ")))))))))))))))))</f>
        <v>0</v>
      </c>
      <c r="S127" s="46">
        <f>IF($B$15=DATOS!$B$3,CALDERAS!U111,IF($B$15=DATOS!$B$4,CENTRÍFUGAS!U111,IF($B$15=DATOS!$B$5,CHILLERS!U111, IF($B$15=DATOS!$B$6,COMPRESORES!U111,IF($B$15=DATOS!$B$7,EVAPORADORES!U111,IF($B$15=DATOS!$B$8,FILTROS!U111,IF($B$15=DATOS!$B$9,IC!U111,IF($B$15=DATOS!$B$10,MIXERS!U111,IF($B$15=DATOS!$B$11,MOLINOS!U111,IF($B$15=DATOS!$B$12,'ÓSMOSIS INV'!U111,IF($B$15=DATOS!$B$13,REACTORES!U111,IF($B$15=DATOS!$B$14,RESINAS!U115,IF($B$15=DATOS!$B$15,SECADORES!U111,IF($B$15=DATOS!$B$16,SILOS!U111,IF($B$15=DATOS!$B$17,TANQUES!U111,IF($B$15=DATOS!$B$18,'TK AGITADOS'!U111,IF($B$15=DATOS!$B$19,'TORRES ENF'!U111," ")))))))))))))))))</f>
        <v>0</v>
      </c>
      <c r="T127" s="46">
        <f>IF($B$15=DATOS!$B$3,CALDERAS!V111,IF($B$15=DATOS!$B$4,CENTRÍFUGAS!V111,IF($B$15=DATOS!$B$5,CHILLERS!V111, IF($B$15=DATOS!$B$6,COMPRESORES!V111,IF($B$15=DATOS!$B$7,EVAPORADORES!V111,IF($B$15=DATOS!$B$8,FILTROS!V111,IF($B$15=DATOS!$B$9,IC!V111,IF($B$15=DATOS!$B$10,MIXERS!V111,IF($B$15=DATOS!$B$11,MOLINOS!V111,IF($B$15=DATOS!$B$12,'ÓSMOSIS INV'!V111,IF($B$15=DATOS!$B$13,REACTORES!V111,IF($B$15=DATOS!$B$14,RESINAS!V115,IF($B$15=DATOS!$B$15,SECADORES!V111,IF($B$15=DATOS!$B$16,SILOS!V111,IF($B$15=DATOS!$B$17,TANQUES!V111,IF($B$15=DATOS!$B$18,'TK AGITADOS'!V111,IF($B$15=DATOS!$B$19,'TORRES ENF'!V111," ")))))))))))))))))</f>
        <v>0</v>
      </c>
      <c r="U127" s="46">
        <f>IF($B$15=DATOS!$B$3,CALDERAS!W111,IF($B$15=DATOS!$B$4,CENTRÍFUGAS!W111,IF($B$15=DATOS!$B$5,CHILLERS!W111, IF($B$15=DATOS!$B$6,COMPRESORES!W111,IF($B$15=DATOS!$B$7,EVAPORADORES!W111,IF($B$15=DATOS!$B$8,FILTROS!W111,IF($B$15=DATOS!$B$9,IC!W111,IF($B$15=DATOS!$B$10,MIXERS!W111,IF($B$15=DATOS!$B$11,MOLINOS!W111,IF($B$15=DATOS!$B$12,'ÓSMOSIS INV'!W111,IF($B$15=DATOS!$B$13,REACTORES!W111,IF($B$15=DATOS!$B$14,RESINAS!W115,IF($B$15=DATOS!$B$15,SECADORES!W111,IF($B$15=DATOS!$B$16,SILOS!W111,IF($B$15=DATOS!$B$17,TANQUES!W111,IF($B$15=DATOS!$B$18,'TK AGITADOS'!W111,IF($B$15=DATOS!$B$19,'TORRES ENF'!W111," ")))))))))))))))))</f>
        <v>0</v>
      </c>
      <c r="V127" s="46">
        <f>IF($B$15=DATOS!$B$3,CALDERAS!X111,IF($B$15=DATOS!$B$4,CENTRÍFUGAS!X111,IF($B$15=DATOS!$B$5,CHILLERS!X111, IF($B$15=DATOS!$B$6,COMPRESORES!X111,IF($B$15=DATOS!$B$7,EVAPORADORES!X111,IF($B$15=DATOS!$B$8,FILTROS!X111,IF($B$15=DATOS!$B$9,IC!X111,IF($B$15=DATOS!$B$10,MIXERS!X111,IF($B$15=DATOS!$B$11,MOLINOS!X111,IF($B$15=DATOS!$B$12,'ÓSMOSIS INV'!X111,IF($B$15=DATOS!$B$13,REACTORES!X111,IF($B$15=DATOS!$B$14,RESINAS!X115,IF($B$15=DATOS!$B$15,SECADORES!X111,IF($B$15=DATOS!$B$16,SILOS!X111,IF($B$15=DATOS!$B$17,TANQUES!X111,IF($B$15=DATOS!$B$18,'TK AGITADOS'!X111,IF($B$15=DATOS!$B$19,'TORRES ENF'!X111," ")))))))))))))))))</f>
        <v>0</v>
      </c>
      <c r="W127" s="46">
        <f>IF($B$15=DATOS!$B$3,CALDERAS!Y111,IF($B$15=DATOS!$B$4,CENTRÍFUGAS!Y111,IF($B$15=DATOS!$B$5,CHILLERS!Y111, IF($B$15=DATOS!$B$6,COMPRESORES!Y111,IF($B$15=DATOS!$B$7,EVAPORADORES!Y111,IF($B$15=DATOS!$B$8,FILTROS!Y111,IF($B$15=DATOS!$B$9,IC!Y111,IF($B$15=DATOS!$B$10,MIXERS!Y111,IF($B$15=DATOS!$B$11,MOLINOS!Y111,IF($B$15=DATOS!$B$12,'ÓSMOSIS INV'!Y111,IF($B$15=DATOS!$B$13,REACTORES!Y111,IF($B$15=DATOS!$B$14,RESINAS!Y115,IF($B$15=DATOS!$B$15,SECADORES!Y111,IF($B$15=DATOS!$B$16,SILOS!Y111,IF($B$15=DATOS!$B$17,TANQUES!Y111,IF($B$15=DATOS!$B$18,'TK AGITADOS'!Y111,IF($B$15=DATOS!$B$19,'TORRES ENF'!Y111," ")))))))))))))))))</f>
        <v>0</v>
      </c>
      <c r="X127" s="46">
        <f>IF($B$15=DATOS!$B$3,CALDERAS!Z111,IF($B$15=DATOS!$B$4,CENTRÍFUGAS!Z111,IF($B$15=DATOS!$B$5,CHILLERS!Z111, IF($B$15=DATOS!$B$6,COMPRESORES!Z111,IF($B$15=DATOS!$B$7,EVAPORADORES!Z111,IF($B$15=DATOS!$B$8,FILTROS!Z111,IF($B$15=DATOS!$B$9,IC!Z111,IF($B$15=DATOS!$B$10,MIXERS!Z111,IF($B$15=DATOS!$B$11,MOLINOS!Z111,IF($B$15=DATOS!$B$12,'ÓSMOSIS INV'!Z111,IF($B$15=DATOS!$B$13,REACTORES!Z111,IF($B$15=DATOS!$B$14,RESINAS!Z115,IF($B$15=DATOS!$B$15,SECADORES!Z111,IF($B$15=DATOS!$B$16,SILOS!Z111,IF($B$15=DATOS!$B$17,TANQUES!Z111,IF($B$15=DATOS!$B$18,'TK AGITADOS'!Z111,IF($B$15=DATOS!$B$19,'TORRES ENF'!Z111," ")))))))))))))))))</f>
        <v>0</v>
      </c>
      <c r="Y127" s="46">
        <f>IF($B$15=DATOS!$B$3,CALDERAS!AA111,IF($B$15=DATOS!$B$4,CENTRÍFUGAS!AA111,IF($B$15=DATOS!$B$5,CHILLERS!AA111, IF($B$15=DATOS!$B$6,COMPRESORES!AA111,IF($B$15=DATOS!$B$7,EVAPORADORES!AA111,IF($B$15=DATOS!$B$8,FILTROS!AA111,IF($B$15=DATOS!$B$9,IC!AA111,IF($B$15=DATOS!$B$10,MIXERS!AA111,IF($B$15=DATOS!$B$11,MOLINOS!AA111,IF($B$15=DATOS!$B$12,'ÓSMOSIS INV'!AA111,IF($B$15=DATOS!$B$13,REACTORES!AA111,IF($B$15=DATOS!$B$14,RESINAS!AA115,IF($B$15=DATOS!$B$15,SECADORES!AA111,IF($B$15=DATOS!$B$16,SILOS!AA111,IF($B$15=DATOS!$B$17,TANQUES!AA111,IF($B$15=DATOS!$B$18,'TK AGITADOS'!AA111,IF($B$15=DATOS!$B$19,'TORRES ENF'!AA111," ")))))))))))))))))</f>
        <v>0</v>
      </c>
      <c r="Z127" s="46">
        <f>IF($B$15=DATOS!$B$3,CALDERAS!AB111,IF($B$15=DATOS!$B$4,CENTRÍFUGAS!AB111,IF($B$15=DATOS!$B$5,CHILLERS!AB111, IF($B$15=DATOS!$B$6,COMPRESORES!AB111,IF($B$15=DATOS!$B$7,EVAPORADORES!AB111,IF($B$15=DATOS!$B$8,FILTROS!AB111,IF($B$15=DATOS!$B$9,IC!AB111,IF($B$15=DATOS!$B$10,MIXERS!AB111,IF($B$15=DATOS!$B$11,MOLINOS!AB111,IF($B$15=DATOS!$B$12,'ÓSMOSIS INV'!AB111,IF($B$15=DATOS!$B$13,REACTORES!AB111,IF($B$15=DATOS!$B$14,RESINAS!AB115,IF($B$15=DATOS!$B$15,SECADORES!AB111,IF($B$15=DATOS!$B$16,SILOS!AB111,IF($B$15=DATOS!$B$17,TANQUES!AB111,IF($B$15=DATOS!$B$18,'TK AGITADOS'!AB111,IF($B$15=DATOS!$B$19,'TORRES ENF'!AB111," ")))))))))))))))))</f>
        <v>0</v>
      </c>
      <c r="AA127" s="46">
        <f>IF($B$15=DATOS!$B$3,CALDERAS!AC111,IF($B$15=DATOS!$B$4,CENTRÍFUGAS!AC111,IF($B$15=DATOS!$B$5,CHILLERS!AC111, IF($B$15=DATOS!$B$6,COMPRESORES!AC111,IF($B$15=DATOS!$B$7,EVAPORADORES!AC111,IF($B$15=DATOS!$B$8,FILTROS!AC111,IF($B$15=DATOS!$B$9,IC!AC111,IF($B$15=DATOS!$B$10,MIXERS!AC111,IF($B$15=DATOS!$B$11,MOLINOS!AC111,IF($B$15=DATOS!$B$12,'ÓSMOSIS INV'!AC111,IF($B$15=DATOS!$B$13,REACTORES!AC111,IF($B$15=DATOS!$B$14,RESINAS!AC115,IF($B$15=DATOS!$B$15,SECADORES!AC111,IF($B$15=DATOS!$B$16,SILOS!AC111,IF($B$15=DATOS!$B$17,TANQUES!AC111,IF($B$15=DATOS!$B$18,'TK AGITADOS'!AC111,IF($B$15=DATOS!$B$19,'TORRES ENF'!AC111," ")))))))))))))))))</f>
        <v>0</v>
      </c>
      <c r="AB127" s="46">
        <f>IF($B$15=DATOS!$B$3,CALDERAS!AD111,IF($B$15=DATOS!$B$4,CENTRÍFUGAS!AD111,IF($B$15=DATOS!$B$5,CHILLERS!AD111, IF($B$15=DATOS!$B$6,COMPRESORES!AD111,IF($B$15=DATOS!$B$7,EVAPORADORES!AD111,IF($B$15=DATOS!$B$8,FILTROS!AD111,IF($B$15=DATOS!$B$9,IC!AD111,IF($B$15=DATOS!$B$10,MIXERS!AD111,IF($B$15=DATOS!$B$11,MOLINOS!AD111,IF($B$15=DATOS!$B$12,'ÓSMOSIS INV'!AD111,IF($B$15=DATOS!$B$13,REACTORES!AD111,IF($B$15=DATOS!$B$14,RESINAS!AD115,IF($B$15=DATOS!$B$15,SECADORES!AD111,IF($B$15=DATOS!$B$16,SILOS!AD111,IF($B$15=DATOS!$B$17,TANQUES!AD111,IF($B$15=DATOS!$B$18,'TK AGITADOS'!AD111,IF($B$15=DATOS!$B$19,'TORRES ENF'!AD111," ")))))))))))))))))</f>
        <v>0</v>
      </c>
      <c r="AC127" s="46">
        <f>IF($B$15=DATOS!$B$3,CALDERAS!AE111,IF($B$15=DATOS!$B$4,CENTRÍFUGAS!AE111,IF($B$15=DATOS!$B$5,CHILLERS!AE111, IF($B$15=DATOS!$B$6,COMPRESORES!AE111,IF($B$15=DATOS!$B$7,EVAPORADORES!AE111,IF($B$15=DATOS!$B$8,FILTROS!AE111,IF($B$15=DATOS!$B$9,IC!AE111,IF($B$15=DATOS!$B$10,MIXERS!AE111,IF($B$15=DATOS!$B$11,MOLINOS!AE111,IF($B$15=DATOS!$B$12,'ÓSMOSIS INV'!AE111,IF($B$15=DATOS!$B$13,REACTORES!AE111,IF($B$15=DATOS!$B$14,RESINAS!AE115,IF($B$15=DATOS!$B$15,SECADORES!AE111,IF($B$15=DATOS!$B$16,SILOS!AE111,IF($B$15=DATOS!$B$17,TANQUES!AE111,IF($B$15=DATOS!$B$18,'TK AGITADOS'!AE111,IF($B$15=DATOS!$B$19,'TORRES ENF'!AE111," ")))))))))))))))))</f>
        <v>0</v>
      </c>
      <c r="AD127" s="46">
        <f>IF($B$15=DATOS!$B$3,CALDERAS!AF111,IF($B$15=DATOS!$B$4,CENTRÍFUGAS!AF111,IF($B$15=DATOS!$B$5,CHILLERS!AF111, IF($B$15=DATOS!$B$6,COMPRESORES!AF111,IF($B$15=DATOS!$B$7,EVAPORADORES!AF111,IF($B$15=DATOS!$B$8,FILTROS!AF111,IF($B$15=DATOS!$B$9,IC!AF111,IF($B$15=DATOS!$B$10,MIXERS!AF111,IF($B$15=DATOS!$B$11,MOLINOS!AF111,IF($B$15=DATOS!$B$12,'ÓSMOSIS INV'!AF111,IF($B$15=DATOS!$B$13,REACTORES!AF111,IF($B$15=DATOS!$B$14,RESINAS!AF115,IF($B$15=DATOS!$B$15,SECADORES!AF111,IF($B$15=DATOS!$B$16,SILOS!AF111,IF($B$15=DATOS!$B$17,TANQUES!AF111,IF($B$15=DATOS!$B$18,'TK AGITADOS'!AF111,IF($B$15=DATOS!$B$19,'TORRES ENF'!AF111," ")))))))))))))))))</f>
        <v>0</v>
      </c>
      <c r="AE127" s="46">
        <f>IF($B$15=DATOS!$B$3,CALDERAS!AG111,IF($B$15=DATOS!$B$4,CENTRÍFUGAS!AG111,IF($B$15=DATOS!$B$5,CHILLERS!AG111, IF($B$15=DATOS!$B$6,COMPRESORES!AG111,IF($B$15=DATOS!$B$7,EVAPORADORES!AG111,IF($B$15=DATOS!$B$8,FILTROS!AG111,IF($B$15=DATOS!$B$9,IC!AG111,IF($B$15=DATOS!$B$10,MIXERS!AG111,IF($B$15=DATOS!$B$11,MOLINOS!AG111,IF($B$15=DATOS!$B$12,'ÓSMOSIS INV'!AG111,IF($B$15=DATOS!$B$13,REACTORES!AG111,IF($B$15=DATOS!$B$14,RESINAS!AG115,IF($B$15=DATOS!$B$15,SECADORES!AG111,IF($B$15=DATOS!$B$16,SILOS!AG111,IF($B$15=DATOS!$B$17,TANQUES!AG111,IF($B$15=DATOS!$B$18,'TK AGITADOS'!AG111,IF($B$15=DATOS!$B$19,'TORRES ENF'!AG111," ")))))))))))))))))</f>
        <v>0</v>
      </c>
      <c r="AF127" s="46">
        <f>IF($B$15=DATOS!$B$3,CALDERAS!AH111,IF($B$15=DATOS!$B$4,CENTRÍFUGAS!AH111,IF($B$15=DATOS!$B$5,CHILLERS!AH111, IF($B$15=DATOS!$B$6,COMPRESORES!AH111,IF($B$15=DATOS!$B$7,EVAPORADORES!AH111,IF($B$15=DATOS!$B$8,FILTROS!AH111,IF($B$15=DATOS!$B$9,IC!AH111,IF($B$15=DATOS!$B$10,MIXERS!AH111,IF($B$15=DATOS!$B$11,MOLINOS!AH111,IF($B$15=DATOS!$B$12,'ÓSMOSIS INV'!AH111,IF($B$15=DATOS!$B$13,REACTORES!AH111,IF($B$15=DATOS!$B$14,RESINAS!AH115,IF($B$15=DATOS!$B$15,SECADORES!AH111,IF($B$15=DATOS!$B$16,SILOS!AH111,IF($B$15=DATOS!$B$17,TANQUES!AH111,IF($B$15=DATOS!$B$18,'TK AGITADOS'!AH111,IF($B$15=DATOS!$B$19,'TORRES ENF'!AH111," ")))))))))))))))))</f>
        <v>0</v>
      </c>
    </row>
    <row r="128" spans="1:32" s="48" customFormat="1" ht="45" customHeight="1" x14ac:dyDescent="0.4">
      <c r="A128" s="46">
        <f>IF($B$15=DATOS!$B$3,CALDERAS!C112,IF($B$15=DATOS!$B$4,CENTRÍFUGAS!C112,IF($B$15=DATOS!$B$5,CHILLERS!C112, IF($B$15=DATOS!$B$6,COMPRESORES!C112,IF($B$15=DATOS!$B$7,EVAPORADORES!C112,IF($B$15=DATOS!$B$8,FILTROS!C112,IF($B$15=DATOS!$B$9,IC!C112,IF($B$15=DATOS!$B$10,MIXERS!C112,IF($B$15=DATOS!$B$11,MOLINOS!C112,IF($B$15=DATOS!$B$12,'ÓSMOSIS INV'!C112,IF($B$15=DATOS!$B$13,REACTORES!C112,IF($B$15=DATOS!$B$14,RESINAS!C116,IF($B$15=DATOS!$B$15,SECADORES!C112,IF($B$15=DATOS!$B$16,SILOS!C112,IF($B$15=DATOS!$B$17,TANQUES!C112,IF($B$15=DATOS!$B$18,'TK AGITADOS'!C112,IF($B$15=DATOS!$B$19,'TORRES ENF'!C112," ")))))))))))))))))</f>
        <v>0</v>
      </c>
      <c r="B128" s="46">
        <f>IF($B$15=DATOS!$B$3,CALDERAS!D112,IF($B$15=DATOS!$B$4,CENTRÍFUGAS!D112,IF($B$15=DATOS!$B$5,CHILLERS!D112, IF($B$15=DATOS!$B$6,COMPRESORES!D112,IF($B$15=DATOS!$B$7,EVAPORADORES!D112,IF($B$15=DATOS!$B$8,FILTROS!D112,IF($B$15=DATOS!$B$9,IC!D112,IF($B$15=DATOS!$B$10,MIXERS!D112,IF($B$15=DATOS!$B$11,MOLINOS!D112,IF($B$15=DATOS!$B$12,'ÓSMOSIS INV'!D112,IF($B$15=DATOS!$B$13,REACTORES!D112,IF($B$15=DATOS!$B$14,RESINAS!D116,IF($B$15=DATOS!$B$15,SECADORES!D112,IF($B$15=DATOS!$B$16,SILOS!D112,IF($B$15=DATOS!$B$17,TANQUES!D112,IF($B$15=DATOS!$B$18,'TK AGITADOS'!D112,IF($B$15=DATOS!$B$19,'TORRES ENF'!D112," ")))))))))))))))))</f>
        <v>0</v>
      </c>
      <c r="C128" s="46">
        <f>IF($B$15=DATOS!$B$3,CALDERAS!E112,IF($B$15=DATOS!$B$4,CENTRÍFUGAS!E112,IF($B$15=DATOS!$B$5,CHILLERS!E112, IF($B$15=DATOS!$B$6,COMPRESORES!E112,IF($B$15=DATOS!$B$7,EVAPORADORES!E112,IF($B$15=DATOS!$B$8,FILTROS!E112,IF($B$15=DATOS!$B$9,IC!E112,IF($B$15=DATOS!$B$10,MIXERS!E112,IF($B$15=DATOS!$B$11,MOLINOS!E112,IF($B$15=DATOS!$B$12,'ÓSMOSIS INV'!E112,IF($B$15=DATOS!$B$13,REACTORES!E112,IF($B$15=DATOS!$B$14,RESINAS!E116,IF($B$15=DATOS!$B$15,SECADORES!E112,IF($B$15=DATOS!$B$16,SILOS!E112,IF($B$15=DATOS!$B$17,TANQUES!E112,IF($B$15=DATOS!$B$18,'TK AGITADOS'!E112,IF($B$15=DATOS!$B$19,'TORRES ENF'!E112," ")))))))))))))))))</f>
        <v>0</v>
      </c>
      <c r="D128" s="46">
        <f>IF($B$15=DATOS!$B$3,CALDERAS!F112,IF($B$15=DATOS!$B$4,CENTRÍFUGAS!F112,IF($B$15=DATOS!$B$5,CHILLERS!F112, IF($B$15=DATOS!$B$6,COMPRESORES!F112,IF($B$15=DATOS!$B$7,EVAPORADORES!F112,IF($B$15=DATOS!$B$8,FILTROS!F112,IF($B$15=DATOS!$B$9,IC!F112,IF($B$15=DATOS!$B$10,MIXERS!F112,IF($B$15=DATOS!$B$11,MOLINOS!F112,IF($B$15=DATOS!$B$12,'ÓSMOSIS INV'!F112,IF($B$15=DATOS!$B$13,REACTORES!F112,IF($B$15=DATOS!$B$14,RESINAS!F116,IF($B$15=DATOS!$B$15,SECADORES!F112,IF($B$15=DATOS!$B$16,SILOS!F112,IF($B$15=DATOS!$B$17,TANQUES!F112,IF($B$15=DATOS!$B$18,'TK AGITADOS'!F112,IF($B$15=DATOS!$B$19,'TORRES ENF'!F112," ")))))))))))))))))</f>
        <v>0</v>
      </c>
      <c r="E128" s="46">
        <f>IF($B$15=DATOS!$B$3,CALDERAS!G112,IF($B$15=DATOS!$B$4,CENTRÍFUGAS!G112,IF($B$15=DATOS!$B$5,CHILLERS!G112, IF($B$15=DATOS!$B$6,COMPRESORES!G112,IF($B$15=DATOS!$B$7,EVAPORADORES!G112,IF($B$15=DATOS!$B$8,FILTROS!G112,IF($B$15=DATOS!$B$9,IC!G112,IF($B$15=DATOS!$B$10,MIXERS!G112,IF($B$15=DATOS!$B$11,MOLINOS!G112,IF($B$15=DATOS!$B$12,'ÓSMOSIS INV'!G112,IF($B$15=DATOS!$B$13,REACTORES!G112,IF($B$15=DATOS!$B$14,RESINAS!G116,IF($B$15=DATOS!$B$15,SECADORES!G112,IF($B$15=DATOS!$B$16,SILOS!G112,IF($B$15=DATOS!$B$17,TANQUES!G112,IF($B$15=DATOS!$B$18,'TK AGITADOS'!G112,IF($B$15=DATOS!$B$19,'TORRES ENF'!G112," ")))))))))))))))))</f>
        <v>0</v>
      </c>
      <c r="F128" s="46">
        <f>IF($B$15=DATOS!$B$3,CALDERAS!H112,IF($B$15=DATOS!$B$4,CENTRÍFUGAS!H112,IF($B$15=DATOS!$B$5,CHILLERS!H112, IF($B$15=DATOS!$B$6,COMPRESORES!H112,IF($B$15=DATOS!$B$7,EVAPORADORES!H112,IF($B$15=DATOS!$B$8,FILTROS!H112,IF($B$15=DATOS!$B$9,IC!H112,IF($B$15=DATOS!$B$10,MIXERS!H112,IF($B$15=DATOS!$B$11,MOLINOS!H112,IF($B$15=DATOS!$B$12,'ÓSMOSIS INV'!H112,IF($B$15=DATOS!$B$13,REACTORES!H112,IF($B$15=DATOS!$B$14,RESINAS!H116,IF($B$15=DATOS!$B$15,SECADORES!H112,IF($B$15=DATOS!$B$16,SILOS!H112,IF($B$15=DATOS!$B$17,TANQUES!H112,IF($B$15=DATOS!$B$18,'TK AGITADOS'!H112,IF($B$15=DATOS!$B$19,'TORRES ENF'!H112," ")))))))))))))))))</f>
        <v>0</v>
      </c>
      <c r="G128" s="46">
        <f>IF($B$15=DATOS!$B$3,CALDERAS!I112,IF($B$15=DATOS!$B$4,CENTRÍFUGAS!I112,IF($B$15=DATOS!$B$5,CHILLERS!I112, IF($B$15=DATOS!$B$6,COMPRESORES!I112,IF($B$15=DATOS!$B$7,EVAPORADORES!I112,IF($B$15=DATOS!$B$8,FILTROS!I112,IF($B$15=DATOS!$B$9,IC!I112,IF($B$15=DATOS!$B$10,MIXERS!I112,IF($B$15=DATOS!$B$11,MOLINOS!I112,IF($B$15=DATOS!$B$12,'ÓSMOSIS INV'!I112,IF($B$15=DATOS!$B$13,REACTORES!I112,IF($B$15=DATOS!$B$14,RESINAS!I116,IF($B$15=DATOS!$B$15,SECADORES!I112,IF($B$15=DATOS!$B$16,SILOS!I112,IF($B$15=DATOS!$B$17,TANQUES!I112,IF($B$15=DATOS!$B$18,'TK AGITADOS'!I112,IF($B$15=DATOS!$B$19,'TORRES ENF'!I112," ")))))))))))))))))</f>
        <v>0</v>
      </c>
      <c r="H128" s="46">
        <f>IF($B$15=DATOS!$B$3,CALDERAS!J112,IF($B$15=DATOS!$B$4,CENTRÍFUGAS!J112,IF($B$15=DATOS!$B$5,CHILLERS!J112, IF($B$15=DATOS!$B$6,COMPRESORES!J112,IF($B$15=DATOS!$B$7,EVAPORADORES!J112,IF($B$15=DATOS!$B$8,FILTROS!J112,IF($B$15=DATOS!$B$9,IC!J112,IF($B$15=DATOS!$B$10,MIXERS!J112,IF($B$15=DATOS!$B$11,MOLINOS!J112,IF($B$15=DATOS!$B$12,'ÓSMOSIS INV'!J112,IF($B$15=DATOS!$B$13,REACTORES!J112,IF($B$15=DATOS!$B$14,RESINAS!J116,IF($B$15=DATOS!$B$15,SECADORES!J112,IF($B$15=DATOS!$B$16,SILOS!J112,IF($B$15=DATOS!$B$17,TANQUES!J112,IF($B$15=DATOS!$B$18,'TK AGITADOS'!J112,IF($B$15=DATOS!$B$19,'TORRES ENF'!J112," ")))))))))))))))))</f>
        <v>0</v>
      </c>
      <c r="I128" s="46">
        <f>IF($B$15=DATOS!$B$3,CALDERAS!K112,IF($B$15=DATOS!$B$4,CENTRÍFUGAS!K112,IF($B$15=DATOS!$B$5,CHILLERS!K112, IF($B$15=DATOS!$B$6,COMPRESORES!K112,IF($B$15=DATOS!$B$7,EVAPORADORES!K112,IF($B$15=DATOS!$B$8,FILTROS!K112,IF($B$15=DATOS!$B$9,IC!K112,IF($B$15=DATOS!$B$10,MIXERS!K112,IF($B$15=DATOS!$B$11,MOLINOS!K112,IF($B$15=DATOS!$B$12,'ÓSMOSIS INV'!K112,IF($B$15=DATOS!$B$13,REACTORES!K112,IF($B$15=DATOS!$B$14,RESINAS!K116,IF($B$15=DATOS!$B$15,SECADORES!K112,IF($B$15=DATOS!$B$16,SILOS!K112,IF($B$15=DATOS!$B$17,TANQUES!K112,IF($B$15=DATOS!$B$18,'TK AGITADOS'!K112,IF($B$15=DATOS!$B$19,'TORRES ENF'!K112," ")))))))))))))))))</f>
        <v>0</v>
      </c>
      <c r="J128" s="46">
        <f>IF($B$15=DATOS!$B$3,CALDERAS!L112,IF($B$15=DATOS!$B$4,CENTRÍFUGAS!L112,IF($B$15=DATOS!$B$5,CHILLERS!L112, IF($B$15=DATOS!$B$6,COMPRESORES!L112,IF($B$15=DATOS!$B$7,EVAPORADORES!L112,IF($B$15=DATOS!$B$8,FILTROS!L112,IF($B$15=DATOS!$B$9,IC!L112,IF($B$15=DATOS!$B$10,MIXERS!L112,IF($B$15=DATOS!$B$11,MOLINOS!L112,IF($B$15=DATOS!$B$12,'ÓSMOSIS INV'!L112,IF($B$15=DATOS!$B$13,REACTORES!L112,IF($B$15=DATOS!$B$14,RESINAS!L116,IF($B$15=DATOS!$B$15,SECADORES!L112,IF($B$15=DATOS!$B$16,SILOS!L112,IF($B$15=DATOS!$B$17,TANQUES!L112,IF($B$15=DATOS!$B$18,'TK AGITADOS'!L112,IF($B$15=DATOS!$B$19,'TORRES ENF'!L112," ")))))))))))))))))</f>
        <v>0</v>
      </c>
      <c r="K128" s="46">
        <f>IF($B$15=DATOS!$B$3,CALDERAS!M112,IF($B$15=DATOS!$B$4,CENTRÍFUGAS!M112,IF($B$15=DATOS!$B$5,CHILLERS!M112, IF($B$15=DATOS!$B$6,COMPRESORES!M112,IF($B$15=DATOS!$B$7,EVAPORADORES!M112,IF($B$15=DATOS!$B$8,FILTROS!M112,IF($B$15=DATOS!$B$9,IC!M112,IF($B$15=DATOS!$B$10,MIXERS!M112,IF($B$15=DATOS!$B$11,MOLINOS!M112,IF($B$15=DATOS!$B$12,'ÓSMOSIS INV'!M112,IF($B$15=DATOS!$B$13,REACTORES!M112,IF($B$15=DATOS!$B$14,RESINAS!M116,IF($B$15=DATOS!$B$15,SECADORES!M112,IF($B$15=DATOS!$B$16,SILOS!M112,IF($B$15=DATOS!$B$17,TANQUES!M112,IF($B$15=DATOS!$B$18,'TK AGITADOS'!M112,IF($B$15=DATOS!$B$19,'TORRES ENF'!M112," ")))))))))))))))))</f>
        <v>0</v>
      </c>
      <c r="L128" s="46">
        <f>IF($B$15=DATOS!$B$3,CALDERAS!N112,IF($B$15=DATOS!$B$4,CENTRÍFUGAS!N112,IF($B$15=DATOS!$B$5,CHILLERS!N112, IF($B$15=DATOS!$B$6,COMPRESORES!N112,IF($B$15=DATOS!$B$7,EVAPORADORES!N112,IF($B$15=DATOS!$B$8,FILTROS!N112,IF($B$15=DATOS!$B$9,IC!N112,IF($B$15=DATOS!$B$10,MIXERS!N112,IF($B$15=DATOS!$B$11,MOLINOS!N112,IF($B$15=DATOS!$B$12,'ÓSMOSIS INV'!N112,IF($B$15=DATOS!$B$13,REACTORES!N112,IF($B$15=DATOS!$B$14,RESINAS!N116,IF($B$15=DATOS!$B$15,SECADORES!N112,IF($B$15=DATOS!$B$16,SILOS!N112,IF($B$15=DATOS!$B$17,TANQUES!N112,IF($B$15=DATOS!$B$18,'TK AGITADOS'!N112,IF($B$15=DATOS!$B$19,'TORRES ENF'!N112," ")))))))))))))))))</f>
        <v>0</v>
      </c>
      <c r="M128" s="46">
        <f>IF($B$15=DATOS!$B$3,CALDERAS!O112,IF($B$15=DATOS!$B$4,CENTRÍFUGAS!O112,IF($B$15=DATOS!$B$5,CHILLERS!O112, IF($B$15=DATOS!$B$6,COMPRESORES!O112,IF($B$15=DATOS!$B$7,EVAPORADORES!O112,IF($B$15=DATOS!$B$8,FILTROS!O112,IF($B$15=DATOS!$B$9,IC!O112,IF($B$15=DATOS!$B$10,MIXERS!O112,IF($B$15=DATOS!$B$11,MOLINOS!O112,IF($B$15=DATOS!$B$12,'ÓSMOSIS INV'!O112,IF($B$15=DATOS!$B$13,REACTORES!O112,IF($B$15=DATOS!$B$14,RESINAS!O116,IF($B$15=DATOS!$B$15,SECADORES!O112,IF($B$15=DATOS!$B$16,SILOS!O112,IF($B$15=DATOS!$B$17,TANQUES!O112,IF($B$15=DATOS!$B$18,'TK AGITADOS'!O112,IF($B$15=DATOS!$B$19,'TORRES ENF'!O112," ")))))))))))))))))</f>
        <v>0</v>
      </c>
      <c r="N128" s="46">
        <f>IF($B$15=DATOS!$B$3,CALDERAS!P112,IF($B$15=DATOS!$B$4,CENTRÍFUGAS!P112,IF($B$15=DATOS!$B$5,CHILLERS!P112, IF($B$15=DATOS!$B$6,COMPRESORES!P112,IF($B$15=DATOS!$B$7,EVAPORADORES!P112,IF($B$15=DATOS!$B$8,FILTROS!P112,IF($B$15=DATOS!$B$9,IC!P112,IF($B$15=DATOS!$B$10,MIXERS!P112,IF($B$15=DATOS!$B$11,MOLINOS!P112,IF($B$15=DATOS!$B$12,'ÓSMOSIS INV'!P112,IF($B$15=DATOS!$B$13,REACTORES!P112,IF($B$15=DATOS!$B$14,RESINAS!P116,IF($B$15=DATOS!$B$15,SECADORES!P112,IF($B$15=DATOS!$B$16,SILOS!P112,IF($B$15=DATOS!$B$17,TANQUES!P112,IF($B$15=DATOS!$B$18,'TK AGITADOS'!P112,IF($B$15=DATOS!$B$19,'TORRES ENF'!P112," ")))))))))))))))))</f>
        <v>0</v>
      </c>
      <c r="O128" s="46">
        <f>IF($B$15=DATOS!$B$3,CALDERAS!Q112,IF($B$15=DATOS!$B$4,CENTRÍFUGAS!Q112,IF($B$15=DATOS!$B$5,CHILLERS!Q112, IF($B$15=DATOS!$B$6,COMPRESORES!Q112,IF($B$15=DATOS!$B$7,EVAPORADORES!Q112,IF($B$15=DATOS!$B$8,FILTROS!Q112,IF($B$15=DATOS!$B$9,IC!Q112,IF($B$15=DATOS!$B$10,MIXERS!Q112,IF($B$15=DATOS!$B$11,MOLINOS!Q112,IF($B$15=DATOS!$B$12,'ÓSMOSIS INV'!Q112,IF($B$15=DATOS!$B$13,REACTORES!Q112,IF($B$15=DATOS!$B$14,RESINAS!Q116,IF($B$15=DATOS!$B$15,SECADORES!Q112,IF($B$15=DATOS!$B$16,SILOS!Q112,IF($B$15=DATOS!$B$17,TANQUES!Q112,IF($B$15=DATOS!$B$18,'TK AGITADOS'!Q112,IF($B$15=DATOS!$B$19,'TORRES ENF'!Q112," ")))))))))))))))))</f>
        <v>0</v>
      </c>
      <c r="P128" s="46">
        <f>IF($B$15=DATOS!$B$3,CALDERAS!R112,IF($B$15=DATOS!$B$4,CENTRÍFUGAS!R112,IF($B$15=DATOS!$B$5,CHILLERS!R112, IF($B$15=DATOS!$B$6,COMPRESORES!R112,IF($B$15=DATOS!$B$7,EVAPORADORES!R112,IF($B$15=DATOS!$B$8,FILTROS!R112,IF($B$15=DATOS!$B$9,IC!R112,IF($B$15=DATOS!$B$10,MIXERS!R112,IF($B$15=DATOS!$B$11,MOLINOS!R112,IF($B$15=DATOS!$B$12,'ÓSMOSIS INV'!R112,IF($B$15=DATOS!$B$13,REACTORES!R112,IF($B$15=DATOS!$B$14,RESINAS!R116,IF($B$15=DATOS!$B$15,SECADORES!R112,IF($B$15=DATOS!$B$16,SILOS!R112,IF($B$15=DATOS!$B$17,TANQUES!R112,IF($B$15=DATOS!$B$18,'TK AGITADOS'!R112,IF($B$15=DATOS!$B$19,'TORRES ENF'!R112," ")))))))))))))))))</f>
        <v>0</v>
      </c>
      <c r="Q128" s="46">
        <f>IF($B$15=DATOS!$B$3,CALDERAS!S112,IF($B$15=DATOS!$B$4,CENTRÍFUGAS!S112,IF($B$15=DATOS!$B$5,CHILLERS!S112, IF($B$15=DATOS!$B$6,COMPRESORES!S112,IF($B$15=DATOS!$B$7,EVAPORADORES!S112,IF($B$15=DATOS!$B$8,FILTROS!S112,IF($B$15=DATOS!$B$9,IC!S112,IF($B$15=DATOS!$B$10,MIXERS!S112,IF($B$15=DATOS!$B$11,MOLINOS!S112,IF($B$15=DATOS!$B$12,'ÓSMOSIS INV'!S112,IF($B$15=DATOS!$B$13,REACTORES!S112,IF($B$15=DATOS!$B$14,RESINAS!S116,IF($B$15=DATOS!$B$15,SECADORES!S112,IF($B$15=DATOS!$B$16,SILOS!S112,IF($B$15=DATOS!$B$17,TANQUES!S112,IF($B$15=DATOS!$B$18,'TK AGITADOS'!S112,IF($B$15=DATOS!$B$19,'TORRES ENF'!S112," ")))))))))))))))))</f>
        <v>0</v>
      </c>
      <c r="R128" s="46">
        <f>IF($B$15=DATOS!$B$3,CALDERAS!T112,IF($B$15=DATOS!$B$4,CENTRÍFUGAS!T112,IF($B$15=DATOS!$B$5,CHILLERS!T112, IF($B$15=DATOS!$B$6,COMPRESORES!T112,IF($B$15=DATOS!$B$7,EVAPORADORES!T112,IF($B$15=DATOS!$B$8,FILTROS!T112,IF($B$15=DATOS!$B$9,IC!T112,IF($B$15=DATOS!$B$10,MIXERS!T112,IF($B$15=DATOS!$B$11,MOLINOS!T112,IF($B$15=DATOS!$B$12,'ÓSMOSIS INV'!T112,IF($B$15=DATOS!$B$13,REACTORES!T112,IF($B$15=DATOS!$B$14,RESINAS!T116,IF($B$15=DATOS!$B$15,SECADORES!T112,IF($B$15=DATOS!$B$16,SILOS!T112,IF($B$15=DATOS!$B$17,TANQUES!T112,IF($B$15=DATOS!$B$18,'TK AGITADOS'!T112,IF($B$15=DATOS!$B$19,'TORRES ENF'!T112," ")))))))))))))))))</f>
        <v>0</v>
      </c>
      <c r="S128" s="46">
        <f>IF($B$15=DATOS!$B$3,CALDERAS!U112,IF($B$15=DATOS!$B$4,CENTRÍFUGAS!U112,IF($B$15=DATOS!$B$5,CHILLERS!U112, IF($B$15=DATOS!$B$6,COMPRESORES!U112,IF($B$15=DATOS!$B$7,EVAPORADORES!U112,IF($B$15=DATOS!$B$8,FILTROS!U112,IF($B$15=DATOS!$B$9,IC!U112,IF($B$15=DATOS!$B$10,MIXERS!U112,IF($B$15=DATOS!$B$11,MOLINOS!U112,IF($B$15=DATOS!$B$12,'ÓSMOSIS INV'!U112,IF($B$15=DATOS!$B$13,REACTORES!U112,IF($B$15=DATOS!$B$14,RESINAS!U116,IF($B$15=DATOS!$B$15,SECADORES!U112,IF($B$15=DATOS!$B$16,SILOS!U112,IF($B$15=DATOS!$B$17,TANQUES!U112,IF($B$15=DATOS!$B$18,'TK AGITADOS'!U112,IF($B$15=DATOS!$B$19,'TORRES ENF'!U112," ")))))))))))))))))</f>
        <v>0</v>
      </c>
      <c r="T128" s="46">
        <f>IF($B$15=DATOS!$B$3,CALDERAS!V112,IF($B$15=DATOS!$B$4,CENTRÍFUGAS!V112,IF($B$15=DATOS!$B$5,CHILLERS!V112, IF($B$15=DATOS!$B$6,COMPRESORES!V112,IF($B$15=DATOS!$B$7,EVAPORADORES!V112,IF($B$15=DATOS!$B$8,FILTROS!V112,IF($B$15=DATOS!$B$9,IC!V112,IF($B$15=DATOS!$B$10,MIXERS!V112,IF($B$15=DATOS!$B$11,MOLINOS!V112,IF($B$15=DATOS!$B$12,'ÓSMOSIS INV'!V112,IF($B$15=DATOS!$B$13,REACTORES!V112,IF($B$15=DATOS!$B$14,RESINAS!V116,IF($B$15=DATOS!$B$15,SECADORES!V112,IF($B$15=DATOS!$B$16,SILOS!V112,IF($B$15=DATOS!$B$17,TANQUES!V112,IF($B$15=DATOS!$B$18,'TK AGITADOS'!V112,IF($B$15=DATOS!$B$19,'TORRES ENF'!V112," ")))))))))))))))))</f>
        <v>0</v>
      </c>
      <c r="U128" s="46">
        <f>IF($B$15=DATOS!$B$3,CALDERAS!W112,IF($B$15=DATOS!$B$4,CENTRÍFUGAS!W112,IF($B$15=DATOS!$B$5,CHILLERS!W112, IF($B$15=DATOS!$B$6,COMPRESORES!W112,IF($B$15=DATOS!$B$7,EVAPORADORES!W112,IF($B$15=DATOS!$B$8,FILTROS!W112,IF($B$15=DATOS!$B$9,IC!W112,IF($B$15=DATOS!$B$10,MIXERS!W112,IF($B$15=DATOS!$B$11,MOLINOS!W112,IF($B$15=DATOS!$B$12,'ÓSMOSIS INV'!W112,IF($B$15=DATOS!$B$13,REACTORES!W112,IF($B$15=DATOS!$B$14,RESINAS!W116,IF($B$15=DATOS!$B$15,SECADORES!W112,IF($B$15=DATOS!$B$16,SILOS!W112,IF($B$15=DATOS!$B$17,TANQUES!W112,IF($B$15=DATOS!$B$18,'TK AGITADOS'!W112,IF($B$15=DATOS!$B$19,'TORRES ENF'!W112," ")))))))))))))))))</f>
        <v>0</v>
      </c>
      <c r="V128" s="46">
        <f>IF($B$15=DATOS!$B$3,CALDERAS!X112,IF($B$15=DATOS!$B$4,CENTRÍFUGAS!X112,IF($B$15=DATOS!$B$5,CHILLERS!X112, IF($B$15=DATOS!$B$6,COMPRESORES!X112,IF($B$15=DATOS!$B$7,EVAPORADORES!X112,IF($B$15=DATOS!$B$8,FILTROS!X112,IF($B$15=DATOS!$B$9,IC!X112,IF($B$15=DATOS!$B$10,MIXERS!X112,IF($B$15=DATOS!$B$11,MOLINOS!X112,IF($B$15=DATOS!$B$12,'ÓSMOSIS INV'!X112,IF($B$15=DATOS!$B$13,REACTORES!X112,IF($B$15=DATOS!$B$14,RESINAS!X116,IF($B$15=DATOS!$B$15,SECADORES!X112,IF($B$15=DATOS!$B$16,SILOS!X112,IF($B$15=DATOS!$B$17,TANQUES!X112,IF($B$15=DATOS!$B$18,'TK AGITADOS'!X112,IF($B$15=DATOS!$B$19,'TORRES ENF'!X112," ")))))))))))))))))</f>
        <v>0</v>
      </c>
      <c r="W128" s="46">
        <f>IF($B$15=DATOS!$B$3,CALDERAS!Y112,IF($B$15=DATOS!$B$4,CENTRÍFUGAS!Y112,IF($B$15=DATOS!$B$5,CHILLERS!Y112, IF($B$15=DATOS!$B$6,COMPRESORES!Y112,IF($B$15=DATOS!$B$7,EVAPORADORES!Y112,IF($B$15=DATOS!$B$8,FILTROS!Y112,IF($B$15=DATOS!$B$9,IC!Y112,IF($B$15=DATOS!$B$10,MIXERS!Y112,IF($B$15=DATOS!$B$11,MOLINOS!Y112,IF($B$15=DATOS!$B$12,'ÓSMOSIS INV'!Y112,IF($B$15=DATOS!$B$13,REACTORES!Y112,IF($B$15=DATOS!$B$14,RESINAS!Y116,IF($B$15=DATOS!$B$15,SECADORES!Y112,IF($B$15=DATOS!$B$16,SILOS!Y112,IF($B$15=DATOS!$B$17,TANQUES!Y112,IF($B$15=DATOS!$B$18,'TK AGITADOS'!Y112,IF($B$15=DATOS!$B$19,'TORRES ENF'!Y112," ")))))))))))))))))</f>
        <v>0</v>
      </c>
      <c r="X128" s="46">
        <f>IF($B$15=DATOS!$B$3,CALDERAS!Z112,IF($B$15=DATOS!$B$4,CENTRÍFUGAS!Z112,IF($B$15=DATOS!$B$5,CHILLERS!Z112, IF($B$15=DATOS!$B$6,COMPRESORES!Z112,IF($B$15=DATOS!$B$7,EVAPORADORES!Z112,IF($B$15=DATOS!$B$8,FILTROS!Z112,IF($B$15=DATOS!$B$9,IC!Z112,IF($B$15=DATOS!$B$10,MIXERS!Z112,IF($B$15=DATOS!$B$11,MOLINOS!Z112,IF($B$15=DATOS!$B$12,'ÓSMOSIS INV'!Z112,IF($B$15=DATOS!$B$13,REACTORES!Z112,IF($B$15=DATOS!$B$14,RESINAS!Z116,IF($B$15=DATOS!$B$15,SECADORES!Z112,IF($B$15=DATOS!$B$16,SILOS!Z112,IF($B$15=DATOS!$B$17,TANQUES!Z112,IF($B$15=DATOS!$B$18,'TK AGITADOS'!Z112,IF($B$15=DATOS!$B$19,'TORRES ENF'!Z112," ")))))))))))))))))</f>
        <v>0</v>
      </c>
      <c r="Y128" s="46">
        <f>IF($B$15=DATOS!$B$3,CALDERAS!AA112,IF($B$15=DATOS!$B$4,CENTRÍFUGAS!AA112,IF($B$15=DATOS!$B$5,CHILLERS!AA112, IF($B$15=DATOS!$B$6,COMPRESORES!AA112,IF($B$15=DATOS!$B$7,EVAPORADORES!AA112,IF($B$15=DATOS!$B$8,FILTROS!AA112,IF($B$15=DATOS!$B$9,IC!AA112,IF($B$15=DATOS!$B$10,MIXERS!AA112,IF($B$15=DATOS!$B$11,MOLINOS!AA112,IF($B$15=DATOS!$B$12,'ÓSMOSIS INV'!AA112,IF($B$15=DATOS!$B$13,REACTORES!AA112,IF($B$15=DATOS!$B$14,RESINAS!AA116,IF($B$15=DATOS!$B$15,SECADORES!AA112,IF($B$15=DATOS!$B$16,SILOS!AA112,IF($B$15=DATOS!$B$17,TANQUES!AA112,IF($B$15=DATOS!$B$18,'TK AGITADOS'!AA112,IF($B$15=DATOS!$B$19,'TORRES ENF'!AA112," ")))))))))))))))))</f>
        <v>0</v>
      </c>
      <c r="Z128" s="46">
        <f>IF($B$15=DATOS!$B$3,CALDERAS!AB112,IF($B$15=DATOS!$B$4,CENTRÍFUGAS!AB112,IF($B$15=DATOS!$B$5,CHILLERS!AB112, IF($B$15=DATOS!$B$6,COMPRESORES!AB112,IF($B$15=DATOS!$B$7,EVAPORADORES!AB112,IF($B$15=DATOS!$B$8,FILTROS!AB112,IF($B$15=DATOS!$B$9,IC!AB112,IF($B$15=DATOS!$B$10,MIXERS!AB112,IF($B$15=DATOS!$B$11,MOLINOS!AB112,IF($B$15=DATOS!$B$12,'ÓSMOSIS INV'!AB112,IF($B$15=DATOS!$B$13,REACTORES!AB112,IF($B$15=DATOS!$B$14,RESINAS!AB116,IF($B$15=DATOS!$B$15,SECADORES!AB112,IF($B$15=DATOS!$B$16,SILOS!AB112,IF($B$15=DATOS!$B$17,TANQUES!AB112,IF($B$15=DATOS!$B$18,'TK AGITADOS'!AB112,IF($B$15=DATOS!$B$19,'TORRES ENF'!AB112," ")))))))))))))))))</f>
        <v>0</v>
      </c>
      <c r="AA128" s="46">
        <f>IF($B$15=DATOS!$B$3,CALDERAS!AC112,IF($B$15=DATOS!$B$4,CENTRÍFUGAS!AC112,IF($B$15=DATOS!$B$5,CHILLERS!AC112, IF($B$15=DATOS!$B$6,COMPRESORES!AC112,IF($B$15=DATOS!$B$7,EVAPORADORES!AC112,IF($B$15=DATOS!$B$8,FILTROS!AC112,IF($B$15=DATOS!$B$9,IC!AC112,IF($B$15=DATOS!$B$10,MIXERS!AC112,IF($B$15=DATOS!$B$11,MOLINOS!AC112,IF($B$15=DATOS!$B$12,'ÓSMOSIS INV'!AC112,IF($B$15=DATOS!$B$13,REACTORES!AC112,IF($B$15=DATOS!$B$14,RESINAS!AC116,IF($B$15=DATOS!$B$15,SECADORES!AC112,IF($B$15=DATOS!$B$16,SILOS!AC112,IF($B$15=DATOS!$B$17,TANQUES!AC112,IF($B$15=DATOS!$B$18,'TK AGITADOS'!AC112,IF($B$15=DATOS!$B$19,'TORRES ENF'!AC112," ")))))))))))))))))</f>
        <v>0</v>
      </c>
      <c r="AB128" s="46">
        <f>IF($B$15=DATOS!$B$3,CALDERAS!AD112,IF($B$15=DATOS!$B$4,CENTRÍFUGAS!AD112,IF($B$15=DATOS!$B$5,CHILLERS!AD112, IF($B$15=DATOS!$B$6,COMPRESORES!AD112,IF($B$15=DATOS!$B$7,EVAPORADORES!AD112,IF($B$15=DATOS!$B$8,FILTROS!AD112,IF($B$15=DATOS!$B$9,IC!AD112,IF($B$15=DATOS!$B$10,MIXERS!AD112,IF($B$15=DATOS!$B$11,MOLINOS!AD112,IF($B$15=DATOS!$B$12,'ÓSMOSIS INV'!AD112,IF($B$15=DATOS!$B$13,REACTORES!AD112,IF($B$15=DATOS!$B$14,RESINAS!AD116,IF($B$15=DATOS!$B$15,SECADORES!AD112,IF($B$15=DATOS!$B$16,SILOS!AD112,IF($B$15=DATOS!$B$17,TANQUES!AD112,IF($B$15=DATOS!$B$18,'TK AGITADOS'!AD112,IF($B$15=DATOS!$B$19,'TORRES ENF'!AD112," ")))))))))))))))))</f>
        <v>0</v>
      </c>
      <c r="AC128" s="46">
        <f>IF($B$15=DATOS!$B$3,CALDERAS!AE112,IF($B$15=DATOS!$B$4,CENTRÍFUGAS!AE112,IF($B$15=DATOS!$B$5,CHILLERS!AE112, IF($B$15=DATOS!$B$6,COMPRESORES!AE112,IF($B$15=DATOS!$B$7,EVAPORADORES!AE112,IF($B$15=DATOS!$B$8,FILTROS!AE112,IF($B$15=DATOS!$B$9,IC!AE112,IF($B$15=DATOS!$B$10,MIXERS!AE112,IF($B$15=DATOS!$B$11,MOLINOS!AE112,IF($B$15=DATOS!$B$12,'ÓSMOSIS INV'!AE112,IF($B$15=DATOS!$B$13,REACTORES!AE112,IF($B$15=DATOS!$B$14,RESINAS!AE116,IF($B$15=DATOS!$B$15,SECADORES!AE112,IF($B$15=DATOS!$B$16,SILOS!AE112,IF($B$15=DATOS!$B$17,TANQUES!AE112,IF($B$15=DATOS!$B$18,'TK AGITADOS'!AE112,IF($B$15=DATOS!$B$19,'TORRES ENF'!AE112," ")))))))))))))))))</f>
        <v>0</v>
      </c>
      <c r="AD128" s="46">
        <f>IF($B$15=DATOS!$B$3,CALDERAS!AF112,IF($B$15=DATOS!$B$4,CENTRÍFUGAS!AF112,IF($B$15=DATOS!$B$5,CHILLERS!AF112, IF($B$15=DATOS!$B$6,COMPRESORES!AF112,IF($B$15=DATOS!$B$7,EVAPORADORES!AF112,IF($B$15=DATOS!$B$8,FILTROS!AF112,IF($B$15=DATOS!$B$9,IC!AF112,IF($B$15=DATOS!$B$10,MIXERS!AF112,IF($B$15=DATOS!$B$11,MOLINOS!AF112,IF($B$15=DATOS!$B$12,'ÓSMOSIS INV'!AF112,IF($B$15=DATOS!$B$13,REACTORES!AF112,IF($B$15=DATOS!$B$14,RESINAS!AF116,IF($B$15=DATOS!$B$15,SECADORES!AF112,IF($B$15=DATOS!$B$16,SILOS!AF112,IF($B$15=DATOS!$B$17,TANQUES!AF112,IF($B$15=DATOS!$B$18,'TK AGITADOS'!AF112,IF($B$15=DATOS!$B$19,'TORRES ENF'!AF112," ")))))))))))))))))</f>
        <v>0</v>
      </c>
      <c r="AE128" s="46">
        <f>IF($B$15=DATOS!$B$3,CALDERAS!AG112,IF($B$15=DATOS!$B$4,CENTRÍFUGAS!AG112,IF($B$15=DATOS!$B$5,CHILLERS!AG112, IF($B$15=DATOS!$B$6,COMPRESORES!AG112,IF($B$15=DATOS!$B$7,EVAPORADORES!AG112,IF($B$15=DATOS!$B$8,FILTROS!AG112,IF($B$15=DATOS!$B$9,IC!AG112,IF($B$15=DATOS!$B$10,MIXERS!AG112,IF($B$15=DATOS!$B$11,MOLINOS!AG112,IF($B$15=DATOS!$B$12,'ÓSMOSIS INV'!AG112,IF($B$15=DATOS!$B$13,REACTORES!AG112,IF($B$15=DATOS!$B$14,RESINAS!AG116,IF($B$15=DATOS!$B$15,SECADORES!AG112,IF($B$15=DATOS!$B$16,SILOS!AG112,IF($B$15=DATOS!$B$17,TANQUES!AG112,IF($B$15=DATOS!$B$18,'TK AGITADOS'!AG112,IF($B$15=DATOS!$B$19,'TORRES ENF'!AG112," ")))))))))))))))))</f>
        <v>0</v>
      </c>
      <c r="AF128" s="46">
        <f>IF($B$15=DATOS!$B$3,CALDERAS!AH112,IF($B$15=DATOS!$B$4,CENTRÍFUGAS!AH112,IF($B$15=DATOS!$B$5,CHILLERS!AH112, IF($B$15=DATOS!$B$6,COMPRESORES!AH112,IF($B$15=DATOS!$B$7,EVAPORADORES!AH112,IF($B$15=DATOS!$B$8,FILTROS!AH112,IF($B$15=DATOS!$B$9,IC!AH112,IF($B$15=DATOS!$B$10,MIXERS!AH112,IF($B$15=DATOS!$B$11,MOLINOS!AH112,IF($B$15=DATOS!$B$12,'ÓSMOSIS INV'!AH112,IF($B$15=DATOS!$B$13,REACTORES!AH112,IF($B$15=DATOS!$B$14,RESINAS!AH116,IF($B$15=DATOS!$B$15,SECADORES!AH112,IF($B$15=DATOS!$B$16,SILOS!AH112,IF($B$15=DATOS!$B$17,TANQUES!AH112,IF($B$15=DATOS!$B$18,'TK AGITADOS'!AH112,IF($B$15=DATOS!$B$19,'TORRES ENF'!AH112," ")))))))))))))))))</f>
        <v>0</v>
      </c>
    </row>
    <row r="129" spans="1:32" s="48" customFormat="1" ht="45" customHeight="1" x14ac:dyDescent="0.4">
      <c r="A129" s="46">
        <f>IF($B$15=DATOS!$B$3,CALDERAS!C113,IF($B$15=DATOS!$B$4,CENTRÍFUGAS!C113,IF($B$15=DATOS!$B$5,CHILLERS!C113, IF($B$15=DATOS!$B$6,COMPRESORES!C113,IF($B$15=DATOS!$B$7,EVAPORADORES!C113,IF($B$15=DATOS!$B$8,FILTROS!C113,IF($B$15=DATOS!$B$9,IC!C113,IF($B$15=DATOS!$B$10,MIXERS!C113,IF($B$15=DATOS!$B$11,MOLINOS!C113,IF($B$15=DATOS!$B$12,'ÓSMOSIS INV'!C113,IF($B$15=DATOS!$B$13,REACTORES!C113,IF($B$15=DATOS!$B$14,RESINAS!C117,IF($B$15=DATOS!$B$15,SECADORES!C113,IF($B$15=DATOS!$B$16,SILOS!C113,IF($B$15=DATOS!$B$17,TANQUES!C113,IF($B$15=DATOS!$B$18,'TK AGITADOS'!C113,IF($B$15=DATOS!$B$19,'TORRES ENF'!C113," ")))))))))))))))))</f>
        <v>0</v>
      </c>
      <c r="B129" s="46">
        <f>IF($B$15=DATOS!$B$3,CALDERAS!D113,IF($B$15=DATOS!$B$4,CENTRÍFUGAS!D113,IF($B$15=DATOS!$B$5,CHILLERS!D113, IF($B$15=DATOS!$B$6,COMPRESORES!D113,IF($B$15=DATOS!$B$7,EVAPORADORES!D113,IF($B$15=DATOS!$B$8,FILTROS!D113,IF($B$15=DATOS!$B$9,IC!D113,IF($B$15=DATOS!$B$10,MIXERS!D113,IF($B$15=DATOS!$B$11,MOLINOS!D113,IF($B$15=DATOS!$B$12,'ÓSMOSIS INV'!D113,IF($B$15=DATOS!$B$13,REACTORES!D113,IF($B$15=DATOS!$B$14,RESINAS!D117,IF($B$15=DATOS!$B$15,SECADORES!D113,IF($B$15=DATOS!$B$16,SILOS!D113,IF($B$15=DATOS!$B$17,TANQUES!D113,IF($B$15=DATOS!$B$18,'TK AGITADOS'!D113,IF($B$15=DATOS!$B$19,'TORRES ENF'!D113," ")))))))))))))))))</f>
        <v>0</v>
      </c>
      <c r="C129" s="46">
        <f>IF($B$15=DATOS!$B$3,CALDERAS!E113,IF($B$15=DATOS!$B$4,CENTRÍFUGAS!E113,IF($B$15=DATOS!$B$5,CHILLERS!E113, IF($B$15=DATOS!$B$6,COMPRESORES!E113,IF($B$15=DATOS!$B$7,EVAPORADORES!E113,IF($B$15=DATOS!$B$8,FILTROS!E113,IF($B$15=DATOS!$B$9,IC!E113,IF($B$15=DATOS!$B$10,MIXERS!E113,IF($B$15=DATOS!$B$11,MOLINOS!E113,IF($B$15=DATOS!$B$12,'ÓSMOSIS INV'!E113,IF($B$15=DATOS!$B$13,REACTORES!E113,IF($B$15=DATOS!$B$14,RESINAS!E117,IF($B$15=DATOS!$B$15,SECADORES!E113,IF($B$15=DATOS!$B$16,SILOS!E113,IF($B$15=DATOS!$B$17,TANQUES!E113,IF($B$15=DATOS!$B$18,'TK AGITADOS'!E113,IF($B$15=DATOS!$B$19,'TORRES ENF'!E113," ")))))))))))))))))</f>
        <v>0</v>
      </c>
      <c r="D129" s="46">
        <f>IF($B$15=DATOS!$B$3,CALDERAS!F113,IF($B$15=DATOS!$B$4,CENTRÍFUGAS!F113,IF($B$15=DATOS!$B$5,CHILLERS!F113, IF($B$15=DATOS!$B$6,COMPRESORES!F113,IF($B$15=DATOS!$B$7,EVAPORADORES!F113,IF($B$15=DATOS!$B$8,FILTROS!F113,IF($B$15=DATOS!$B$9,IC!F113,IF($B$15=DATOS!$B$10,MIXERS!F113,IF($B$15=DATOS!$B$11,MOLINOS!F113,IF($B$15=DATOS!$B$12,'ÓSMOSIS INV'!F113,IF($B$15=DATOS!$B$13,REACTORES!F113,IF($B$15=DATOS!$B$14,RESINAS!F117,IF($B$15=DATOS!$B$15,SECADORES!F113,IF($B$15=DATOS!$B$16,SILOS!F113,IF($B$15=DATOS!$B$17,TANQUES!F113,IF($B$15=DATOS!$B$18,'TK AGITADOS'!F113,IF($B$15=DATOS!$B$19,'TORRES ENF'!F113," ")))))))))))))))))</f>
        <v>0</v>
      </c>
      <c r="E129" s="46">
        <f>IF($B$15=DATOS!$B$3,CALDERAS!G113,IF($B$15=DATOS!$B$4,CENTRÍFUGAS!G113,IF($B$15=DATOS!$B$5,CHILLERS!G113, IF($B$15=DATOS!$B$6,COMPRESORES!G113,IF($B$15=DATOS!$B$7,EVAPORADORES!G113,IF($B$15=DATOS!$B$8,FILTROS!G113,IF($B$15=DATOS!$B$9,IC!G113,IF($B$15=DATOS!$B$10,MIXERS!G113,IF($B$15=DATOS!$B$11,MOLINOS!G113,IF($B$15=DATOS!$B$12,'ÓSMOSIS INV'!G113,IF($B$15=DATOS!$B$13,REACTORES!G113,IF($B$15=DATOS!$B$14,RESINAS!G117,IF($B$15=DATOS!$B$15,SECADORES!G113,IF($B$15=DATOS!$B$16,SILOS!G113,IF($B$15=DATOS!$B$17,TANQUES!G113,IF($B$15=DATOS!$B$18,'TK AGITADOS'!G113,IF($B$15=DATOS!$B$19,'TORRES ENF'!G113," ")))))))))))))))))</f>
        <v>0</v>
      </c>
      <c r="F129" s="46">
        <f>IF($B$15=DATOS!$B$3,CALDERAS!H113,IF($B$15=DATOS!$B$4,CENTRÍFUGAS!H113,IF($B$15=DATOS!$B$5,CHILLERS!H113, IF($B$15=DATOS!$B$6,COMPRESORES!H113,IF($B$15=DATOS!$B$7,EVAPORADORES!H113,IF($B$15=DATOS!$B$8,FILTROS!H113,IF($B$15=DATOS!$B$9,IC!H113,IF($B$15=DATOS!$B$10,MIXERS!H113,IF($B$15=DATOS!$B$11,MOLINOS!H113,IF($B$15=DATOS!$B$12,'ÓSMOSIS INV'!H113,IF($B$15=DATOS!$B$13,REACTORES!H113,IF($B$15=DATOS!$B$14,RESINAS!H117,IF($B$15=DATOS!$B$15,SECADORES!H113,IF($B$15=DATOS!$B$16,SILOS!H113,IF($B$15=DATOS!$B$17,TANQUES!H113,IF($B$15=DATOS!$B$18,'TK AGITADOS'!H113,IF($B$15=DATOS!$B$19,'TORRES ENF'!H113," ")))))))))))))))))</f>
        <v>0</v>
      </c>
      <c r="G129" s="46">
        <f>IF($B$15=DATOS!$B$3,CALDERAS!I113,IF($B$15=DATOS!$B$4,CENTRÍFUGAS!I113,IF($B$15=DATOS!$B$5,CHILLERS!I113, IF($B$15=DATOS!$B$6,COMPRESORES!I113,IF($B$15=DATOS!$B$7,EVAPORADORES!I113,IF($B$15=DATOS!$B$8,FILTROS!I113,IF($B$15=DATOS!$B$9,IC!I113,IF($B$15=DATOS!$B$10,MIXERS!I113,IF($B$15=DATOS!$B$11,MOLINOS!I113,IF($B$15=DATOS!$B$12,'ÓSMOSIS INV'!I113,IF($B$15=DATOS!$B$13,REACTORES!I113,IF($B$15=DATOS!$B$14,RESINAS!I117,IF($B$15=DATOS!$B$15,SECADORES!I113,IF($B$15=DATOS!$B$16,SILOS!I113,IF($B$15=DATOS!$B$17,TANQUES!I113,IF($B$15=DATOS!$B$18,'TK AGITADOS'!I113,IF($B$15=DATOS!$B$19,'TORRES ENF'!I113," ")))))))))))))))))</f>
        <v>0</v>
      </c>
      <c r="H129" s="46">
        <f>IF($B$15=DATOS!$B$3,CALDERAS!J113,IF($B$15=DATOS!$B$4,CENTRÍFUGAS!J113,IF($B$15=DATOS!$B$5,CHILLERS!J113, IF($B$15=DATOS!$B$6,COMPRESORES!J113,IF($B$15=DATOS!$B$7,EVAPORADORES!J113,IF($B$15=DATOS!$B$8,FILTROS!J113,IF($B$15=DATOS!$B$9,IC!J113,IF($B$15=DATOS!$B$10,MIXERS!J113,IF($B$15=DATOS!$B$11,MOLINOS!J113,IF($B$15=DATOS!$B$12,'ÓSMOSIS INV'!J113,IF($B$15=DATOS!$B$13,REACTORES!J113,IF($B$15=DATOS!$B$14,RESINAS!J117,IF($B$15=DATOS!$B$15,SECADORES!J113,IF($B$15=DATOS!$B$16,SILOS!J113,IF($B$15=DATOS!$B$17,TANQUES!J113,IF($B$15=DATOS!$B$18,'TK AGITADOS'!J113,IF($B$15=DATOS!$B$19,'TORRES ENF'!J113," ")))))))))))))))))</f>
        <v>0</v>
      </c>
      <c r="I129" s="46">
        <f>IF($B$15=DATOS!$B$3,CALDERAS!K113,IF($B$15=DATOS!$B$4,CENTRÍFUGAS!K113,IF($B$15=DATOS!$B$5,CHILLERS!K113, IF($B$15=DATOS!$B$6,COMPRESORES!K113,IF($B$15=DATOS!$B$7,EVAPORADORES!K113,IF($B$15=DATOS!$B$8,FILTROS!K113,IF($B$15=DATOS!$B$9,IC!K113,IF($B$15=DATOS!$B$10,MIXERS!K113,IF($B$15=DATOS!$B$11,MOLINOS!K113,IF($B$15=DATOS!$B$12,'ÓSMOSIS INV'!K113,IF($B$15=DATOS!$B$13,REACTORES!K113,IF($B$15=DATOS!$B$14,RESINAS!K117,IF($B$15=DATOS!$B$15,SECADORES!K113,IF($B$15=DATOS!$B$16,SILOS!K113,IF($B$15=DATOS!$B$17,TANQUES!K113,IF($B$15=DATOS!$B$18,'TK AGITADOS'!K113,IF($B$15=DATOS!$B$19,'TORRES ENF'!K113," ")))))))))))))))))</f>
        <v>0</v>
      </c>
      <c r="J129" s="46">
        <f>IF($B$15=DATOS!$B$3,CALDERAS!L113,IF($B$15=DATOS!$B$4,CENTRÍFUGAS!L113,IF($B$15=DATOS!$B$5,CHILLERS!L113, IF($B$15=DATOS!$B$6,COMPRESORES!L113,IF($B$15=DATOS!$B$7,EVAPORADORES!L113,IF($B$15=DATOS!$B$8,FILTROS!L113,IF($B$15=DATOS!$B$9,IC!L113,IF($B$15=DATOS!$B$10,MIXERS!L113,IF($B$15=DATOS!$B$11,MOLINOS!L113,IF($B$15=DATOS!$B$12,'ÓSMOSIS INV'!L113,IF($B$15=DATOS!$B$13,REACTORES!L113,IF($B$15=DATOS!$B$14,RESINAS!L117,IF($B$15=DATOS!$B$15,SECADORES!L113,IF($B$15=DATOS!$B$16,SILOS!L113,IF($B$15=DATOS!$B$17,TANQUES!L113,IF($B$15=DATOS!$B$18,'TK AGITADOS'!L113,IF($B$15=DATOS!$B$19,'TORRES ENF'!L113," ")))))))))))))))))</f>
        <v>0</v>
      </c>
      <c r="K129" s="46">
        <f>IF($B$15=DATOS!$B$3,CALDERAS!M113,IF($B$15=DATOS!$B$4,CENTRÍFUGAS!M113,IF($B$15=DATOS!$B$5,CHILLERS!M113, IF($B$15=DATOS!$B$6,COMPRESORES!M113,IF($B$15=DATOS!$B$7,EVAPORADORES!M113,IF($B$15=DATOS!$B$8,FILTROS!M113,IF($B$15=DATOS!$B$9,IC!M113,IF($B$15=DATOS!$B$10,MIXERS!M113,IF($B$15=DATOS!$B$11,MOLINOS!M113,IF($B$15=DATOS!$B$12,'ÓSMOSIS INV'!M113,IF($B$15=DATOS!$B$13,REACTORES!M113,IF($B$15=DATOS!$B$14,RESINAS!M117,IF($B$15=DATOS!$B$15,SECADORES!M113,IF($B$15=DATOS!$B$16,SILOS!M113,IF($B$15=DATOS!$B$17,TANQUES!M113,IF($B$15=DATOS!$B$18,'TK AGITADOS'!M113,IF($B$15=DATOS!$B$19,'TORRES ENF'!M113," ")))))))))))))))))</f>
        <v>0</v>
      </c>
      <c r="L129" s="46">
        <f>IF($B$15=DATOS!$B$3,CALDERAS!N113,IF($B$15=DATOS!$B$4,CENTRÍFUGAS!N113,IF($B$15=DATOS!$B$5,CHILLERS!N113, IF($B$15=DATOS!$B$6,COMPRESORES!N113,IF($B$15=DATOS!$B$7,EVAPORADORES!N113,IF($B$15=DATOS!$B$8,FILTROS!N113,IF($B$15=DATOS!$B$9,IC!N113,IF($B$15=DATOS!$B$10,MIXERS!N113,IF($B$15=DATOS!$B$11,MOLINOS!N113,IF($B$15=DATOS!$B$12,'ÓSMOSIS INV'!N113,IF($B$15=DATOS!$B$13,REACTORES!N113,IF($B$15=DATOS!$B$14,RESINAS!N117,IF($B$15=DATOS!$B$15,SECADORES!N113,IF($B$15=DATOS!$B$16,SILOS!N113,IF($B$15=DATOS!$B$17,TANQUES!N113,IF($B$15=DATOS!$B$18,'TK AGITADOS'!N113,IF($B$15=DATOS!$B$19,'TORRES ENF'!N113," ")))))))))))))))))</f>
        <v>0</v>
      </c>
      <c r="M129" s="46">
        <f>IF($B$15=DATOS!$B$3,CALDERAS!O113,IF($B$15=DATOS!$B$4,CENTRÍFUGAS!O113,IF($B$15=DATOS!$B$5,CHILLERS!O113, IF($B$15=DATOS!$B$6,COMPRESORES!O113,IF($B$15=DATOS!$B$7,EVAPORADORES!O113,IF($B$15=DATOS!$B$8,FILTROS!O113,IF($B$15=DATOS!$B$9,IC!O113,IF($B$15=DATOS!$B$10,MIXERS!O113,IF($B$15=DATOS!$B$11,MOLINOS!O113,IF($B$15=DATOS!$B$12,'ÓSMOSIS INV'!O113,IF($B$15=DATOS!$B$13,REACTORES!O113,IF($B$15=DATOS!$B$14,RESINAS!O117,IF($B$15=DATOS!$B$15,SECADORES!O113,IF($B$15=DATOS!$B$16,SILOS!O113,IF($B$15=DATOS!$B$17,TANQUES!O113,IF($B$15=DATOS!$B$18,'TK AGITADOS'!O113,IF($B$15=DATOS!$B$19,'TORRES ENF'!O113," ")))))))))))))))))</f>
        <v>0</v>
      </c>
      <c r="N129" s="46">
        <f>IF($B$15=DATOS!$B$3,CALDERAS!P113,IF($B$15=DATOS!$B$4,CENTRÍFUGAS!P113,IF($B$15=DATOS!$B$5,CHILLERS!P113, IF($B$15=DATOS!$B$6,COMPRESORES!P113,IF($B$15=DATOS!$B$7,EVAPORADORES!P113,IF($B$15=DATOS!$B$8,FILTROS!P113,IF($B$15=DATOS!$B$9,IC!P113,IF($B$15=DATOS!$B$10,MIXERS!P113,IF($B$15=DATOS!$B$11,MOLINOS!P113,IF($B$15=DATOS!$B$12,'ÓSMOSIS INV'!P113,IF($B$15=DATOS!$B$13,REACTORES!P113,IF($B$15=DATOS!$B$14,RESINAS!P117,IF($B$15=DATOS!$B$15,SECADORES!P113,IF($B$15=DATOS!$B$16,SILOS!P113,IF($B$15=DATOS!$B$17,TANQUES!P113,IF($B$15=DATOS!$B$18,'TK AGITADOS'!P113,IF($B$15=DATOS!$B$19,'TORRES ENF'!P113," ")))))))))))))))))</f>
        <v>0</v>
      </c>
      <c r="O129" s="46">
        <f>IF($B$15=DATOS!$B$3,CALDERAS!Q113,IF($B$15=DATOS!$B$4,CENTRÍFUGAS!Q113,IF($B$15=DATOS!$B$5,CHILLERS!Q113, IF($B$15=DATOS!$B$6,COMPRESORES!Q113,IF($B$15=DATOS!$B$7,EVAPORADORES!Q113,IF($B$15=DATOS!$B$8,FILTROS!Q113,IF($B$15=DATOS!$B$9,IC!Q113,IF($B$15=DATOS!$B$10,MIXERS!Q113,IF($B$15=DATOS!$B$11,MOLINOS!Q113,IF($B$15=DATOS!$B$12,'ÓSMOSIS INV'!Q113,IF($B$15=DATOS!$B$13,REACTORES!Q113,IF($B$15=DATOS!$B$14,RESINAS!Q117,IF($B$15=DATOS!$B$15,SECADORES!Q113,IF($B$15=DATOS!$B$16,SILOS!Q113,IF($B$15=DATOS!$B$17,TANQUES!Q113,IF($B$15=DATOS!$B$18,'TK AGITADOS'!Q113,IF($B$15=DATOS!$B$19,'TORRES ENF'!Q113," ")))))))))))))))))</f>
        <v>0</v>
      </c>
      <c r="P129" s="46">
        <f>IF($B$15=DATOS!$B$3,CALDERAS!R113,IF($B$15=DATOS!$B$4,CENTRÍFUGAS!R113,IF($B$15=DATOS!$B$5,CHILLERS!R113, IF($B$15=DATOS!$B$6,COMPRESORES!R113,IF($B$15=DATOS!$B$7,EVAPORADORES!R113,IF($B$15=DATOS!$B$8,FILTROS!R113,IF($B$15=DATOS!$B$9,IC!R113,IF($B$15=DATOS!$B$10,MIXERS!R113,IF($B$15=DATOS!$B$11,MOLINOS!R113,IF($B$15=DATOS!$B$12,'ÓSMOSIS INV'!R113,IF($B$15=DATOS!$B$13,REACTORES!R113,IF($B$15=DATOS!$B$14,RESINAS!R117,IF($B$15=DATOS!$B$15,SECADORES!R113,IF($B$15=DATOS!$B$16,SILOS!R113,IF($B$15=DATOS!$B$17,TANQUES!R113,IF($B$15=DATOS!$B$18,'TK AGITADOS'!R113,IF($B$15=DATOS!$B$19,'TORRES ENF'!R113," ")))))))))))))))))</f>
        <v>0</v>
      </c>
      <c r="Q129" s="46">
        <f>IF($B$15=DATOS!$B$3,CALDERAS!S113,IF($B$15=DATOS!$B$4,CENTRÍFUGAS!S113,IF($B$15=DATOS!$B$5,CHILLERS!S113, IF($B$15=DATOS!$B$6,COMPRESORES!S113,IF($B$15=DATOS!$B$7,EVAPORADORES!S113,IF($B$15=DATOS!$B$8,FILTROS!S113,IF($B$15=DATOS!$B$9,IC!S113,IF($B$15=DATOS!$B$10,MIXERS!S113,IF($B$15=DATOS!$B$11,MOLINOS!S113,IF($B$15=DATOS!$B$12,'ÓSMOSIS INV'!S113,IF($B$15=DATOS!$B$13,REACTORES!S113,IF($B$15=DATOS!$B$14,RESINAS!S117,IF($B$15=DATOS!$B$15,SECADORES!S113,IF($B$15=DATOS!$B$16,SILOS!S113,IF($B$15=DATOS!$B$17,TANQUES!S113,IF($B$15=DATOS!$B$18,'TK AGITADOS'!S113,IF($B$15=DATOS!$B$19,'TORRES ENF'!S113," ")))))))))))))))))</f>
        <v>0</v>
      </c>
      <c r="R129" s="46">
        <f>IF($B$15=DATOS!$B$3,CALDERAS!T113,IF($B$15=DATOS!$B$4,CENTRÍFUGAS!T113,IF($B$15=DATOS!$B$5,CHILLERS!T113, IF($B$15=DATOS!$B$6,COMPRESORES!T113,IF($B$15=DATOS!$B$7,EVAPORADORES!T113,IF($B$15=DATOS!$B$8,FILTROS!T113,IF($B$15=DATOS!$B$9,IC!T113,IF($B$15=DATOS!$B$10,MIXERS!T113,IF($B$15=DATOS!$B$11,MOLINOS!T113,IF($B$15=DATOS!$B$12,'ÓSMOSIS INV'!T113,IF($B$15=DATOS!$B$13,REACTORES!T113,IF($B$15=DATOS!$B$14,RESINAS!T117,IF($B$15=DATOS!$B$15,SECADORES!T113,IF($B$15=DATOS!$B$16,SILOS!T113,IF($B$15=DATOS!$B$17,TANQUES!T113,IF($B$15=DATOS!$B$18,'TK AGITADOS'!T113,IF($B$15=DATOS!$B$19,'TORRES ENF'!T113," ")))))))))))))))))</f>
        <v>0</v>
      </c>
      <c r="S129" s="46">
        <f>IF($B$15=DATOS!$B$3,CALDERAS!U113,IF($B$15=DATOS!$B$4,CENTRÍFUGAS!U113,IF($B$15=DATOS!$B$5,CHILLERS!U113, IF($B$15=DATOS!$B$6,COMPRESORES!U113,IF($B$15=DATOS!$B$7,EVAPORADORES!U113,IF($B$15=DATOS!$B$8,FILTROS!U113,IF($B$15=DATOS!$B$9,IC!U113,IF($B$15=DATOS!$B$10,MIXERS!U113,IF($B$15=DATOS!$B$11,MOLINOS!U113,IF($B$15=DATOS!$B$12,'ÓSMOSIS INV'!U113,IF($B$15=DATOS!$B$13,REACTORES!U113,IF($B$15=DATOS!$B$14,RESINAS!U117,IF($B$15=DATOS!$B$15,SECADORES!U113,IF($B$15=DATOS!$B$16,SILOS!U113,IF($B$15=DATOS!$B$17,TANQUES!U113,IF($B$15=DATOS!$B$18,'TK AGITADOS'!U113,IF($B$15=DATOS!$B$19,'TORRES ENF'!U113," ")))))))))))))))))</f>
        <v>0</v>
      </c>
      <c r="T129" s="46">
        <f>IF($B$15=DATOS!$B$3,CALDERAS!V113,IF($B$15=DATOS!$B$4,CENTRÍFUGAS!V113,IF($B$15=DATOS!$B$5,CHILLERS!V113, IF($B$15=DATOS!$B$6,COMPRESORES!V113,IF($B$15=DATOS!$B$7,EVAPORADORES!V113,IF($B$15=DATOS!$B$8,FILTROS!V113,IF($B$15=DATOS!$B$9,IC!V113,IF($B$15=DATOS!$B$10,MIXERS!V113,IF($B$15=DATOS!$B$11,MOLINOS!V113,IF($B$15=DATOS!$B$12,'ÓSMOSIS INV'!V113,IF($B$15=DATOS!$B$13,REACTORES!V113,IF($B$15=DATOS!$B$14,RESINAS!V117,IF($B$15=DATOS!$B$15,SECADORES!V113,IF($B$15=DATOS!$B$16,SILOS!V113,IF($B$15=DATOS!$B$17,TANQUES!V113,IF($B$15=DATOS!$B$18,'TK AGITADOS'!V113,IF($B$15=DATOS!$B$19,'TORRES ENF'!V113," ")))))))))))))))))</f>
        <v>0</v>
      </c>
      <c r="U129" s="46">
        <f>IF($B$15=DATOS!$B$3,CALDERAS!W113,IF($B$15=DATOS!$B$4,CENTRÍFUGAS!W113,IF($B$15=DATOS!$B$5,CHILLERS!W113, IF($B$15=DATOS!$B$6,COMPRESORES!W113,IF($B$15=DATOS!$B$7,EVAPORADORES!W113,IF($B$15=DATOS!$B$8,FILTROS!W113,IF($B$15=DATOS!$B$9,IC!W113,IF($B$15=DATOS!$B$10,MIXERS!W113,IF($B$15=DATOS!$B$11,MOLINOS!W113,IF($B$15=DATOS!$B$12,'ÓSMOSIS INV'!W113,IF($B$15=DATOS!$B$13,REACTORES!W113,IF($B$15=DATOS!$B$14,RESINAS!W117,IF($B$15=DATOS!$B$15,SECADORES!W113,IF($B$15=DATOS!$B$16,SILOS!W113,IF($B$15=DATOS!$B$17,TANQUES!W113,IF($B$15=DATOS!$B$18,'TK AGITADOS'!W113,IF($B$15=DATOS!$B$19,'TORRES ENF'!W113," ")))))))))))))))))</f>
        <v>0</v>
      </c>
      <c r="V129" s="46">
        <f>IF($B$15=DATOS!$B$3,CALDERAS!X113,IF($B$15=DATOS!$B$4,CENTRÍFUGAS!X113,IF($B$15=DATOS!$B$5,CHILLERS!X113, IF($B$15=DATOS!$B$6,COMPRESORES!X113,IF($B$15=DATOS!$B$7,EVAPORADORES!X113,IF($B$15=DATOS!$B$8,FILTROS!X113,IF($B$15=DATOS!$B$9,IC!X113,IF($B$15=DATOS!$B$10,MIXERS!X113,IF($B$15=DATOS!$B$11,MOLINOS!X113,IF($B$15=DATOS!$B$12,'ÓSMOSIS INV'!X113,IF($B$15=DATOS!$B$13,REACTORES!X113,IF($B$15=DATOS!$B$14,RESINAS!X117,IF($B$15=DATOS!$B$15,SECADORES!X113,IF($B$15=DATOS!$B$16,SILOS!X113,IF($B$15=DATOS!$B$17,TANQUES!X113,IF($B$15=DATOS!$B$18,'TK AGITADOS'!X113,IF($B$15=DATOS!$B$19,'TORRES ENF'!X113," ")))))))))))))))))</f>
        <v>0</v>
      </c>
      <c r="W129" s="46">
        <f>IF($B$15=DATOS!$B$3,CALDERAS!Y113,IF($B$15=DATOS!$B$4,CENTRÍFUGAS!Y113,IF($B$15=DATOS!$B$5,CHILLERS!Y113, IF($B$15=DATOS!$B$6,COMPRESORES!Y113,IF($B$15=DATOS!$B$7,EVAPORADORES!Y113,IF($B$15=DATOS!$B$8,FILTROS!Y113,IF($B$15=DATOS!$B$9,IC!Y113,IF($B$15=DATOS!$B$10,MIXERS!Y113,IF($B$15=DATOS!$B$11,MOLINOS!Y113,IF($B$15=DATOS!$B$12,'ÓSMOSIS INV'!Y113,IF($B$15=DATOS!$B$13,REACTORES!Y113,IF($B$15=DATOS!$B$14,RESINAS!Y117,IF($B$15=DATOS!$B$15,SECADORES!Y113,IF($B$15=DATOS!$B$16,SILOS!Y113,IF($B$15=DATOS!$B$17,TANQUES!Y113,IF($B$15=DATOS!$B$18,'TK AGITADOS'!Y113,IF($B$15=DATOS!$B$19,'TORRES ENF'!Y113," ")))))))))))))))))</f>
        <v>0</v>
      </c>
      <c r="X129" s="46">
        <f>IF($B$15=DATOS!$B$3,CALDERAS!Z113,IF($B$15=DATOS!$B$4,CENTRÍFUGAS!Z113,IF($B$15=DATOS!$B$5,CHILLERS!Z113, IF($B$15=DATOS!$B$6,COMPRESORES!Z113,IF($B$15=DATOS!$B$7,EVAPORADORES!Z113,IF($B$15=DATOS!$B$8,FILTROS!Z113,IF($B$15=DATOS!$B$9,IC!Z113,IF($B$15=DATOS!$B$10,MIXERS!Z113,IF($B$15=DATOS!$B$11,MOLINOS!Z113,IF($B$15=DATOS!$B$12,'ÓSMOSIS INV'!Z113,IF($B$15=DATOS!$B$13,REACTORES!Z113,IF($B$15=DATOS!$B$14,RESINAS!Z117,IF($B$15=DATOS!$B$15,SECADORES!Z113,IF($B$15=DATOS!$B$16,SILOS!Z113,IF($B$15=DATOS!$B$17,TANQUES!Z113,IF($B$15=DATOS!$B$18,'TK AGITADOS'!Z113,IF($B$15=DATOS!$B$19,'TORRES ENF'!Z113," ")))))))))))))))))</f>
        <v>0</v>
      </c>
      <c r="Y129" s="46">
        <f>IF($B$15=DATOS!$B$3,CALDERAS!AA113,IF($B$15=DATOS!$B$4,CENTRÍFUGAS!AA113,IF($B$15=DATOS!$B$5,CHILLERS!AA113, IF($B$15=DATOS!$B$6,COMPRESORES!AA113,IF($B$15=DATOS!$B$7,EVAPORADORES!AA113,IF($B$15=DATOS!$B$8,FILTROS!AA113,IF($B$15=DATOS!$B$9,IC!AA113,IF($B$15=DATOS!$B$10,MIXERS!AA113,IF($B$15=DATOS!$B$11,MOLINOS!AA113,IF($B$15=DATOS!$B$12,'ÓSMOSIS INV'!AA113,IF($B$15=DATOS!$B$13,REACTORES!AA113,IF($B$15=DATOS!$B$14,RESINAS!AA117,IF($B$15=DATOS!$B$15,SECADORES!AA113,IF($B$15=DATOS!$B$16,SILOS!AA113,IF($B$15=DATOS!$B$17,TANQUES!AA113,IF($B$15=DATOS!$B$18,'TK AGITADOS'!AA113,IF($B$15=DATOS!$B$19,'TORRES ENF'!AA113," ")))))))))))))))))</f>
        <v>0</v>
      </c>
      <c r="Z129" s="46">
        <f>IF($B$15=DATOS!$B$3,CALDERAS!AB113,IF($B$15=DATOS!$B$4,CENTRÍFUGAS!AB113,IF($B$15=DATOS!$B$5,CHILLERS!AB113, IF($B$15=DATOS!$B$6,COMPRESORES!AB113,IF($B$15=DATOS!$B$7,EVAPORADORES!AB113,IF($B$15=DATOS!$B$8,FILTROS!AB113,IF($B$15=DATOS!$B$9,IC!AB113,IF($B$15=DATOS!$B$10,MIXERS!AB113,IF($B$15=DATOS!$B$11,MOLINOS!AB113,IF($B$15=DATOS!$B$12,'ÓSMOSIS INV'!AB113,IF($B$15=DATOS!$B$13,REACTORES!AB113,IF($B$15=DATOS!$B$14,RESINAS!AB117,IF($B$15=DATOS!$B$15,SECADORES!AB113,IF($B$15=DATOS!$B$16,SILOS!AB113,IF($B$15=DATOS!$B$17,TANQUES!AB113,IF($B$15=DATOS!$B$18,'TK AGITADOS'!AB113,IF($B$15=DATOS!$B$19,'TORRES ENF'!AB113," ")))))))))))))))))</f>
        <v>0</v>
      </c>
      <c r="AA129" s="46">
        <f>IF($B$15=DATOS!$B$3,CALDERAS!AC113,IF($B$15=DATOS!$B$4,CENTRÍFUGAS!AC113,IF($B$15=DATOS!$B$5,CHILLERS!AC113, IF($B$15=DATOS!$B$6,COMPRESORES!AC113,IF($B$15=DATOS!$B$7,EVAPORADORES!AC113,IF($B$15=DATOS!$B$8,FILTROS!AC113,IF($B$15=DATOS!$B$9,IC!AC113,IF($B$15=DATOS!$B$10,MIXERS!AC113,IF($B$15=DATOS!$B$11,MOLINOS!AC113,IF($B$15=DATOS!$B$12,'ÓSMOSIS INV'!AC113,IF($B$15=DATOS!$B$13,REACTORES!AC113,IF($B$15=DATOS!$B$14,RESINAS!AC117,IF($B$15=DATOS!$B$15,SECADORES!AC113,IF($B$15=DATOS!$B$16,SILOS!AC113,IF($B$15=DATOS!$B$17,TANQUES!AC113,IF($B$15=DATOS!$B$18,'TK AGITADOS'!AC113,IF($B$15=DATOS!$B$19,'TORRES ENF'!AC113," ")))))))))))))))))</f>
        <v>0</v>
      </c>
      <c r="AB129" s="46">
        <f>IF($B$15=DATOS!$B$3,CALDERAS!AD113,IF($B$15=DATOS!$B$4,CENTRÍFUGAS!AD113,IF($B$15=DATOS!$B$5,CHILLERS!AD113, IF($B$15=DATOS!$B$6,COMPRESORES!AD113,IF($B$15=DATOS!$B$7,EVAPORADORES!AD113,IF($B$15=DATOS!$B$8,FILTROS!AD113,IF($B$15=DATOS!$B$9,IC!AD113,IF($B$15=DATOS!$B$10,MIXERS!AD113,IF($B$15=DATOS!$B$11,MOLINOS!AD113,IF($B$15=DATOS!$B$12,'ÓSMOSIS INV'!AD113,IF($B$15=DATOS!$B$13,REACTORES!AD113,IF($B$15=DATOS!$B$14,RESINAS!AD117,IF($B$15=DATOS!$B$15,SECADORES!AD113,IF($B$15=DATOS!$B$16,SILOS!AD113,IF($B$15=DATOS!$B$17,TANQUES!AD113,IF($B$15=DATOS!$B$18,'TK AGITADOS'!AD113,IF($B$15=DATOS!$B$19,'TORRES ENF'!AD113," ")))))))))))))))))</f>
        <v>0</v>
      </c>
      <c r="AC129" s="46">
        <f>IF($B$15=DATOS!$B$3,CALDERAS!AE113,IF($B$15=DATOS!$B$4,CENTRÍFUGAS!AE113,IF($B$15=DATOS!$B$5,CHILLERS!AE113, IF($B$15=DATOS!$B$6,COMPRESORES!AE113,IF($B$15=DATOS!$B$7,EVAPORADORES!AE113,IF($B$15=DATOS!$B$8,FILTROS!AE113,IF($B$15=DATOS!$B$9,IC!AE113,IF($B$15=DATOS!$B$10,MIXERS!AE113,IF($B$15=DATOS!$B$11,MOLINOS!AE113,IF($B$15=DATOS!$B$12,'ÓSMOSIS INV'!AE113,IF($B$15=DATOS!$B$13,REACTORES!AE113,IF($B$15=DATOS!$B$14,RESINAS!AE117,IF($B$15=DATOS!$B$15,SECADORES!AE113,IF($B$15=DATOS!$B$16,SILOS!AE113,IF($B$15=DATOS!$B$17,TANQUES!AE113,IF($B$15=DATOS!$B$18,'TK AGITADOS'!AE113,IF($B$15=DATOS!$B$19,'TORRES ENF'!AE113," ")))))))))))))))))</f>
        <v>0</v>
      </c>
      <c r="AD129" s="46">
        <f>IF($B$15=DATOS!$B$3,CALDERAS!AF113,IF($B$15=DATOS!$B$4,CENTRÍFUGAS!AF113,IF($B$15=DATOS!$B$5,CHILLERS!AF113, IF($B$15=DATOS!$B$6,COMPRESORES!AF113,IF($B$15=DATOS!$B$7,EVAPORADORES!AF113,IF($B$15=DATOS!$B$8,FILTROS!AF113,IF($B$15=DATOS!$B$9,IC!AF113,IF($B$15=DATOS!$B$10,MIXERS!AF113,IF($B$15=DATOS!$B$11,MOLINOS!AF113,IF($B$15=DATOS!$B$12,'ÓSMOSIS INV'!AF113,IF($B$15=DATOS!$B$13,REACTORES!AF113,IF($B$15=DATOS!$B$14,RESINAS!AF117,IF($B$15=DATOS!$B$15,SECADORES!AF113,IF($B$15=DATOS!$B$16,SILOS!AF113,IF($B$15=DATOS!$B$17,TANQUES!AF113,IF($B$15=DATOS!$B$18,'TK AGITADOS'!AF113,IF($B$15=DATOS!$B$19,'TORRES ENF'!AF113," ")))))))))))))))))</f>
        <v>0</v>
      </c>
      <c r="AE129" s="46">
        <f>IF($B$15=DATOS!$B$3,CALDERAS!AG113,IF($B$15=DATOS!$B$4,CENTRÍFUGAS!AG113,IF($B$15=DATOS!$B$5,CHILLERS!AG113, IF($B$15=DATOS!$B$6,COMPRESORES!AG113,IF($B$15=DATOS!$B$7,EVAPORADORES!AG113,IF($B$15=DATOS!$B$8,FILTROS!AG113,IF($B$15=DATOS!$B$9,IC!AG113,IF($B$15=DATOS!$B$10,MIXERS!AG113,IF($B$15=DATOS!$B$11,MOLINOS!AG113,IF($B$15=DATOS!$B$12,'ÓSMOSIS INV'!AG113,IF($B$15=DATOS!$B$13,REACTORES!AG113,IF($B$15=DATOS!$B$14,RESINAS!AG117,IF($B$15=DATOS!$B$15,SECADORES!AG113,IF($B$15=DATOS!$B$16,SILOS!AG113,IF($B$15=DATOS!$B$17,TANQUES!AG113,IF($B$15=DATOS!$B$18,'TK AGITADOS'!AG113,IF($B$15=DATOS!$B$19,'TORRES ENF'!AG113," ")))))))))))))))))</f>
        <v>0</v>
      </c>
      <c r="AF129" s="46">
        <f>IF($B$15=DATOS!$B$3,CALDERAS!AH113,IF($B$15=DATOS!$B$4,CENTRÍFUGAS!AH113,IF($B$15=DATOS!$B$5,CHILLERS!AH113, IF($B$15=DATOS!$B$6,COMPRESORES!AH113,IF($B$15=DATOS!$B$7,EVAPORADORES!AH113,IF($B$15=DATOS!$B$8,FILTROS!AH113,IF($B$15=DATOS!$B$9,IC!AH113,IF($B$15=DATOS!$B$10,MIXERS!AH113,IF($B$15=DATOS!$B$11,MOLINOS!AH113,IF($B$15=DATOS!$B$12,'ÓSMOSIS INV'!AH113,IF($B$15=DATOS!$B$13,REACTORES!AH113,IF($B$15=DATOS!$B$14,RESINAS!AH117,IF($B$15=DATOS!$B$15,SECADORES!AH113,IF($B$15=DATOS!$B$16,SILOS!AH113,IF($B$15=DATOS!$B$17,TANQUES!AH113,IF($B$15=DATOS!$B$18,'TK AGITADOS'!AH113,IF($B$15=DATOS!$B$19,'TORRES ENF'!AH113," ")))))))))))))))))</f>
        <v>0</v>
      </c>
    </row>
    <row r="130" spans="1:32" s="48" customFormat="1" ht="45" customHeight="1" x14ac:dyDescent="0.4">
      <c r="A130" s="46">
        <f>IF($B$15=DATOS!$B$3,CALDERAS!C114,IF($B$15=DATOS!$B$4,CENTRÍFUGAS!C114,IF($B$15=DATOS!$B$5,CHILLERS!C114, IF($B$15=DATOS!$B$6,COMPRESORES!C114,IF($B$15=DATOS!$B$7,EVAPORADORES!C114,IF($B$15=DATOS!$B$8,FILTROS!C114,IF($B$15=DATOS!$B$9,IC!C114,IF($B$15=DATOS!$B$10,MIXERS!C114,IF($B$15=DATOS!$B$11,MOLINOS!C114,IF($B$15=DATOS!$B$12,'ÓSMOSIS INV'!C114,IF($B$15=DATOS!$B$13,REACTORES!C114,IF($B$15=DATOS!$B$14,RESINAS!C118,IF($B$15=DATOS!$B$15,SECADORES!C114,IF($B$15=DATOS!$B$16,SILOS!C114,IF($B$15=DATOS!$B$17,TANQUES!C114,IF($B$15=DATOS!$B$18,'TK AGITADOS'!C114,IF($B$15=DATOS!$B$19,'TORRES ENF'!C114," ")))))))))))))))))</f>
        <v>0</v>
      </c>
      <c r="B130" s="46">
        <f>IF($B$15=DATOS!$B$3,CALDERAS!D114,IF($B$15=DATOS!$B$4,CENTRÍFUGAS!D114,IF($B$15=DATOS!$B$5,CHILLERS!D114, IF($B$15=DATOS!$B$6,COMPRESORES!D114,IF($B$15=DATOS!$B$7,EVAPORADORES!D114,IF($B$15=DATOS!$B$8,FILTROS!D114,IF($B$15=DATOS!$B$9,IC!D114,IF($B$15=DATOS!$B$10,MIXERS!D114,IF($B$15=DATOS!$B$11,MOLINOS!D114,IF($B$15=DATOS!$B$12,'ÓSMOSIS INV'!D114,IF($B$15=DATOS!$B$13,REACTORES!D114,IF($B$15=DATOS!$B$14,RESINAS!D118,IF($B$15=DATOS!$B$15,SECADORES!D114,IF($B$15=DATOS!$B$16,SILOS!D114,IF($B$15=DATOS!$B$17,TANQUES!D114,IF($B$15=DATOS!$B$18,'TK AGITADOS'!D114,IF($B$15=DATOS!$B$19,'TORRES ENF'!D114," ")))))))))))))))))</f>
        <v>0</v>
      </c>
      <c r="C130" s="46">
        <f>IF($B$15=DATOS!$B$3,CALDERAS!E114,IF($B$15=DATOS!$B$4,CENTRÍFUGAS!E114,IF($B$15=DATOS!$B$5,CHILLERS!E114, IF($B$15=DATOS!$B$6,COMPRESORES!E114,IF($B$15=DATOS!$B$7,EVAPORADORES!E114,IF($B$15=DATOS!$B$8,FILTROS!E114,IF($B$15=DATOS!$B$9,IC!E114,IF($B$15=DATOS!$B$10,MIXERS!E114,IF($B$15=DATOS!$B$11,MOLINOS!E114,IF($B$15=DATOS!$B$12,'ÓSMOSIS INV'!E114,IF($B$15=DATOS!$B$13,REACTORES!E114,IF($B$15=DATOS!$B$14,RESINAS!E118,IF($B$15=DATOS!$B$15,SECADORES!E114,IF($B$15=DATOS!$B$16,SILOS!E114,IF($B$15=DATOS!$B$17,TANQUES!E114,IF($B$15=DATOS!$B$18,'TK AGITADOS'!E114,IF($B$15=DATOS!$B$19,'TORRES ENF'!E114," ")))))))))))))))))</f>
        <v>0</v>
      </c>
      <c r="D130" s="46">
        <f>IF($B$15=DATOS!$B$3,CALDERAS!F114,IF($B$15=DATOS!$B$4,CENTRÍFUGAS!F114,IF($B$15=DATOS!$B$5,CHILLERS!F114, IF($B$15=DATOS!$B$6,COMPRESORES!F114,IF($B$15=DATOS!$B$7,EVAPORADORES!F114,IF($B$15=DATOS!$B$8,FILTROS!F114,IF($B$15=DATOS!$B$9,IC!F114,IF($B$15=DATOS!$B$10,MIXERS!F114,IF($B$15=DATOS!$B$11,MOLINOS!F114,IF($B$15=DATOS!$B$12,'ÓSMOSIS INV'!F114,IF($B$15=DATOS!$B$13,REACTORES!F114,IF($B$15=DATOS!$B$14,RESINAS!F118,IF($B$15=DATOS!$B$15,SECADORES!F114,IF($B$15=DATOS!$B$16,SILOS!F114,IF($B$15=DATOS!$B$17,TANQUES!F114,IF($B$15=DATOS!$B$18,'TK AGITADOS'!F114,IF($B$15=DATOS!$B$19,'TORRES ENF'!F114," ")))))))))))))))))</f>
        <v>0</v>
      </c>
      <c r="E130" s="46">
        <f>IF($B$15=DATOS!$B$3,CALDERAS!G114,IF($B$15=DATOS!$B$4,CENTRÍFUGAS!G114,IF($B$15=DATOS!$B$5,CHILLERS!G114, IF($B$15=DATOS!$B$6,COMPRESORES!G114,IF($B$15=DATOS!$B$7,EVAPORADORES!G114,IF($B$15=DATOS!$B$8,FILTROS!G114,IF($B$15=DATOS!$B$9,IC!G114,IF($B$15=DATOS!$B$10,MIXERS!G114,IF($B$15=DATOS!$B$11,MOLINOS!G114,IF($B$15=DATOS!$B$12,'ÓSMOSIS INV'!G114,IF($B$15=DATOS!$B$13,REACTORES!G114,IF($B$15=DATOS!$B$14,RESINAS!G118,IF($B$15=DATOS!$B$15,SECADORES!G114,IF($B$15=DATOS!$B$16,SILOS!G114,IF($B$15=DATOS!$B$17,TANQUES!G114,IF($B$15=DATOS!$B$18,'TK AGITADOS'!G114,IF($B$15=DATOS!$B$19,'TORRES ENF'!G114," ")))))))))))))))))</f>
        <v>0</v>
      </c>
      <c r="F130" s="46">
        <f>IF($B$15=DATOS!$B$3,CALDERAS!H114,IF($B$15=DATOS!$B$4,CENTRÍFUGAS!H114,IF($B$15=DATOS!$B$5,CHILLERS!H114, IF($B$15=DATOS!$B$6,COMPRESORES!H114,IF($B$15=DATOS!$B$7,EVAPORADORES!H114,IF($B$15=DATOS!$B$8,FILTROS!H114,IF($B$15=DATOS!$B$9,IC!H114,IF($B$15=DATOS!$B$10,MIXERS!H114,IF($B$15=DATOS!$B$11,MOLINOS!H114,IF($B$15=DATOS!$B$12,'ÓSMOSIS INV'!H114,IF($B$15=DATOS!$B$13,REACTORES!H114,IF($B$15=DATOS!$B$14,RESINAS!H118,IF($B$15=DATOS!$B$15,SECADORES!H114,IF($B$15=DATOS!$B$16,SILOS!H114,IF($B$15=DATOS!$B$17,TANQUES!H114,IF($B$15=DATOS!$B$18,'TK AGITADOS'!H114,IF($B$15=DATOS!$B$19,'TORRES ENF'!H114," ")))))))))))))))))</f>
        <v>0</v>
      </c>
      <c r="G130" s="46">
        <f>IF($B$15=DATOS!$B$3,CALDERAS!I114,IF($B$15=DATOS!$B$4,CENTRÍFUGAS!I114,IF($B$15=DATOS!$B$5,CHILLERS!I114, IF($B$15=DATOS!$B$6,COMPRESORES!I114,IF($B$15=DATOS!$B$7,EVAPORADORES!I114,IF($B$15=DATOS!$B$8,FILTROS!I114,IF($B$15=DATOS!$B$9,IC!I114,IF($B$15=DATOS!$B$10,MIXERS!I114,IF($B$15=DATOS!$B$11,MOLINOS!I114,IF($B$15=DATOS!$B$12,'ÓSMOSIS INV'!I114,IF($B$15=DATOS!$B$13,REACTORES!I114,IF($B$15=DATOS!$B$14,RESINAS!I118,IF($B$15=DATOS!$B$15,SECADORES!I114,IF($B$15=DATOS!$B$16,SILOS!I114,IF($B$15=DATOS!$B$17,TANQUES!I114,IF($B$15=DATOS!$B$18,'TK AGITADOS'!I114,IF($B$15=DATOS!$B$19,'TORRES ENF'!I114," ")))))))))))))))))</f>
        <v>0</v>
      </c>
      <c r="H130" s="46">
        <f>IF($B$15=DATOS!$B$3,CALDERAS!J114,IF($B$15=DATOS!$B$4,CENTRÍFUGAS!J114,IF($B$15=DATOS!$B$5,CHILLERS!J114, IF($B$15=DATOS!$B$6,COMPRESORES!J114,IF($B$15=DATOS!$B$7,EVAPORADORES!J114,IF($B$15=DATOS!$B$8,FILTROS!J114,IF($B$15=DATOS!$B$9,IC!J114,IF($B$15=DATOS!$B$10,MIXERS!J114,IF($B$15=DATOS!$B$11,MOLINOS!J114,IF($B$15=DATOS!$B$12,'ÓSMOSIS INV'!J114,IF($B$15=DATOS!$B$13,REACTORES!J114,IF($B$15=DATOS!$B$14,RESINAS!J118,IF($B$15=DATOS!$B$15,SECADORES!J114,IF($B$15=DATOS!$B$16,SILOS!J114,IF($B$15=DATOS!$B$17,TANQUES!J114,IF($B$15=DATOS!$B$18,'TK AGITADOS'!J114,IF($B$15=DATOS!$B$19,'TORRES ENF'!J114," ")))))))))))))))))</f>
        <v>0</v>
      </c>
      <c r="I130" s="46">
        <f>IF($B$15=DATOS!$B$3,CALDERAS!K114,IF($B$15=DATOS!$B$4,CENTRÍFUGAS!K114,IF($B$15=DATOS!$B$5,CHILLERS!K114, IF($B$15=DATOS!$B$6,COMPRESORES!K114,IF($B$15=DATOS!$B$7,EVAPORADORES!K114,IF($B$15=DATOS!$B$8,FILTROS!K114,IF($B$15=DATOS!$B$9,IC!K114,IF($B$15=DATOS!$B$10,MIXERS!K114,IF($B$15=DATOS!$B$11,MOLINOS!K114,IF($B$15=DATOS!$B$12,'ÓSMOSIS INV'!K114,IF($B$15=DATOS!$B$13,REACTORES!K114,IF($B$15=DATOS!$B$14,RESINAS!K118,IF($B$15=DATOS!$B$15,SECADORES!K114,IF($B$15=DATOS!$B$16,SILOS!K114,IF($B$15=DATOS!$B$17,TANQUES!K114,IF($B$15=DATOS!$B$18,'TK AGITADOS'!K114,IF($B$15=DATOS!$B$19,'TORRES ENF'!K114," ")))))))))))))))))</f>
        <v>0</v>
      </c>
      <c r="J130" s="46">
        <f>IF($B$15=DATOS!$B$3,CALDERAS!L114,IF($B$15=DATOS!$B$4,CENTRÍFUGAS!L114,IF($B$15=DATOS!$B$5,CHILLERS!L114, IF($B$15=DATOS!$B$6,COMPRESORES!L114,IF($B$15=DATOS!$B$7,EVAPORADORES!L114,IF($B$15=DATOS!$B$8,FILTROS!L114,IF($B$15=DATOS!$B$9,IC!L114,IF($B$15=DATOS!$B$10,MIXERS!L114,IF($B$15=DATOS!$B$11,MOLINOS!L114,IF($B$15=DATOS!$B$12,'ÓSMOSIS INV'!L114,IF($B$15=DATOS!$B$13,REACTORES!L114,IF($B$15=DATOS!$B$14,RESINAS!L118,IF($B$15=DATOS!$B$15,SECADORES!L114,IF($B$15=DATOS!$B$16,SILOS!L114,IF($B$15=DATOS!$B$17,TANQUES!L114,IF($B$15=DATOS!$B$18,'TK AGITADOS'!L114,IF($B$15=DATOS!$B$19,'TORRES ENF'!L114," ")))))))))))))))))</f>
        <v>0</v>
      </c>
      <c r="K130" s="46">
        <f>IF($B$15=DATOS!$B$3,CALDERAS!M114,IF($B$15=DATOS!$B$4,CENTRÍFUGAS!M114,IF($B$15=DATOS!$B$5,CHILLERS!M114, IF($B$15=DATOS!$B$6,COMPRESORES!M114,IF($B$15=DATOS!$B$7,EVAPORADORES!M114,IF($B$15=DATOS!$B$8,FILTROS!M114,IF($B$15=DATOS!$B$9,IC!M114,IF($B$15=DATOS!$B$10,MIXERS!M114,IF($B$15=DATOS!$B$11,MOLINOS!M114,IF($B$15=DATOS!$B$12,'ÓSMOSIS INV'!M114,IF($B$15=DATOS!$B$13,REACTORES!M114,IF($B$15=DATOS!$B$14,RESINAS!M118,IF($B$15=DATOS!$B$15,SECADORES!M114,IF($B$15=DATOS!$B$16,SILOS!M114,IF($B$15=DATOS!$B$17,TANQUES!M114,IF($B$15=DATOS!$B$18,'TK AGITADOS'!M114,IF($B$15=DATOS!$B$19,'TORRES ENF'!M114," ")))))))))))))))))</f>
        <v>0</v>
      </c>
      <c r="L130" s="46">
        <f>IF($B$15=DATOS!$B$3,CALDERAS!N114,IF($B$15=DATOS!$B$4,CENTRÍFUGAS!N114,IF($B$15=DATOS!$B$5,CHILLERS!N114, IF($B$15=DATOS!$B$6,COMPRESORES!N114,IF($B$15=DATOS!$B$7,EVAPORADORES!N114,IF($B$15=DATOS!$B$8,FILTROS!N114,IF($B$15=DATOS!$B$9,IC!N114,IF($B$15=DATOS!$B$10,MIXERS!N114,IF($B$15=DATOS!$B$11,MOLINOS!N114,IF($B$15=DATOS!$B$12,'ÓSMOSIS INV'!N114,IF($B$15=DATOS!$B$13,REACTORES!N114,IF($B$15=DATOS!$B$14,RESINAS!N118,IF($B$15=DATOS!$B$15,SECADORES!N114,IF($B$15=DATOS!$B$16,SILOS!N114,IF($B$15=DATOS!$B$17,TANQUES!N114,IF($B$15=DATOS!$B$18,'TK AGITADOS'!N114,IF($B$15=DATOS!$B$19,'TORRES ENF'!N114," ")))))))))))))))))</f>
        <v>0</v>
      </c>
      <c r="M130" s="46">
        <f>IF($B$15=DATOS!$B$3,CALDERAS!O114,IF($B$15=DATOS!$B$4,CENTRÍFUGAS!O114,IF($B$15=DATOS!$B$5,CHILLERS!O114, IF($B$15=DATOS!$B$6,COMPRESORES!O114,IF($B$15=DATOS!$B$7,EVAPORADORES!O114,IF($B$15=DATOS!$B$8,FILTROS!O114,IF($B$15=DATOS!$B$9,IC!O114,IF($B$15=DATOS!$B$10,MIXERS!O114,IF($B$15=DATOS!$B$11,MOLINOS!O114,IF($B$15=DATOS!$B$12,'ÓSMOSIS INV'!O114,IF($B$15=DATOS!$B$13,REACTORES!O114,IF($B$15=DATOS!$B$14,RESINAS!O118,IF($B$15=DATOS!$B$15,SECADORES!O114,IF($B$15=DATOS!$B$16,SILOS!O114,IF($B$15=DATOS!$B$17,TANQUES!O114,IF($B$15=DATOS!$B$18,'TK AGITADOS'!O114,IF($B$15=DATOS!$B$19,'TORRES ENF'!O114," ")))))))))))))))))</f>
        <v>0</v>
      </c>
      <c r="N130" s="46">
        <f>IF($B$15=DATOS!$B$3,CALDERAS!P114,IF($B$15=DATOS!$B$4,CENTRÍFUGAS!P114,IF($B$15=DATOS!$B$5,CHILLERS!P114, IF($B$15=DATOS!$B$6,COMPRESORES!P114,IF($B$15=DATOS!$B$7,EVAPORADORES!P114,IF($B$15=DATOS!$B$8,FILTROS!P114,IF($B$15=DATOS!$B$9,IC!P114,IF($B$15=DATOS!$B$10,MIXERS!P114,IF($B$15=DATOS!$B$11,MOLINOS!P114,IF($B$15=DATOS!$B$12,'ÓSMOSIS INV'!P114,IF($B$15=DATOS!$B$13,REACTORES!P114,IF($B$15=DATOS!$B$14,RESINAS!P118,IF($B$15=DATOS!$B$15,SECADORES!P114,IF($B$15=DATOS!$B$16,SILOS!P114,IF($B$15=DATOS!$B$17,TANQUES!P114,IF($B$15=DATOS!$B$18,'TK AGITADOS'!P114,IF($B$15=DATOS!$B$19,'TORRES ENF'!P114," ")))))))))))))))))</f>
        <v>0</v>
      </c>
      <c r="O130" s="46">
        <f>IF($B$15=DATOS!$B$3,CALDERAS!Q114,IF($B$15=DATOS!$B$4,CENTRÍFUGAS!Q114,IF($B$15=DATOS!$B$5,CHILLERS!Q114, IF($B$15=DATOS!$B$6,COMPRESORES!Q114,IF($B$15=DATOS!$B$7,EVAPORADORES!Q114,IF($B$15=DATOS!$B$8,FILTROS!Q114,IF($B$15=DATOS!$B$9,IC!Q114,IF($B$15=DATOS!$B$10,MIXERS!Q114,IF($B$15=DATOS!$B$11,MOLINOS!Q114,IF($B$15=DATOS!$B$12,'ÓSMOSIS INV'!Q114,IF($B$15=DATOS!$B$13,REACTORES!Q114,IF($B$15=DATOS!$B$14,RESINAS!Q118,IF($B$15=DATOS!$B$15,SECADORES!Q114,IF($B$15=DATOS!$B$16,SILOS!Q114,IF($B$15=DATOS!$B$17,TANQUES!Q114,IF($B$15=DATOS!$B$18,'TK AGITADOS'!Q114,IF($B$15=DATOS!$B$19,'TORRES ENF'!Q114," ")))))))))))))))))</f>
        <v>0</v>
      </c>
      <c r="P130" s="46">
        <f>IF($B$15=DATOS!$B$3,CALDERAS!R114,IF($B$15=DATOS!$B$4,CENTRÍFUGAS!R114,IF($B$15=DATOS!$B$5,CHILLERS!R114, IF($B$15=DATOS!$B$6,COMPRESORES!R114,IF($B$15=DATOS!$B$7,EVAPORADORES!R114,IF($B$15=DATOS!$B$8,FILTROS!R114,IF($B$15=DATOS!$B$9,IC!R114,IF($B$15=DATOS!$B$10,MIXERS!R114,IF($B$15=DATOS!$B$11,MOLINOS!R114,IF($B$15=DATOS!$B$12,'ÓSMOSIS INV'!R114,IF($B$15=DATOS!$B$13,REACTORES!R114,IF($B$15=DATOS!$B$14,RESINAS!R118,IF($B$15=DATOS!$B$15,SECADORES!R114,IF($B$15=DATOS!$B$16,SILOS!R114,IF($B$15=DATOS!$B$17,TANQUES!R114,IF($B$15=DATOS!$B$18,'TK AGITADOS'!R114,IF($B$15=DATOS!$B$19,'TORRES ENF'!R114," ")))))))))))))))))</f>
        <v>0</v>
      </c>
      <c r="Q130" s="46">
        <f>IF($B$15=DATOS!$B$3,CALDERAS!S114,IF($B$15=DATOS!$B$4,CENTRÍFUGAS!S114,IF($B$15=DATOS!$B$5,CHILLERS!S114, IF($B$15=DATOS!$B$6,COMPRESORES!S114,IF($B$15=DATOS!$B$7,EVAPORADORES!S114,IF($B$15=DATOS!$B$8,FILTROS!S114,IF($B$15=DATOS!$B$9,IC!S114,IF($B$15=DATOS!$B$10,MIXERS!S114,IF($B$15=DATOS!$B$11,MOLINOS!S114,IF($B$15=DATOS!$B$12,'ÓSMOSIS INV'!S114,IF($B$15=DATOS!$B$13,REACTORES!S114,IF($B$15=DATOS!$B$14,RESINAS!S118,IF($B$15=DATOS!$B$15,SECADORES!S114,IF($B$15=DATOS!$B$16,SILOS!S114,IF($B$15=DATOS!$B$17,TANQUES!S114,IF($B$15=DATOS!$B$18,'TK AGITADOS'!S114,IF($B$15=DATOS!$B$19,'TORRES ENF'!S114," ")))))))))))))))))</f>
        <v>0</v>
      </c>
      <c r="R130" s="46">
        <f>IF($B$15=DATOS!$B$3,CALDERAS!T114,IF($B$15=DATOS!$B$4,CENTRÍFUGAS!T114,IF($B$15=DATOS!$B$5,CHILLERS!T114, IF($B$15=DATOS!$B$6,COMPRESORES!T114,IF($B$15=DATOS!$B$7,EVAPORADORES!T114,IF($B$15=DATOS!$B$8,FILTROS!T114,IF($B$15=DATOS!$B$9,IC!T114,IF($B$15=DATOS!$B$10,MIXERS!T114,IF($B$15=DATOS!$B$11,MOLINOS!T114,IF($B$15=DATOS!$B$12,'ÓSMOSIS INV'!T114,IF($B$15=DATOS!$B$13,REACTORES!T114,IF($B$15=DATOS!$B$14,RESINAS!T118,IF($B$15=DATOS!$B$15,SECADORES!T114,IF($B$15=DATOS!$B$16,SILOS!T114,IF($B$15=DATOS!$B$17,TANQUES!T114,IF($B$15=DATOS!$B$18,'TK AGITADOS'!T114,IF($B$15=DATOS!$B$19,'TORRES ENF'!T114," ")))))))))))))))))</f>
        <v>0</v>
      </c>
      <c r="S130" s="46">
        <f>IF($B$15=DATOS!$B$3,CALDERAS!U114,IF($B$15=DATOS!$B$4,CENTRÍFUGAS!U114,IF($B$15=DATOS!$B$5,CHILLERS!U114, IF($B$15=DATOS!$B$6,COMPRESORES!U114,IF($B$15=DATOS!$B$7,EVAPORADORES!U114,IF($B$15=DATOS!$B$8,FILTROS!U114,IF($B$15=DATOS!$B$9,IC!U114,IF($B$15=DATOS!$B$10,MIXERS!U114,IF($B$15=DATOS!$B$11,MOLINOS!U114,IF($B$15=DATOS!$B$12,'ÓSMOSIS INV'!U114,IF($B$15=DATOS!$B$13,REACTORES!U114,IF($B$15=DATOS!$B$14,RESINAS!U118,IF($B$15=DATOS!$B$15,SECADORES!U114,IF($B$15=DATOS!$B$16,SILOS!U114,IF($B$15=DATOS!$B$17,TANQUES!U114,IF($B$15=DATOS!$B$18,'TK AGITADOS'!U114,IF($B$15=DATOS!$B$19,'TORRES ENF'!U114," ")))))))))))))))))</f>
        <v>0</v>
      </c>
      <c r="T130" s="46">
        <f>IF($B$15=DATOS!$B$3,CALDERAS!V114,IF($B$15=DATOS!$B$4,CENTRÍFUGAS!V114,IF($B$15=DATOS!$B$5,CHILLERS!V114, IF($B$15=DATOS!$B$6,COMPRESORES!V114,IF($B$15=DATOS!$B$7,EVAPORADORES!V114,IF($B$15=DATOS!$B$8,FILTROS!V114,IF($B$15=DATOS!$B$9,IC!V114,IF($B$15=DATOS!$B$10,MIXERS!V114,IF($B$15=DATOS!$B$11,MOLINOS!V114,IF($B$15=DATOS!$B$12,'ÓSMOSIS INV'!V114,IF($B$15=DATOS!$B$13,REACTORES!V114,IF($B$15=DATOS!$B$14,RESINAS!V118,IF($B$15=DATOS!$B$15,SECADORES!V114,IF($B$15=DATOS!$B$16,SILOS!V114,IF($B$15=DATOS!$B$17,TANQUES!V114,IF($B$15=DATOS!$B$18,'TK AGITADOS'!V114,IF($B$15=DATOS!$B$19,'TORRES ENF'!V114," ")))))))))))))))))</f>
        <v>0</v>
      </c>
      <c r="U130" s="46">
        <f>IF($B$15=DATOS!$B$3,CALDERAS!W114,IF($B$15=DATOS!$B$4,CENTRÍFUGAS!W114,IF($B$15=DATOS!$B$5,CHILLERS!W114, IF($B$15=DATOS!$B$6,COMPRESORES!W114,IF($B$15=DATOS!$B$7,EVAPORADORES!W114,IF($B$15=DATOS!$B$8,FILTROS!W114,IF($B$15=DATOS!$B$9,IC!W114,IF($B$15=DATOS!$B$10,MIXERS!W114,IF($B$15=DATOS!$B$11,MOLINOS!W114,IF($B$15=DATOS!$B$12,'ÓSMOSIS INV'!W114,IF($B$15=DATOS!$B$13,REACTORES!W114,IF($B$15=DATOS!$B$14,RESINAS!W118,IF($B$15=DATOS!$B$15,SECADORES!W114,IF($B$15=DATOS!$B$16,SILOS!W114,IF($B$15=DATOS!$B$17,TANQUES!W114,IF($B$15=DATOS!$B$18,'TK AGITADOS'!W114,IF($B$15=DATOS!$B$19,'TORRES ENF'!W114," ")))))))))))))))))</f>
        <v>0</v>
      </c>
      <c r="V130" s="46">
        <f>IF($B$15=DATOS!$B$3,CALDERAS!X114,IF($B$15=DATOS!$B$4,CENTRÍFUGAS!X114,IF($B$15=DATOS!$B$5,CHILLERS!X114, IF($B$15=DATOS!$B$6,COMPRESORES!X114,IF($B$15=DATOS!$B$7,EVAPORADORES!X114,IF($B$15=DATOS!$B$8,FILTROS!X114,IF($B$15=DATOS!$B$9,IC!X114,IF($B$15=DATOS!$B$10,MIXERS!X114,IF($B$15=DATOS!$B$11,MOLINOS!X114,IF($B$15=DATOS!$B$12,'ÓSMOSIS INV'!X114,IF($B$15=DATOS!$B$13,REACTORES!X114,IF($B$15=DATOS!$B$14,RESINAS!X118,IF($B$15=DATOS!$B$15,SECADORES!X114,IF($B$15=DATOS!$B$16,SILOS!X114,IF($B$15=DATOS!$B$17,TANQUES!X114,IF($B$15=DATOS!$B$18,'TK AGITADOS'!X114,IF($B$15=DATOS!$B$19,'TORRES ENF'!X114," ")))))))))))))))))</f>
        <v>0</v>
      </c>
      <c r="W130" s="46">
        <f>IF($B$15=DATOS!$B$3,CALDERAS!Y114,IF($B$15=DATOS!$B$4,CENTRÍFUGAS!Y114,IF($B$15=DATOS!$B$5,CHILLERS!Y114, IF($B$15=DATOS!$B$6,COMPRESORES!Y114,IF($B$15=DATOS!$B$7,EVAPORADORES!Y114,IF($B$15=DATOS!$B$8,FILTROS!Y114,IF($B$15=DATOS!$B$9,IC!Y114,IF($B$15=DATOS!$B$10,MIXERS!Y114,IF($B$15=DATOS!$B$11,MOLINOS!Y114,IF($B$15=DATOS!$B$12,'ÓSMOSIS INV'!Y114,IF($B$15=DATOS!$B$13,REACTORES!Y114,IF($B$15=DATOS!$B$14,RESINAS!Y118,IF($B$15=DATOS!$B$15,SECADORES!Y114,IF($B$15=DATOS!$B$16,SILOS!Y114,IF($B$15=DATOS!$B$17,TANQUES!Y114,IF($B$15=DATOS!$B$18,'TK AGITADOS'!Y114,IF($B$15=DATOS!$B$19,'TORRES ENF'!Y114," ")))))))))))))))))</f>
        <v>0</v>
      </c>
      <c r="X130" s="46">
        <f>IF($B$15=DATOS!$B$3,CALDERAS!Z114,IF($B$15=DATOS!$B$4,CENTRÍFUGAS!Z114,IF($B$15=DATOS!$B$5,CHILLERS!Z114, IF($B$15=DATOS!$B$6,COMPRESORES!Z114,IF($B$15=DATOS!$B$7,EVAPORADORES!Z114,IF($B$15=DATOS!$B$8,FILTROS!Z114,IF($B$15=DATOS!$B$9,IC!Z114,IF($B$15=DATOS!$B$10,MIXERS!Z114,IF($B$15=DATOS!$B$11,MOLINOS!Z114,IF($B$15=DATOS!$B$12,'ÓSMOSIS INV'!Z114,IF($B$15=DATOS!$B$13,REACTORES!Z114,IF($B$15=DATOS!$B$14,RESINAS!Z118,IF($B$15=DATOS!$B$15,SECADORES!Z114,IF($B$15=DATOS!$B$16,SILOS!Z114,IF($B$15=DATOS!$B$17,TANQUES!Z114,IF($B$15=DATOS!$B$18,'TK AGITADOS'!Z114,IF($B$15=DATOS!$B$19,'TORRES ENF'!Z114," ")))))))))))))))))</f>
        <v>0</v>
      </c>
      <c r="Y130" s="46">
        <f>IF($B$15=DATOS!$B$3,CALDERAS!AA114,IF($B$15=DATOS!$B$4,CENTRÍFUGAS!AA114,IF($B$15=DATOS!$B$5,CHILLERS!AA114, IF($B$15=DATOS!$B$6,COMPRESORES!AA114,IF($B$15=DATOS!$B$7,EVAPORADORES!AA114,IF($B$15=DATOS!$B$8,FILTROS!AA114,IF($B$15=DATOS!$B$9,IC!AA114,IF($B$15=DATOS!$B$10,MIXERS!AA114,IF($B$15=DATOS!$B$11,MOLINOS!AA114,IF($B$15=DATOS!$B$12,'ÓSMOSIS INV'!AA114,IF($B$15=DATOS!$B$13,REACTORES!AA114,IF($B$15=DATOS!$B$14,RESINAS!AA118,IF($B$15=DATOS!$B$15,SECADORES!AA114,IF($B$15=DATOS!$B$16,SILOS!AA114,IF($B$15=DATOS!$B$17,TANQUES!AA114,IF($B$15=DATOS!$B$18,'TK AGITADOS'!AA114,IF($B$15=DATOS!$B$19,'TORRES ENF'!AA114," ")))))))))))))))))</f>
        <v>0</v>
      </c>
      <c r="Z130" s="46">
        <f>IF($B$15=DATOS!$B$3,CALDERAS!AB114,IF($B$15=DATOS!$B$4,CENTRÍFUGAS!AB114,IF($B$15=DATOS!$B$5,CHILLERS!AB114, IF($B$15=DATOS!$B$6,COMPRESORES!AB114,IF($B$15=DATOS!$B$7,EVAPORADORES!AB114,IF($B$15=DATOS!$B$8,FILTROS!AB114,IF($B$15=DATOS!$B$9,IC!AB114,IF($B$15=DATOS!$B$10,MIXERS!AB114,IF($B$15=DATOS!$B$11,MOLINOS!AB114,IF($B$15=DATOS!$B$12,'ÓSMOSIS INV'!AB114,IF($B$15=DATOS!$B$13,REACTORES!AB114,IF($B$15=DATOS!$B$14,RESINAS!AB118,IF($B$15=DATOS!$B$15,SECADORES!AB114,IF($B$15=DATOS!$B$16,SILOS!AB114,IF($B$15=DATOS!$B$17,TANQUES!AB114,IF($B$15=DATOS!$B$18,'TK AGITADOS'!AB114,IF($B$15=DATOS!$B$19,'TORRES ENF'!AB114," ")))))))))))))))))</f>
        <v>0</v>
      </c>
      <c r="AA130" s="46">
        <f>IF($B$15=DATOS!$B$3,CALDERAS!AC114,IF($B$15=DATOS!$B$4,CENTRÍFUGAS!AC114,IF($B$15=DATOS!$B$5,CHILLERS!AC114, IF($B$15=DATOS!$B$6,COMPRESORES!AC114,IF($B$15=DATOS!$B$7,EVAPORADORES!AC114,IF($B$15=DATOS!$B$8,FILTROS!AC114,IF($B$15=DATOS!$B$9,IC!AC114,IF($B$15=DATOS!$B$10,MIXERS!AC114,IF($B$15=DATOS!$B$11,MOLINOS!AC114,IF($B$15=DATOS!$B$12,'ÓSMOSIS INV'!AC114,IF($B$15=DATOS!$B$13,REACTORES!AC114,IF($B$15=DATOS!$B$14,RESINAS!AC118,IF($B$15=DATOS!$B$15,SECADORES!AC114,IF($B$15=DATOS!$B$16,SILOS!AC114,IF($B$15=DATOS!$B$17,TANQUES!AC114,IF($B$15=DATOS!$B$18,'TK AGITADOS'!AC114,IF($B$15=DATOS!$B$19,'TORRES ENF'!AC114," ")))))))))))))))))</f>
        <v>0</v>
      </c>
      <c r="AB130" s="46">
        <f>IF($B$15=DATOS!$B$3,CALDERAS!AD114,IF($B$15=DATOS!$B$4,CENTRÍFUGAS!AD114,IF($B$15=DATOS!$B$5,CHILLERS!AD114, IF($B$15=DATOS!$B$6,COMPRESORES!AD114,IF($B$15=DATOS!$B$7,EVAPORADORES!AD114,IF($B$15=DATOS!$B$8,FILTROS!AD114,IF($B$15=DATOS!$B$9,IC!AD114,IF($B$15=DATOS!$B$10,MIXERS!AD114,IF($B$15=DATOS!$B$11,MOLINOS!AD114,IF($B$15=DATOS!$B$12,'ÓSMOSIS INV'!AD114,IF($B$15=DATOS!$B$13,REACTORES!AD114,IF($B$15=DATOS!$B$14,RESINAS!AD118,IF($B$15=DATOS!$B$15,SECADORES!AD114,IF($B$15=DATOS!$B$16,SILOS!AD114,IF($B$15=DATOS!$B$17,TANQUES!AD114,IF($B$15=DATOS!$B$18,'TK AGITADOS'!AD114,IF($B$15=DATOS!$B$19,'TORRES ENF'!AD114," ")))))))))))))))))</f>
        <v>0</v>
      </c>
      <c r="AC130" s="46">
        <f>IF($B$15=DATOS!$B$3,CALDERAS!AE114,IF($B$15=DATOS!$B$4,CENTRÍFUGAS!AE114,IF($B$15=DATOS!$B$5,CHILLERS!AE114, IF($B$15=DATOS!$B$6,COMPRESORES!AE114,IF($B$15=DATOS!$B$7,EVAPORADORES!AE114,IF($B$15=DATOS!$B$8,FILTROS!AE114,IF($B$15=DATOS!$B$9,IC!AE114,IF($B$15=DATOS!$B$10,MIXERS!AE114,IF($B$15=DATOS!$B$11,MOLINOS!AE114,IF($B$15=DATOS!$B$12,'ÓSMOSIS INV'!AE114,IF($B$15=DATOS!$B$13,REACTORES!AE114,IF($B$15=DATOS!$B$14,RESINAS!AE118,IF($B$15=DATOS!$B$15,SECADORES!AE114,IF($B$15=DATOS!$B$16,SILOS!AE114,IF($B$15=DATOS!$B$17,TANQUES!AE114,IF($B$15=DATOS!$B$18,'TK AGITADOS'!AE114,IF($B$15=DATOS!$B$19,'TORRES ENF'!AE114," ")))))))))))))))))</f>
        <v>0</v>
      </c>
      <c r="AD130" s="46">
        <f>IF($B$15=DATOS!$B$3,CALDERAS!AF114,IF($B$15=DATOS!$B$4,CENTRÍFUGAS!AF114,IF($B$15=DATOS!$B$5,CHILLERS!AF114, IF($B$15=DATOS!$B$6,COMPRESORES!AF114,IF($B$15=DATOS!$B$7,EVAPORADORES!AF114,IF($B$15=DATOS!$B$8,FILTROS!AF114,IF($B$15=DATOS!$B$9,IC!AF114,IF($B$15=DATOS!$B$10,MIXERS!AF114,IF($B$15=DATOS!$B$11,MOLINOS!AF114,IF($B$15=DATOS!$B$12,'ÓSMOSIS INV'!AF114,IF($B$15=DATOS!$B$13,REACTORES!AF114,IF($B$15=DATOS!$B$14,RESINAS!AF118,IF($B$15=DATOS!$B$15,SECADORES!AF114,IF($B$15=DATOS!$B$16,SILOS!AF114,IF($B$15=DATOS!$B$17,TANQUES!AF114,IF($B$15=DATOS!$B$18,'TK AGITADOS'!AF114,IF($B$15=DATOS!$B$19,'TORRES ENF'!AF114," ")))))))))))))))))</f>
        <v>0</v>
      </c>
      <c r="AE130" s="46">
        <f>IF($B$15=DATOS!$B$3,CALDERAS!AG114,IF($B$15=DATOS!$B$4,CENTRÍFUGAS!AG114,IF($B$15=DATOS!$B$5,CHILLERS!AG114, IF($B$15=DATOS!$B$6,COMPRESORES!AG114,IF($B$15=DATOS!$B$7,EVAPORADORES!AG114,IF($B$15=DATOS!$B$8,FILTROS!AG114,IF($B$15=DATOS!$B$9,IC!AG114,IF($B$15=DATOS!$B$10,MIXERS!AG114,IF($B$15=DATOS!$B$11,MOLINOS!AG114,IF($B$15=DATOS!$B$12,'ÓSMOSIS INV'!AG114,IF($B$15=DATOS!$B$13,REACTORES!AG114,IF($B$15=DATOS!$B$14,RESINAS!AG118,IF($B$15=DATOS!$B$15,SECADORES!AG114,IF($B$15=DATOS!$B$16,SILOS!AG114,IF($B$15=DATOS!$B$17,TANQUES!AG114,IF($B$15=DATOS!$B$18,'TK AGITADOS'!AG114,IF($B$15=DATOS!$B$19,'TORRES ENF'!AG114," ")))))))))))))))))</f>
        <v>0</v>
      </c>
      <c r="AF130" s="46">
        <f>IF($B$15=DATOS!$B$3,CALDERAS!AH114,IF($B$15=DATOS!$B$4,CENTRÍFUGAS!AH114,IF($B$15=DATOS!$B$5,CHILLERS!AH114, IF($B$15=DATOS!$B$6,COMPRESORES!AH114,IF($B$15=DATOS!$B$7,EVAPORADORES!AH114,IF($B$15=DATOS!$B$8,FILTROS!AH114,IF($B$15=DATOS!$B$9,IC!AH114,IF($B$15=DATOS!$B$10,MIXERS!AH114,IF($B$15=DATOS!$B$11,MOLINOS!AH114,IF($B$15=DATOS!$B$12,'ÓSMOSIS INV'!AH114,IF($B$15=DATOS!$B$13,REACTORES!AH114,IF($B$15=DATOS!$B$14,RESINAS!AH118,IF($B$15=DATOS!$B$15,SECADORES!AH114,IF($B$15=DATOS!$B$16,SILOS!AH114,IF($B$15=DATOS!$B$17,TANQUES!AH114,IF($B$15=DATOS!$B$18,'TK AGITADOS'!AH114,IF($B$15=DATOS!$B$19,'TORRES ENF'!AH114," ")))))))))))))))))</f>
        <v>0</v>
      </c>
    </row>
    <row r="131" spans="1:32" s="48" customFormat="1" ht="45" customHeight="1" x14ac:dyDescent="0.4">
      <c r="A131" s="46">
        <f>IF($B$15=DATOS!$B$3,CALDERAS!C115,IF($B$15=DATOS!$B$4,CENTRÍFUGAS!C115,IF($B$15=DATOS!$B$5,CHILLERS!C115, IF($B$15=DATOS!$B$6,COMPRESORES!C115,IF($B$15=DATOS!$B$7,EVAPORADORES!C115,IF($B$15=DATOS!$B$8,FILTROS!C115,IF($B$15=DATOS!$B$9,IC!C115,IF($B$15=DATOS!$B$10,MIXERS!C115,IF($B$15=DATOS!$B$11,MOLINOS!C115,IF($B$15=DATOS!$B$12,'ÓSMOSIS INV'!C115,IF($B$15=DATOS!$B$13,REACTORES!C115,IF($B$15=DATOS!$B$14,RESINAS!C119,IF($B$15=DATOS!$B$15,SECADORES!C115,IF($B$15=DATOS!$B$16,SILOS!C115,IF($B$15=DATOS!$B$17,TANQUES!C115,IF($B$15=DATOS!$B$18,'TK AGITADOS'!C115,IF($B$15=DATOS!$B$19,'TORRES ENF'!C115," ")))))))))))))))))</f>
        <v>0</v>
      </c>
      <c r="B131" s="46">
        <f>IF($B$15=DATOS!$B$3,CALDERAS!D115,IF($B$15=DATOS!$B$4,CENTRÍFUGAS!D115,IF($B$15=DATOS!$B$5,CHILLERS!D115, IF($B$15=DATOS!$B$6,COMPRESORES!D115,IF($B$15=DATOS!$B$7,EVAPORADORES!D115,IF($B$15=DATOS!$B$8,FILTROS!D115,IF($B$15=DATOS!$B$9,IC!D115,IF($B$15=DATOS!$B$10,MIXERS!D115,IF($B$15=DATOS!$B$11,MOLINOS!D115,IF($B$15=DATOS!$B$12,'ÓSMOSIS INV'!D115,IF($B$15=DATOS!$B$13,REACTORES!D115,IF($B$15=DATOS!$B$14,RESINAS!D119,IF($B$15=DATOS!$B$15,SECADORES!D115,IF($B$15=DATOS!$B$16,SILOS!D115,IF($B$15=DATOS!$B$17,TANQUES!D115,IF($B$15=DATOS!$B$18,'TK AGITADOS'!D115,IF($B$15=DATOS!$B$19,'TORRES ENF'!D115," ")))))))))))))))))</f>
        <v>0</v>
      </c>
      <c r="C131" s="46">
        <f>IF($B$15=DATOS!$B$3,CALDERAS!E115,IF($B$15=DATOS!$B$4,CENTRÍFUGAS!E115,IF($B$15=DATOS!$B$5,CHILLERS!E115, IF($B$15=DATOS!$B$6,COMPRESORES!E115,IF($B$15=DATOS!$B$7,EVAPORADORES!E115,IF($B$15=DATOS!$B$8,FILTROS!E115,IF($B$15=DATOS!$B$9,IC!E115,IF($B$15=DATOS!$B$10,MIXERS!E115,IF($B$15=DATOS!$B$11,MOLINOS!E115,IF($B$15=DATOS!$B$12,'ÓSMOSIS INV'!E115,IF($B$15=DATOS!$B$13,REACTORES!E115,IF($B$15=DATOS!$B$14,RESINAS!E119,IF($B$15=DATOS!$B$15,SECADORES!E115,IF($B$15=DATOS!$B$16,SILOS!E115,IF($B$15=DATOS!$B$17,TANQUES!E115,IF($B$15=DATOS!$B$18,'TK AGITADOS'!E115,IF($B$15=DATOS!$B$19,'TORRES ENF'!E115," ")))))))))))))))))</f>
        <v>0</v>
      </c>
      <c r="D131" s="46">
        <f>IF($B$15=DATOS!$B$3,CALDERAS!F115,IF($B$15=DATOS!$B$4,CENTRÍFUGAS!F115,IF($B$15=DATOS!$B$5,CHILLERS!F115, IF($B$15=DATOS!$B$6,COMPRESORES!F115,IF($B$15=DATOS!$B$7,EVAPORADORES!F115,IF($B$15=DATOS!$B$8,FILTROS!F115,IF($B$15=DATOS!$B$9,IC!F115,IF($B$15=DATOS!$B$10,MIXERS!F115,IF($B$15=DATOS!$B$11,MOLINOS!F115,IF($B$15=DATOS!$B$12,'ÓSMOSIS INV'!F115,IF($B$15=DATOS!$B$13,REACTORES!F115,IF($B$15=DATOS!$B$14,RESINAS!F119,IF($B$15=DATOS!$B$15,SECADORES!F115,IF($B$15=DATOS!$B$16,SILOS!F115,IF($B$15=DATOS!$B$17,TANQUES!F115,IF($B$15=DATOS!$B$18,'TK AGITADOS'!F115,IF($B$15=DATOS!$B$19,'TORRES ENF'!F115," ")))))))))))))))))</f>
        <v>0</v>
      </c>
      <c r="E131" s="46">
        <f>IF($B$15=DATOS!$B$3,CALDERAS!G115,IF($B$15=DATOS!$B$4,CENTRÍFUGAS!G115,IF($B$15=DATOS!$B$5,CHILLERS!G115, IF($B$15=DATOS!$B$6,COMPRESORES!G115,IF($B$15=DATOS!$B$7,EVAPORADORES!G115,IF($B$15=DATOS!$B$8,FILTROS!G115,IF($B$15=DATOS!$B$9,IC!G115,IF($B$15=DATOS!$B$10,MIXERS!G115,IF($B$15=DATOS!$B$11,MOLINOS!G115,IF($B$15=DATOS!$B$12,'ÓSMOSIS INV'!G115,IF($B$15=DATOS!$B$13,REACTORES!G115,IF($B$15=DATOS!$B$14,RESINAS!G119,IF($B$15=DATOS!$B$15,SECADORES!G115,IF($B$15=DATOS!$B$16,SILOS!G115,IF($B$15=DATOS!$B$17,TANQUES!G115,IF($B$15=DATOS!$B$18,'TK AGITADOS'!G115,IF($B$15=DATOS!$B$19,'TORRES ENF'!G115," ")))))))))))))))))</f>
        <v>0</v>
      </c>
      <c r="F131" s="46">
        <f>IF($B$15=DATOS!$B$3,CALDERAS!H115,IF($B$15=DATOS!$B$4,CENTRÍFUGAS!H115,IF($B$15=DATOS!$B$5,CHILLERS!H115, IF($B$15=DATOS!$B$6,COMPRESORES!H115,IF($B$15=DATOS!$B$7,EVAPORADORES!H115,IF($B$15=DATOS!$B$8,FILTROS!H115,IF($B$15=DATOS!$B$9,IC!H115,IF($B$15=DATOS!$B$10,MIXERS!H115,IF($B$15=DATOS!$B$11,MOLINOS!H115,IF($B$15=DATOS!$B$12,'ÓSMOSIS INV'!H115,IF($B$15=DATOS!$B$13,REACTORES!H115,IF($B$15=DATOS!$B$14,RESINAS!H119,IF($B$15=DATOS!$B$15,SECADORES!H115,IF($B$15=DATOS!$B$16,SILOS!H115,IF($B$15=DATOS!$B$17,TANQUES!H115,IF($B$15=DATOS!$B$18,'TK AGITADOS'!H115,IF($B$15=DATOS!$B$19,'TORRES ENF'!H115," ")))))))))))))))))</f>
        <v>0</v>
      </c>
      <c r="G131" s="46">
        <f>IF($B$15=DATOS!$B$3,CALDERAS!I115,IF($B$15=DATOS!$B$4,CENTRÍFUGAS!I115,IF($B$15=DATOS!$B$5,CHILLERS!I115, IF($B$15=DATOS!$B$6,COMPRESORES!I115,IF($B$15=DATOS!$B$7,EVAPORADORES!I115,IF($B$15=DATOS!$B$8,FILTROS!I115,IF($B$15=DATOS!$B$9,IC!I115,IF($B$15=DATOS!$B$10,MIXERS!I115,IF($B$15=DATOS!$B$11,MOLINOS!I115,IF($B$15=DATOS!$B$12,'ÓSMOSIS INV'!I115,IF($B$15=DATOS!$B$13,REACTORES!I115,IF($B$15=DATOS!$B$14,RESINAS!I119,IF($B$15=DATOS!$B$15,SECADORES!I115,IF($B$15=DATOS!$B$16,SILOS!I115,IF($B$15=DATOS!$B$17,TANQUES!I115,IF($B$15=DATOS!$B$18,'TK AGITADOS'!I115,IF($B$15=DATOS!$B$19,'TORRES ENF'!I115," ")))))))))))))))))</f>
        <v>0</v>
      </c>
      <c r="H131" s="46">
        <f>IF($B$15=DATOS!$B$3,CALDERAS!J115,IF($B$15=DATOS!$B$4,CENTRÍFUGAS!J115,IF($B$15=DATOS!$B$5,CHILLERS!J115, IF($B$15=DATOS!$B$6,COMPRESORES!J115,IF($B$15=DATOS!$B$7,EVAPORADORES!J115,IF($B$15=DATOS!$B$8,FILTROS!J115,IF($B$15=DATOS!$B$9,IC!J115,IF($B$15=DATOS!$B$10,MIXERS!J115,IF($B$15=DATOS!$B$11,MOLINOS!J115,IF($B$15=DATOS!$B$12,'ÓSMOSIS INV'!J115,IF($B$15=DATOS!$B$13,REACTORES!J115,IF($B$15=DATOS!$B$14,RESINAS!J119,IF($B$15=DATOS!$B$15,SECADORES!J115,IF($B$15=DATOS!$B$16,SILOS!J115,IF($B$15=DATOS!$B$17,TANQUES!J115,IF($B$15=DATOS!$B$18,'TK AGITADOS'!J115,IF($B$15=DATOS!$B$19,'TORRES ENF'!J115," ")))))))))))))))))</f>
        <v>0</v>
      </c>
      <c r="I131" s="46">
        <f>IF($B$15=DATOS!$B$3,CALDERAS!K115,IF($B$15=DATOS!$B$4,CENTRÍFUGAS!K115,IF($B$15=DATOS!$B$5,CHILLERS!K115, IF($B$15=DATOS!$B$6,COMPRESORES!K115,IF($B$15=DATOS!$B$7,EVAPORADORES!K115,IF($B$15=DATOS!$B$8,FILTROS!K115,IF($B$15=DATOS!$B$9,IC!K115,IF($B$15=DATOS!$B$10,MIXERS!K115,IF($B$15=DATOS!$B$11,MOLINOS!K115,IF($B$15=DATOS!$B$12,'ÓSMOSIS INV'!K115,IF($B$15=DATOS!$B$13,REACTORES!K115,IF($B$15=DATOS!$B$14,RESINAS!K119,IF($B$15=DATOS!$B$15,SECADORES!K115,IF($B$15=DATOS!$B$16,SILOS!K115,IF($B$15=DATOS!$B$17,TANQUES!K115,IF($B$15=DATOS!$B$18,'TK AGITADOS'!K115,IF($B$15=DATOS!$B$19,'TORRES ENF'!K115," ")))))))))))))))))</f>
        <v>0</v>
      </c>
      <c r="J131" s="46">
        <f>IF($B$15=DATOS!$B$3,CALDERAS!L115,IF($B$15=DATOS!$B$4,CENTRÍFUGAS!L115,IF($B$15=DATOS!$B$5,CHILLERS!L115, IF($B$15=DATOS!$B$6,COMPRESORES!L115,IF($B$15=DATOS!$B$7,EVAPORADORES!L115,IF($B$15=DATOS!$B$8,FILTROS!L115,IF($B$15=DATOS!$B$9,IC!L115,IF($B$15=DATOS!$B$10,MIXERS!L115,IF($B$15=DATOS!$B$11,MOLINOS!L115,IF($B$15=DATOS!$B$12,'ÓSMOSIS INV'!L115,IF($B$15=DATOS!$B$13,REACTORES!L115,IF($B$15=DATOS!$B$14,RESINAS!L119,IF($B$15=DATOS!$B$15,SECADORES!L115,IF($B$15=DATOS!$B$16,SILOS!L115,IF($B$15=DATOS!$B$17,TANQUES!L115,IF($B$15=DATOS!$B$18,'TK AGITADOS'!L115,IF($B$15=DATOS!$B$19,'TORRES ENF'!L115," ")))))))))))))))))</f>
        <v>0</v>
      </c>
      <c r="K131" s="46">
        <f>IF($B$15=DATOS!$B$3,CALDERAS!M115,IF($B$15=DATOS!$B$4,CENTRÍFUGAS!M115,IF($B$15=DATOS!$B$5,CHILLERS!M115, IF($B$15=DATOS!$B$6,COMPRESORES!M115,IF($B$15=DATOS!$B$7,EVAPORADORES!M115,IF($B$15=DATOS!$B$8,FILTROS!M115,IF($B$15=DATOS!$B$9,IC!M115,IF($B$15=DATOS!$B$10,MIXERS!M115,IF($B$15=DATOS!$B$11,MOLINOS!M115,IF($B$15=DATOS!$B$12,'ÓSMOSIS INV'!M115,IF($B$15=DATOS!$B$13,REACTORES!M115,IF($B$15=DATOS!$B$14,RESINAS!M119,IF($B$15=DATOS!$B$15,SECADORES!M115,IF($B$15=DATOS!$B$16,SILOS!M115,IF($B$15=DATOS!$B$17,TANQUES!M115,IF($B$15=DATOS!$B$18,'TK AGITADOS'!M115,IF($B$15=DATOS!$B$19,'TORRES ENF'!M115," ")))))))))))))))))</f>
        <v>0</v>
      </c>
      <c r="L131" s="46">
        <f>IF($B$15=DATOS!$B$3,CALDERAS!N115,IF($B$15=DATOS!$B$4,CENTRÍFUGAS!N115,IF($B$15=DATOS!$B$5,CHILLERS!N115, IF($B$15=DATOS!$B$6,COMPRESORES!N115,IF($B$15=DATOS!$B$7,EVAPORADORES!N115,IF($B$15=DATOS!$B$8,FILTROS!N115,IF($B$15=DATOS!$B$9,IC!N115,IF($B$15=DATOS!$B$10,MIXERS!N115,IF($B$15=DATOS!$B$11,MOLINOS!N115,IF($B$15=DATOS!$B$12,'ÓSMOSIS INV'!N115,IF($B$15=DATOS!$B$13,REACTORES!N115,IF($B$15=DATOS!$B$14,RESINAS!N119,IF($B$15=DATOS!$B$15,SECADORES!N115,IF($B$15=DATOS!$B$16,SILOS!N115,IF($B$15=DATOS!$B$17,TANQUES!N115,IF($B$15=DATOS!$B$18,'TK AGITADOS'!N115,IF($B$15=DATOS!$B$19,'TORRES ENF'!N115," ")))))))))))))))))</f>
        <v>0</v>
      </c>
      <c r="M131" s="46">
        <f>IF($B$15=DATOS!$B$3,CALDERAS!O115,IF($B$15=DATOS!$B$4,CENTRÍFUGAS!O115,IF($B$15=DATOS!$B$5,CHILLERS!O115, IF($B$15=DATOS!$B$6,COMPRESORES!O115,IF($B$15=DATOS!$B$7,EVAPORADORES!O115,IF($B$15=DATOS!$B$8,FILTROS!O115,IF($B$15=DATOS!$B$9,IC!O115,IF($B$15=DATOS!$B$10,MIXERS!O115,IF($B$15=DATOS!$B$11,MOLINOS!O115,IF($B$15=DATOS!$B$12,'ÓSMOSIS INV'!O115,IF($B$15=DATOS!$B$13,REACTORES!O115,IF($B$15=DATOS!$B$14,RESINAS!O119,IF($B$15=DATOS!$B$15,SECADORES!O115,IF($B$15=DATOS!$B$16,SILOS!O115,IF($B$15=DATOS!$B$17,TANQUES!O115,IF($B$15=DATOS!$B$18,'TK AGITADOS'!O115,IF($B$15=DATOS!$B$19,'TORRES ENF'!O115," ")))))))))))))))))</f>
        <v>0</v>
      </c>
      <c r="N131" s="46">
        <f>IF($B$15=DATOS!$B$3,CALDERAS!P115,IF($B$15=DATOS!$B$4,CENTRÍFUGAS!P115,IF($B$15=DATOS!$B$5,CHILLERS!P115, IF($B$15=DATOS!$B$6,COMPRESORES!P115,IF($B$15=DATOS!$B$7,EVAPORADORES!P115,IF($B$15=DATOS!$B$8,FILTROS!P115,IF($B$15=DATOS!$B$9,IC!P115,IF($B$15=DATOS!$B$10,MIXERS!P115,IF($B$15=DATOS!$B$11,MOLINOS!P115,IF($B$15=DATOS!$B$12,'ÓSMOSIS INV'!P115,IF($B$15=DATOS!$B$13,REACTORES!P115,IF($B$15=DATOS!$B$14,RESINAS!P119,IF($B$15=DATOS!$B$15,SECADORES!P115,IF($B$15=DATOS!$B$16,SILOS!P115,IF($B$15=DATOS!$B$17,TANQUES!P115,IF($B$15=DATOS!$B$18,'TK AGITADOS'!P115,IF($B$15=DATOS!$B$19,'TORRES ENF'!P115," ")))))))))))))))))</f>
        <v>0</v>
      </c>
      <c r="O131" s="46">
        <f>IF($B$15=DATOS!$B$3,CALDERAS!Q115,IF($B$15=DATOS!$B$4,CENTRÍFUGAS!Q115,IF($B$15=DATOS!$B$5,CHILLERS!Q115, IF($B$15=DATOS!$B$6,COMPRESORES!Q115,IF($B$15=DATOS!$B$7,EVAPORADORES!Q115,IF($B$15=DATOS!$B$8,FILTROS!Q115,IF($B$15=DATOS!$B$9,IC!Q115,IF($B$15=DATOS!$B$10,MIXERS!Q115,IF($B$15=DATOS!$B$11,MOLINOS!Q115,IF($B$15=DATOS!$B$12,'ÓSMOSIS INV'!Q115,IF($B$15=DATOS!$B$13,REACTORES!Q115,IF($B$15=DATOS!$B$14,RESINAS!Q119,IF($B$15=DATOS!$B$15,SECADORES!Q115,IF($B$15=DATOS!$B$16,SILOS!Q115,IF($B$15=DATOS!$B$17,TANQUES!Q115,IF($B$15=DATOS!$B$18,'TK AGITADOS'!Q115,IF($B$15=DATOS!$B$19,'TORRES ENF'!Q115," ")))))))))))))))))</f>
        <v>0</v>
      </c>
      <c r="P131" s="46">
        <f>IF($B$15=DATOS!$B$3,CALDERAS!R115,IF($B$15=DATOS!$B$4,CENTRÍFUGAS!R115,IF($B$15=DATOS!$B$5,CHILLERS!R115, IF($B$15=DATOS!$B$6,COMPRESORES!R115,IF($B$15=DATOS!$B$7,EVAPORADORES!R115,IF($B$15=DATOS!$B$8,FILTROS!R115,IF($B$15=DATOS!$B$9,IC!R115,IF($B$15=DATOS!$B$10,MIXERS!R115,IF($B$15=DATOS!$B$11,MOLINOS!R115,IF($B$15=DATOS!$B$12,'ÓSMOSIS INV'!R115,IF($B$15=DATOS!$B$13,REACTORES!R115,IF($B$15=DATOS!$B$14,RESINAS!R119,IF($B$15=DATOS!$B$15,SECADORES!R115,IF($B$15=DATOS!$B$16,SILOS!R115,IF($B$15=DATOS!$B$17,TANQUES!R115,IF($B$15=DATOS!$B$18,'TK AGITADOS'!R115,IF($B$15=DATOS!$B$19,'TORRES ENF'!R115," ")))))))))))))))))</f>
        <v>0</v>
      </c>
      <c r="Q131" s="46">
        <f>IF($B$15=DATOS!$B$3,CALDERAS!S115,IF($B$15=DATOS!$B$4,CENTRÍFUGAS!S115,IF($B$15=DATOS!$B$5,CHILLERS!S115, IF($B$15=DATOS!$B$6,COMPRESORES!S115,IF($B$15=DATOS!$B$7,EVAPORADORES!S115,IF($B$15=DATOS!$B$8,FILTROS!S115,IF($B$15=DATOS!$B$9,IC!S115,IF($B$15=DATOS!$B$10,MIXERS!S115,IF($B$15=DATOS!$B$11,MOLINOS!S115,IF($B$15=DATOS!$B$12,'ÓSMOSIS INV'!S115,IF($B$15=DATOS!$B$13,REACTORES!S115,IF($B$15=DATOS!$B$14,RESINAS!S119,IF($B$15=DATOS!$B$15,SECADORES!S115,IF($B$15=DATOS!$B$16,SILOS!S115,IF($B$15=DATOS!$B$17,TANQUES!S115,IF($B$15=DATOS!$B$18,'TK AGITADOS'!S115,IF($B$15=DATOS!$B$19,'TORRES ENF'!S115," ")))))))))))))))))</f>
        <v>0</v>
      </c>
      <c r="R131" s="46">
        <f>IF($B$15=DATOS!$B$3,CALDERAS!T115,IF($B$15=DATOS!$B$4,CENTRÍFUGAS!T115,IF($B$15=DATOS!$B$5,CHILLERS!T115, IF($B$15=DATOS!$B$6,COMPRESORES!T115,IF($B$15=DATOS!$B$7,EVAPORADORES!T115,IF($B$15=DATOS!$B$8,FILTROS!T115,IF($B$15=DATOS!$B$9,IC!T115,IF($B$15=DATOS!$B$10,MIXERS!T115,IF($B$15=DATOS!$B$11,MOLINOS!T115,IF($B$15=DATOS!$B$12,'ÓSMOSIS INV'!T115,IF($B$15=DATOS!$B$13,REACTORES!T115,IF($B$15=DATOS!$B$14,RESINAS!T119,IF($B$15=DATOS!$B$15,SECADORES!T115,IF($B$15=DATOS!$B$16,SILOS!T115,IF($B$15=DATOS!$B$17,TANQUES!T115,IF($B$15=DATOS!$B$18,'TK AGITADOS'!T115,IF($B$15=DATOS!$B$19,'TORRES ENF'!T115," ")))))))))))))))))</f>
        <v>0</v>
      </c>
      <c r="S131" s="46">
        <f>IF($B$15=DATOS!$B$3,CALDERAS!U115,IF($B$15=DATOS!$B$4,CENTRÍFUGAS!U115,IF($B$15=DATOS!$B$5,CHILLERS!U115, IF($B$15=DATOS!$B$6,COMPRESORES!U115,IF($B$15=DATOS!$B$7,EVAPORADORES!U115,IF($B$15=DATOS!$B$8,FILTROS!U115,IF($B$15=DATOS!$B$9,IC!U115,IF($B$15=DATOS!$B$10,MIXERS!U115,IF($B$15=DATOS!$B$11,MOLINOS!U115,IF($B$15=DATOS!$B$12,'ÓSMOSIS INV'!U115,IF($B$15=DATOS!$B$13,REACTORES!U115,IF($B$15=DATOS!$B$14,RESINAS!U119,IF($B$15=DATOS!$B$15,SECADORES!U115,IF($B$15=DATOS!$B$16,SILOS!U115,IF($B$15=DATOS!$B$17,TANQUES!U115,IF($B$15=DATOS!$B$18,'TK AGITADOS'!U115,IF($B$15=DATOS!$B$19,'TORRES ENF'!U115," ")))))))))))))))))</f>
        <v>0</v>
      </c>
      <c r="T131" s="46">
        <f>IF($B$15=DATOS!$B$3,CALDERAS!V115,IF($B$15=DATOS!$B$4,CENTRÍFUGAS!V115,IF($B$15=DATOS!$B$5,CHILLERS!V115, IF($B$15=DATOS!$B$6,COMPRESORES!V115,IF($B$15=DATOS!$B$7,EVAPORADORES!V115,IF($B$15=DATOS!$B$8,FILTROS!V115,IF($B$15=DATOS!$B$9,IC!V115,IF($B$15=DATOS!$B$10,MIXERS!V115,IF($B$15=DATOS!$B$11,MOLINOS!V115,IF($B$15=DATOS!$B$12,'ÓSMOSIS INV'!V115,IF($B$15=DATOS!$B$13,REACTORES!V115,IF($B$15=DATOS!$B$14,RESINAS!V119,IF($B$15=DATOS!$B$15,SECADORES!V115,IF($B$15=DATOS!$B$16,SILOS!V115,IF($B$15=DATOS!$B$17,TANQUES!V115,IF($B$15=DATOS!$B$18,'TK AGITADOS'!V115,IF($B$15=DATOS!$B$19,'TORRES ENF'!V115," ")))))))))))))))))</f>
        <v>0</v>
      </c>
      <c r="U131" s="46">
        <f>IF($B$15=DATOS!$B$3,CALDERAS!W115,IF($B$15=DATOS!$B$4,CENTRÍFUGAS!W115,IF($B$15=DATOS!$B$5,CHILLERS!W115, IF($B$15=DATOS!$B$6,COMPRESORES!W115,IF($B$15=DATOS!$B$7,EVAPORADORES!W115,IF($B$15=DATOS!$B$8,FILTROS!W115,IF($B$15=DATOS!$B$9,IC!W115,IF($B$15=DATOS!$B$10,MIXERS!W115,IF($B$15=DATOS!$B$11,MOLINOS!W115,IF($B$15=DATOS!$B$12,'ÓSMOSIS INV'!W115,IF($B$15=DATOS!$B$13,REACTORES!W115,IF($B$15=DATOS!$B$14,RESINAS!W119,IF($B$15=DATOS!$B$15,SECADORES!W115,IF($B$15=DATOS!$B$16,SILOS!W115,IF($B$15=DATOS!$B$17,TANQUES!W115,IF($B$15=DATOS!$B$18,'TK AGITADOS'!W115,IF($B$15=DATOS!$B$19,'TORRES ENF'!W115," ")))))))))))))))))</f>
        <v>0</v>
      </c>
      <c r="V131" s="46">
        <f>IF($B$15=DATOS!$B$3,CALDERAS!X115,IF($B$15=DATOS!$B$4,CENTRÍFUGAS!X115,IF($B$15=DATOS!$B$5,CHILLERS!X115, IF($B$15=DATOS!$B$6,COMPRESORES!X115,IF($B$15=DATOS!$B$7,EVAPORADORES!X115,IF($B$15=DATOS!$B$8,FILTROS!X115,IF($B$15=DATOS!$B$9,IC!X115,IF($B$15=DATOS!$B$10,MIXERS!X115,IF($B$15=DATOS!$B$11,MOLINOS!X115,IF($B$15=DATOS!$B$12,'ÓSMOSIS INV'!X115,IF($B$15=DATOS!$B$13,REACTORES!X115,IF($B$15=DATOS!$B$14,RESINAS!X119,IF($B$15=DATOS!$B$15,SECADORES!X115,IF($B$15=DATOS!$B$16,SILOS!X115,IF($B$15=DATOS!$B$17,TANQUES!X115,IF($B$15=DATOS!$B$18,'TK AGITADOS'!X115,IF($B$15=DATOS!$B$19,'TORRES ENF'!X115," ")))))))))))))))))</f>
        <v>0</v>
      </c>
      <c r="W131" s="46">
        <f>IF($B$15=DATOS!$B$3,CALDERAS!Y115,IF($B$15=DATOS!$B$4,CENTRÍFUGAS!Y115,IF($B$15=DATOS!$B$5,CHILLERS!Y115, IF($B$15=DATOS!$B$6,COMPRESORES!Y115,IF($B$15=DATOS!$B$7,EVAPORADORES!Y115,IF($B$15=DATOS!$B$8,FILTROS!Y115,IF($B$15=DATOS!$B$9,IC!Y115,IF($B$15=DATOS!$B$10,MIXERS!Y115,IF($B$15=DATOS!$B$11,MOLINOS!Y115,IF($B$15=DATOS!$B$12,'ÓSMOSIS INV'!Y115,IF($B$15=DATOS!$B$13,REACTORES!Y115,IF($B$15=DATOS!$B$14,RESINAS!Y119,IF($B$15=DATOS!$B$15,SECADORES!Y115,IF($B$15=DATOS!$B$16,SILOS!Y115,IF($B$15=DATOS!$B$17,TANQUES!Y115,IF($B$15=DATOS!$B$18,'TK AGITADOS'!Y115,IF($B$15=DATOS!$B$19,'TORRES ENF'!Y115," ")))))))))))))))))</f>
        <v>0</v>
      </c>
      <c r="X131" s="46">
        <f>IF($B$15=DATOS!$B$3,CALDERAS!Z115,IF($B$15=DATOS!$B$4,CENTRÍFUGAS!Z115,IF($B$15=DATOS!$B$5,CHILLERS!Z115, IF($B$15=DATOS!$B$6,COMPRESORES!Z115,IF($B$15=DATOS!$B$7,EVAPORADORES!Z115,IF($B$15=DATOS!$B$8,FILTROS!Z115,IF($B$15=DATOS!$B$9,IC!Z115,IF($B$15=DATOS!$B$10,MIXERS!Z115,IF($B$15=DATOS!$B$11,MOLINOS!Z115,IF($B$15=DATOS!$B$12,'ÓSMOSIS INV'!Z115,IF($B$15=DATOS!$B$13,REACTORES!Z115,IF($B$15=DATOS!$B$14,RESINAS!Z119,IF($B$15=DATOS!$B$15,SECADORES!Z115,IF($B$15=DATOS!$B$16,SILOS!Z115,IF($B$15=DATOS!$B$17,TANQUES!Z115,IF($B$15=DATOS!$B$18,'TK AGITADOS'!Z115,IF($B$15=DATOS!$B$19,'TORRES ENF'!Z115," ")))))))))))))))))</f>
        <v>0</v>
      </c>
      <c r="Y131" s="46">
        <f>IF($B$15=DATOS!$B$3,CALDERAS!AA115,IF($B$15=DATOS!$B$4,CENTRÍFUGAS!AA115,IF($B$15=DATOS!$B$5,CHILLERS!AA115, IF($B$15=DATOS!$B$6,COMPRESORES!AA115,IF($B$15=DATOS!$B$7,EVAPORADORES!AA115,IF($B$15=DATOS!$B$8,FILTROS!AA115,IF($B$15=DATOS!$B$9,IC!AA115,IF($B$15=DATOS!$B$10,MIXERS!AA115,IF($B$15=DATOS!$B$11,MOLINOS!AA115,IF($B$15=DATOS!$B$12,'ÓSMOSIS INV'!AA115,IF($B$15=DATOS!$B$13,REACTORES!AA115,IF($B$15=DATOS!$B$14,RESINAS!AA119,IF($B$15=DATOS!$B$15,SECADORES!AA115,IF($B$15=DATOS!$B$16,SILOS!AA115,IF($B$15=DATOS!$B$17,TANQUES!AA115,IF($B$15=DATOS!$B$18,'TK AGITADOS'!AA115,IF($B$15=DATOS!$B$19,'TORRES ENF'!AA115," ")))))))))))))))))</f>
        <v>0</v>
      </c>
      <c r="Z131" s="46">
        <f>IF($B$15=DATOS!$B$3,CALDERAS!AB115,IF($B$15=DATOS!$B$4,CENTRÍFUGAS!AB115,IF($B$15=DATOS!$B$5,CHILLERS!AB115, IF($B$15=DATOS!$B$6,COMPRESORES!AB115,IF($B$15=DATOS!$B$7,EVAPORADORES!AB115,IF($B$15=DATOS!$B$8,FILTROS!AB115,IF($B$15=DATOS!$B$9,IC!AB115,IF($B$15=DATOS!$B$10,MIXERS!AB115,IF($B$15=DATOS!$B$11,MOLINOS!AB115,IF($B$15=DATOS!$B$12,'ÓSMOSIS INV'!AB115,IF($B$15=DATOS!$B$13,REACTORES!AB115,IF($B$15=DATOS!$B$14,RESINAS!AB119,IF($B$15=DATOS!$B$15,SECADORES!AB115,IF($B$15=DATOS!$B$16,SILOS!AB115,IF($B$15=DATOS!$B$17,TANQUES!AB115,IF($B$15=DATOS!$B$18,'TK AGITADOS'!AB115,IF($B$15=DATOS!$B$19,'TORRES ENF'!AB115," ")))))))))))))))))</f>
        <v>0</v>
      </c>
      <c r="AA131" s="46">
        <f>IF($B$15=DATOS!$B$3,CALDERAS!AC115,IF($B$15=DATOS!$B$4,CENTRÍFUGAS!AC115,IF($B$15=DATOS!$B$5,CHILLERS!AC115, IF($B$15=DATOS!$B$6,COMPRESORES!AC115,IF($B$15=DATOS!$B$7,EVAPORADORES!AC115,IF($B$15=DATOS!$B$8,FILTROS!AC115,IF($B$15=DATOS!$B$9,IC!AC115,IF($B$15=DATOS!$B$10,MIXERS!AC115,IF($B$15=DATOS!$B$11,MOLINOS!AC115,IF($B$15=DATOS!$B$12,'ÓSMOSIS INV'!AC115,IF($B$15=DATOS!$B$13,REACTORES!AC115,IF($B$15=DATOS!$B$14,RESINAS!AC119,IF($B$15=DATOS!$B$15,SECADORES!AC115,IF($B$15=DATOS!$B$16,SILOS!AC115,IF($B$15=DATOS!$B$17,TANQUES!AC115,IF($B$15=DATOS!$B$18,'TK AGITADOS'!AC115,IF($B$15=DATOS!$B$19,'TORRES ENF'!AC115," ")))))))))))))))))</f>
        <v>0</v>
      </c>
      <c r="AB131" s="46">
        <f>IF($B$15=DATOS!$B$3,CALDERAS!AD115,IF($B$15=DATOS!$B$4,CENTRÍFUGAS!AD115,IF($B$15=DATOS!$B$5,CHILLERS!AD115, IF($B$15=DATOS!$B$6,COMPRESORES!AD115,IF($B$15=DATOS!$B$7,EVAPORADORES!AD115,IF($B$15=DATOS!$B$8,FILTROS!AD115,IF($B$15=DATOS!$B$9,IC!AD115,IF($B$15=DATOS!$B$10,MIXERS!AD115,IF($B$15=DATOS!$B$11,MOLINOS!AD115,IF($B$15=DATOS!$B$12,'ÓSMOSIS INV'!AD115,IF($B$15=DATOS!$B$13,REACTORES!AD115,IF($B$15=DATOS!$B$14,RESINAS!AD119,IF($B$15=DATOS!$B$15,SECADORES!AD115,IF($B$15=DATOS!$B$16,SILOS!AD115,IF($B$15=DATOS!$B$17,TANQUES!AD115,IF($B$15=DATOS!$B$18,'TK AGITADOS'!AD115,IF($B$15=DATOS!$B$19,'TORRES ENF'!AD115," ")))))))))))))))))</f>
        <v>0</v>
      </c>
      <c r="AC131" s="46">
        <f>IF($B$15=DATOS!$B$3,CALDERAS!AE115,IF($B$15=DATOS!$B$4,CENTRÍFUGAS!AE115,IF($B$15=DATOS!$B$5,CHILLERS!AE115, IF($B$15=DATOS!$B$6,COMPRESORES!AE115,IF($B$15=DATOS!$B$7,EVAPORADORES!AE115,IF($B$15=DATOS!$B$8,FILTROS!AE115,IF($B$15=DATOS!$B$9,IC!AE115,IF($B$15=DATOS!$B$10,MIXERS!AE115,IF($B$15=DATOS!$B$11,MOLINOS!AE115,IF($B$15=DATOS!$B$12,'ÓSMOSIS INV'!AE115,IF($B$15=DATOS!$B$13,REACTORES!AE115,IF($B$15=DATOS!$B$14,RESINAS!AE119,IF($B$15=DATOS!$B$15,SECADORES!AE115,IF($B$15=DATOS!$B$16,SILOS!AE115,IF($B$15=DATOS!$B$17,TANQUES!AE115,IF($B$15=DATOS!$B$18,'TK AGITADOS'!AE115,IF($B$15=DATOS!$B$19,'TORRES ENF'!AE115," ")))))))))))))))))</f>
        <v>0</v>
      </c>
      <c r="AD131" s="46">
        <f>IF($B$15=DATOS!$B$3,CALDERAS!AF115,IF($B$15=DATOS!$B$4,CENTRÍFUGAS!AF115,IF($B$15=DATOS!$B$5,CHILLERS!AF115, IF($B$15=DATOS!$B$6,COMPRESORES!AF115,IF($B$15=DATOS!$B$7,EVAPORADORES!AF115,IF($B$15=DATOS!$B$8,FILTROS!AF115,IF($B$15=DATOS!$B$9,IC!AF115,IF($B$15=DATOS!$B$10,MIXERS!AF115,IF($B$15=DATOS!$B$11,MOLINOS!AF115,IF($B$15=DATOS!$B$12,'ÓSMOSIS INV'!AF115,IF($B$15=DATOS!$B$13,REACTORES!AF115,IF($B$15=DATOS!$B$14,RESINAS!AF119,IF($B$15=DATOS!$B$15,SECADORES!AF115,IF($B$15=DATOS!$B$16,SILOS!AF115,IF($B$15=DATOS!$B$17,TANQUES!AF115,IF($B$15=DATOS!$B$18,'TK AGITADOS'!AF115,IF($B$15=DATOS!$B$19,'TORRES ENF'!AF115," ")))))))))))))))))</f>
        <v>0</v>
      </c>
      <c r="AE131" s="46">
        <f>IF($B$15=DATOS!$B$3,CALDERAS!AG115,IF($B$15=DATOS!$B$4,CENTRÍFUGAS!AG115,IF($B$15=DATOS!$B$5,CHILLERS!AG115, IF($B$15=DATOS!$B$6,COMPRESORES!AG115,IF($B$15=DATOS!$B$7,EVAPORADORES!AG115,IF($B$15=DATOS!$B$8,FILTROS!AG115,IF($B$15=DATOS!$B$9,IC!AG115,IF($B$15=DATOS!$B$10,MIXERS!AG115,IF($B$15=DATOS!$B$11,MOLINOS!AG115,IF($B$15=DATOS!$B$12,'ÓSMOSIS INV'!AG115,IF($B$15=DATOS!$B$13,REACTORES!AG115,IF($B$15=DATOS!$B$14,RESINAS!AG119,IF($B$15=DATOS!$B$15,SECADORES!AG115,IF($B$15=DATOS!$B$16,SILOS!AG115,IF($B$15=DATOS!$B$17,TANQUES!AG115,IF($B$15=DATOS!$B$18,'TK AGITADOS'!AG115,IF($B$15=DATOS!$B$19,'TORRES ENF'!AG115," ")))))))))))))))))</f>
        <v>0</v>
      </c>
      <c r="AF131" s="46">
        <f>IF($B$15=DATOS!$B$3,CALDERAS!AH115,IF($B$15=DATOS!$B$4,CENTRÍFUGAS!AH115,IF($B$15=DATOS!$B$5,CHILLERS!AH115, IF($B$15=DATOS!$B$6,COMPRESORES!AH115,IF($B$15=DATOS!$B$7,EVAPORADORES!AH115,IF($B$15=DATOS!$B$8,FILTROS!AH115,IF($B$15=DATOS!$B$9,IC!AH115,IF($B$15=DATOS!$B$10,MIXERS!AH115,IF($B$15=DATOS!$B$11,MOLINOS!AH115,IF($B$15=DATOS!$B$12,'ÓSMOSIS INV'!AH115,IF($B$15=DATOS!$B$13,REACTORES!AH115,IF($B$15=DATOS!$B$14,RESINAS!AH119,IF($B$15=DATOS!$B$15,SECADORES!AH115,IF($B$15=DATOS!$B$16,SILOS!AH115,IF($B$15=DATOS!$B$17,TANQUES!AH115,IF($B$15=DATOS!$B$18,'TK AGITADOS'!AH115,IF($B$15=DATOS!$B$19,'TORRES ENF'!AH115," ")))))))))))))))))</f>
        <v>0</v>
      </c>
    </row>
    <row r="132" spans="1:32" s="48" customFormat="1" ht="45" customHeight="1" x14ac:dyDescent="0.4">
      <c r="A132" s="46">
        <f>IF($B$15=DATOS!$B$3,CALDERAS!C116,IF($B$15=DATOS!$B$4,CENTRÍFUGAS!C116,IF($B$15=DATOS!$B$5,CHILLERS!C116, IF($B$15=DATOS!$B$6,COMPRESORES!C116,IF($B$15=DATOS!$B$7,EVAPORADORES!C116,IF($B$15=DATOS!$B$8,FILTROS!C116,IF($B$15=DATOS!$B$9,IC!C116,IF($B$15=DATOS!$B$10,MIXERS!C116,IF($B$15=DATOS!$B$11,MOLINOS!C116,IF($B$15=DATOS!$B$12,'ÓSMOSIS INV'!C116,IF($B$15=DATOS!$B$13,REACTORES!C116,IF($B$15=DATOS!$B$14,RESINAS!C120,IF($B$15=DATOS!$B$15,SECADORES!C116,IF($B$15=DATOS!$B$16,SILOS!C116,IF($B$15=DATOS!$B$17,TANQUES!C116,IF($B$15=DATOS!$B$18,'TK AGITADOS'!C116,IF($B$15=DATOS!$B$19,'TORRES ENF'!C116," ")))))))))))))))))</f>
        <v>0</v>
      </c>
      <c r="B132" s="46">
        <f>IF($B$15=DATOS!$B$3,CALDERAS!D116,IF($B$15=DATOS!$B$4,CENTRÍFUGAS!D116,IF($B$15=DATOS!$B$5,CHILLERS!D116, IF($B$15=DATOS!$B$6,COMPRESORES!D116,IF($B$15=DATOS!$B$7,EVAPORADORES!D116,IF($B$15=DATOS!$B$8,FILTROS!D116,IF($B$15=DATOS!$B$9,IC!D116,IF($B$15=DATOS!$B$10,MIXERS!D116,IF($B$15=DATOS!$B$11,MOLINOS!D116,IF($B$15=DATOS!$B$12,'ÓSMOSIS INV'!D116,IF($B$15=DATOS!$B$13,REACTORES!D116,IF($B$15=DATOS!$B$14,RESINAS!D120,IF($B$15=DATOS!$B$15,SECADORES!D116,IF($B$15=DATOS!$B$16,SILOS!D116,IF($B$15=DATOS!$B$17,TANQUES!D116,IF($B$15=DATOS!$B$18,'TK AGITADOS'!D116,IF($B$15=DATOS!$B$19,'TORRES ENF'!D116," ")))))))))))))))))</f>
        <v>0</v>
      </c>
      <c r="C132" s="46">
        <f>IF($B$15=DATOS!$B$3,CALDERAS!E116,IF($B$15=DATOS!$B$4,CENTRÍFUGAS!E116,IF($B$15=DATOS!$B$5,CHILLERS!E116, IF($B$15=DATOS!$B$6,COMPRESORES!E116,IF($B$15=DATOS!$B$7,EVAPORADORES!E116,IF($B$15=DATOS!$B$8,FILTROS!E116,IF($B$15=DATOS!$B$9,IC!E116,IF($B$15=DATOS!$B$10,MIXERS!E116,IF($B$15=DATOS!$B$11,MOLINOS!E116,IF($B$15=DATOS!$B$12,'ÓSMOSIS INV'!E116,IF($B$15=DATOS!$B$13,REACTORES!E116,IF($B$15=DATOS!$B$14,RESINAS!E120,IF($B$15=DATOS!$B$15,SECADORES!E116,IF($B$15=DATOS!$B$16,SILOS!E116,IF($B$15=DATOS!$B$17,TANQUES!E116,IF($B$15=DATOS!$B$18,'TK AGITADOS'!E116,IF($B$15=DATOS!$B$19,'TORRES ENF'!E116," ")))))))))))))))))</f>
        <v>0</v>
      </c>
      <c r="D132" s="46">
        <f>IF($B$15=DATOS!$B$3,CALDERAS!F116,IF($B$15=DATOS!$B$4,CENTRÍFUGAS!F116,IF($B$15=DATOS!$B$5,CHILLERS!F116, IF($B$15=DATOS!$B$6,COMPRESORES!F116,IF($B$15=DATOS!$B$7,EVAPORADORES!F116,IF($B$15=DATOS!$B$8,FILTROS!F116,IF($B$15=DATOS!$B$9,IC!F116,IF($B$15=DATOS!$B$10,MIXERS!F116,IF($B$15=DATOS!$B$11,MOLINOS!F116,IF($B$15=DATOS!$B$12,'ÓSMOSIS INV'!F116,IF($B$15=DATOS!$B$13,REACTORES!F116,IF($B$15=DATOS!$B$14,RESINAS!F120,IF($B$15=DATOS!$B$15,SECADORES!F116,IF($B$15=DATOS!$B$16,SILOS!F116,IF($B$15=DATOS!$B$17,TANQUES!F116,IF($B$15=DATOS!$B$18,'TK AGITADOS'!F116,IF($B$15=DATOS!$B$19,'TORRES ENF'!F116," ")))))))))))))))))</f>
        <v>0</v>
      </c>
      <c r="E132" s="46">
        <f>IF($B$15=DATOS!$B$3,CALDERAS!G116,IF($B$15=DATOS!$B$4,CENTRÍFUGAS!G116,IF($B$15=DATOS!$B$5,CHILLERS!G116, IF($B$15=DATOS!$B$6,COMPRESORES!G116,IF($B$15=DATOS!$B$7,EVAPORADORES!G116,IF($B$15=DATOS!$B$8,FILTROS!G116,IF($B$15=DATOS!$B$9,IC!G116,IF($B$15=DATOS!$B$10,MIXERS!G116,IF($B$15=DATOS!$B$11,MOLINOS!G116,IF($B$15=DATOS!$B$12,'ÓSMOSIS INV'!G116,IF($B$15=DATOS!$B$13,REACTORES!G116,IF($B$15=DATOS!$B$14,RESINAS!G120,IF($B$15=DATOS!$B$15,SECADORES!G116,IF($B$15=DATOS!$B$16,SILOS!G116,IF($B$15=DATOS!$B$17,TANQUES!G116,IF($B$15=DATOS!$B$18,'TK AGITADOS'!G116,IF($B$15=DATOS!$B$19,'TORRES ENF'!G116," ")))))))))))))))))</f>
        <v>0</v>
      </c>
      <c r="F132" s="46">
        <f>IF($B$15=DATOS!$B$3,CALDERAS!H116,IF($B$15=DATOS!$B$4,CENTRÍFUGAS!H116,IF($B$15=DATOS!$B$5,CHILLERS!H116, IF($B$15=DATOS!$B$6,COMPRESORES!H116,IF($B$15=DATOS!$B$7,EVAPORADORES!H116,IF($B$15=DATOS!$B$8,FILTROS!H116,IF($B$15=DATOS!$B$9,IC!H116,IF($B$15=DATOS!$B$10,MIXERS!H116,IF($B$15=DATOS!$B$11,MOLINOS!H116,IF($B$15=DATOS!$B$12,'ÓSMOSIS INV'!H116,IF($B$15=DATOS!$B$13,REACTORES!H116,IF($B$15=DATOS!$B$14,RESINAS!H120,IF($B$15=DATOS!$B$15,SECADORES!H116,IF($B$15=DATOS!$B$16,SILOS!H116,IF($B$15=DATOS!$B$17,TANQUES!H116,IF($B$15=DATOS!$B$18,'TK AGITADOS'!H116,IF($B$15=DATOS!$B$19,'TORRES ENF'!H116," ")))))))))))))))))</f>
        <v>0</v>
      </c>
      <c r="G132" s="46">
        <f>IF($B$15=DATOS!$B$3,CALDERAS!I116,IF($B$15=DATOS!$B$4,CENTRÍFUGAS!I116,IF($B$15=DATOS!$B$5,CHILLERS!I116, IF($B$15=DATOS!$B$6,COMPRESORES!I116,IF($B$15=DATOS!$B$7,EVAPORADORES!I116,IF($B$15=DATOS!$B$8,FILTROS!I116,IF($B$15=DATOS!$B$9,IC!I116,IF($B$15=DATOS!$B$10,MIXERS!I116,IF($B$15=DATOS!$B$11,MOLINOS!I116,IF($B$15=DATOS!$B$12,'ÓSMOSIS INV'!I116,IF($B$15=DATOS!$B$13,REACTORES!I116,IF($B$15=DATOS!$B$14,RESINAS!I120,IF($B$15=DATOS!$B$15,SECADORES!I116,IF($B$15=DATOS!$B$16,SILOS!I116,IF($B$15=DATOS!$B$17,TANQUES!I116,IF($B$15=DATOS!$B$18,'TK AGITADOS'!I116,IF($B$15=DATOS!$B$19,'TORRES ENF'!I116," ")))))))))))))))))</f>
        <v>0</v>
      </c>
      <c r="H132" s="46">
        <f>IF($B$15=DATOS!$B$3,CALDERAS!J116,IF($B$15=DATOS!$B$4,CENTRÍFUGAS!J116,IF($B$15=DATOS!$B$5,CHILLERS!J116, IF($B$15=DATOS!$B$6,COMPRESORES!J116,IF($B$15=DATOS!$B$7,EVAPORADORES!J116,IF($B$15=DATOS!$B$8,FILTROS!J116,IF($B$15=DATOS!$B$9,IC!J116,IF($B$15=DATOS!$B$10,MIXERS!J116,IF($B$15=DATOS!$B$11,MOLINOS!J116,IF($B$15=DATOS!$B$12,'ÓSMOSIS INV'!J116,IF($B$15=DATOS!$B$13,REACTORES!J116,IF($B$15=DATOS!$B$14,RESINAS!J120,IF($B$15=DATOS!$B$15,SECADORES!J116,IF($B$15=DATOS!$B$16,SILOS!J116,IF($B$15=DATOS!$B$17,TANQUES!J116,IF($B$15=DATOS!$B$18,'TK AGITADOS'!J116,IF($B$15=DATOS!$B$19,'TORRES ENF'!J116," ")))))))))))))))))</f>
        <v>0</v>
      </c>
      <c r="I132" s="46">
        <f>IF($B$15=DATOS!$B$3,CALDERAS!K116,IF($B$15=DATOS!$B$4,CENTRÍFUGAS!K116,IF($B$15=DATOS!$B$5,CHILLERS!K116, IF($B$15=DATOS!$B$6,COMPRESORES!K116,IF($B$15=DATOS!$B$7,EVAPORADORES!K116,IF($B$15=DATOS!$B$8,FILTROS!K116,IF($B$15=DATOS!$B$9,IC!K116,IF($B$15=DATOS!$B$10,MIXERS!K116,IF($B$15=DATOS!$B$11,MOLINOS!K116,IF($B$15=DATOS!$B$12,'ÓSMOSIS INV'!K116,IF($B$15=DATOS!$B$13,REACTORES!K116,IF($B$15=DATOS!$B$14,RESINAS!K120,IF($B$15=DATOS!$B$15,SECADORES!K116,IF($B$15=DATOS!$B$16,SILOS!K116,IF($B$15=DATOS!$B$17,TANQUES!K116,IF($B$15=DATOS!$B$18,'TK AGITADOS'!K116,IF($B$15=DATOS!$B$19,'TORRES ENF'!K116," ")))))))))))))))))</f>
        <v>0</v>
      </c>
      <c r="J132" s="46">
        <f>IF($B$15=DATOS!$B$3,CALDERAS!L116,IF($B$15=DATOS!$B$4,CENTRÍFUGAS!L116,IF($B$15=DATOS!$B$5,CHILLERS!L116, IF($B$15=DATOS!$B$6,COMPRESORES!L116,IF($B$15=DATOS!$B$7,EVAPORADORES!L116,IF($B$15=DATOS!$B$8,FILTROS!L116,IF($B$15=DATOS!$B$9,IC!L116,IF($B$15=DATOS!$B$10,MIXERS!L116,IF($B$15=DATOS!$B$11,MOLINOS!L116,IF($B$15=DATOS!$B$12,'ÓSMOSIS INV'!L116,IF($B$15=DATOS!$B$13,REACTORES!L116,IF($B$15=DATOS!$B$14,RESINAS!L120,IF($B$15=DATOS!$B$15,SECADORES!L116,IF($B$15=DATOS!$B$16,SILOS!L116,IF($B$15=DATOS!$B$17,TANQUES!L116,IF($B$15=DATOS!$B$18,'TK AGITADOS'!L116,IF($B$15=DATOS!$B$19,'TORRES ENF'!L116," ")))))))))))))))))</f>
        <v>0</v>
      </c>
      <c r="K132" s="46">
        <f>IF($B$15=DATOS!$B$3,CALDERAS!M116,IF($B$15=DATOS!$B$4,CENTRÍFUGAS!M116,IF($B$15=DATOS!$B$5,CHILLERS!M116, IF($B$15=DATOS!$B$6,COMPRESORES!M116,IF($B$15=DATOS!$B$7,EVAPORADORES!M116,IF($B$15=DATOS!$B$8,FILTROS!M116,IF($B$15=DATOS!$B$9,IC!M116,IF($B$15=DATOS!$B$10,MIXERS!M116,IF($B$15=DATOS!$B$11,MOLINOS!M116,IF($B$15=DATOS!$B$12,'ÓSMOSIS INV'!M116,IF($B$15=DATOS!$B$13,REACTORES!M116,IF($B$15=DATOS!$B$14,RESINAS!M120,IF($B$15=DATOS!$B$15,SECADORES!M116,IF($B$15=DATOS!$B$16,SILOS!M116,IF($B$15=DATOS!$B$17,TANQUES!M116,IF($B$15=DATOS!$B$18,'TK AGITADOS'!M116,IF($B$15=DATOS!$B$19,'TORRES ENF'!M116," ")))))))))))))))))</f>
        <v>0</v>
      </c>
      <c r="L132" s="46">
        <f>IF($B$15=DATOS!$B$3,CALDERAS!N116,IF($B$15=DATOS!$B$4,CENTRÍFUGAS!N116,IF($B$15=DATOS!$B$5,CHILLERS!N116, IF($B$15=DATOS!$B$6,COMPRESORES!N116,IF($B$15=DATOS!$B$7,EVAPORADORES!N116,IF($B$15=DATOS!$B$8,FILTROS!N116,IF($B$15=DATOS!$B$9,IC!N116,IF($B$15=DATOS!$B$10,MIXERS!N116,IF($B$15=DATOS!$B$11,MOLINOS!N116,IF($B$15=DATOS!$B$12,'ÓSMOSIS INV'!N116,IF($B$15=DATOS!$B$13,REACTORES!N116,IF($B$15=DATOS!$B$14,RESINAS!N120,IF($B$15=DATOS!$B$15,SECADORES!N116,IF($B$15=DATOS!$B$16,SILOS!N116,IF($B$15=DATOS!$B$17,TANQUES!N116,IF($B$15=DATOS!$B$18,'TK AGITADOS'!N116,IF($B$15=DATOS!$B$19,'TORRES ENF'!N116," ")))))))))))))))))</f>
        <v>0</v>
      </c>
      <c r="M132" s="46">
        <f>IF($B$15=DATOS!$B$3,CALDERAS!O116,IF($B$15=DATOS!$B$4,CENTRÍFUGAS!O116,IF($B$15=DATOS!$B$5,CHILLERS!O116, IF($B$15=DATOS!$B$6,COMPRESORES!O116,IF($B$15=DATOS!$B$7,EVAPORADORES!O116,IF($B$15=DATOS!$B$8,FILTROS!O116,IF($B$15=DATOS!$B$9,IC!O116,IF($B$15=DATOS!$B$10,MIXERS!O116,IF($B$15=DATOS!$B$11,MOLINOS!O116,IF($B$15=DATOS!$B$12,'ÓSMOSIS INV'!O116,IF($B$15=DATOS!$B$13,REACTORES!O116,IF($B$15=DATOS!$B$14,RESINAS!O120,IF($B$15=DATOS!$B$15,SECADORES!O116,IF($B$15=DATOS!$B$16,SILOS!O116,IF($B$15=DATOS!$B$17,TANQUES!O116,IF($B$15=DATOS!$B$18,'TK AGITADOS'!O116,IF($B$15=DATOS!$B$19,'TORRES ENF'!O116," ")))))))))))))))))</f>
        <v>0</v>
      </c>
      <c r="N132" s="46">
        <f>IF($B$15=DATOS!$B$3,CALDERAS!P116,IF($B$15=DATOS!$B$4,CENTRÍFUGAS!P116,IF($B$15=DATOS!$B$5,CHILLERS!P116, IF($B$15=DATOS!$B$6,COMPRESORES!P116,IF($B$15=DATOS!$B$7,EVAPORADORES!P116,IF($B$15=DATOS!$B$8,FILTROS!P116,IF($B$15=DATOS!$B$9,IC!P116,IF($B$15=DATOS!$B$10,MIXERS!P116,IF($B$15=DATOS!$B$11,MOLINOS!P116,IF($B$15=DATOS!$B$12,'ÓSMOSIS INV'!P116,IF($B$15=DATOS!$B$13,REACTORES!P116,IF($B$15=DATOS!$B$14,RESINAS!P120,IF($B$15=DATOS!$B$15,SECADORES!P116,IF($B$15=DATOS!$B$16,SILOS!P116,IF($B$15=DATOS!$B$17,TANQUES!P116,IF($B$15=DATOS!$B$18,'TK AGITADOS'!P116,IF($B$15=DATOS!$B$19,'TORRES ENF'!P116," ")))))))))))))))))</f>
        <v>0</v>
      </c>
      <c r="O132" s="46">
        <f>IF($B$15=DATOS!$B$3,CALDERAS!Q116,IF($B$15=DATOS!$B$4,CENTRÍFUGAS!Q116,IF($B$15=DATOS!$B$5,CHILLERS!Q116, IF($B$15=DATOS!$B$6,COMPRESORES!Q116,IF($B$15=DATOS!$B$7,EVAPORADORES!Q116,IF($B$15=DATOS!$B$8,FILTROS!Q116,IF($B$15=DATOS!$B$9,IC!Q116,IF($B$15=DATOS!$B$10,MIXERS!Q116,IF($B$15=DATOS!$B$11,MOLINOS!Q116,IF($B$15=DATOS!$B$12,'ÓSMOSIS INV'!Q116,IF($B$15=DATOS!$B$13,REACTORES!Q116,IF($B$15=DATOS!$B$14,RESINAS!Q120,IF($B$15=DATOS!$B$15,SECADORES!Q116,IF($B$15=DATOS!$B$16,SILOS!Q116,IF($B$15=DATOS!$B$17,TANQUES!Q116,IF($B$15=DATOS!$B$18,'TK AGITADOS'!Q116,IF($B$15=DATOS!$B$19,'TORRES ENF'!Q116," ")))))))))))))))))</f>
        <v>0</v>
      </c>
      <c r="P132" s="46">
        <f>IF($B$15=DATOS!$B$3,CALDERAS!R116,IF($B$15=DATOS!$B$4,CENTRÍFUGAS!R116,IF($B$15=DATOS!$B$5,CHILLERS!R116, IF($B$15=DATOS!$B$6,COMPRESORES!R116,IF($B$15=DATOS!$B$7,EVAPORADORES!R116,IF($B$15=DATOS!$B$8,FILTROS!R116,IF($B$15=DATOS!$B$9,IC!R116,IF($B$15=DATOS!$B$10,MIXERS!R116,IF($B$15=DATOS!$B$11,MOLINOS!R116,IF($B$15=DATOS!$B$12,'ÓSMOSIS INV'!R116,IF($B$15=DATOS!$B$13,REACTORES!R116,IF($B$15=DATOS!$B$14,RESINAS!R120,IF($B$15=DATOS!$B$15,SECADORES!R116,IF($B$15=DATOS!$B$16,SILOS!R116,IF($B$15=DATOS!$B$17,TANQUES!R116,IF($B$15=DATOS!$B$18,'TK AGITADOS'!R116,IF($B$15=DATOS!$B$19,'TORRES ENF'!R116," ")))))))))))))))))</f>
        <v>0</v>
      </c>
      <c r="Q132" s="46">
        <f>IF($B$15=DATOS!$B$3,CALDERAS!S116,IF($B$15=DATOS!$B$4,CENTRÍFUGAS!S116,IF($B$15=DATOS!$B$5,CHILLERS!S116, IF($B$15=DATOS!$B$6,COMPRESORES!S116,IF($B$15=DATOS!$B$7,EVAPORADORES!S116,IF($B$15=DATOS!$B$8,FILTROS!S116,IF($B$15=DATOS!$B$9,IC!S116,IF($B$15=DATOS!$B$10,MIXERS!S116,IF($B$15=DATOS!$B$11,MOLINOS!S116,IF($B$15=DATOS!$B$12,'ÓSMOSIS INV'!S116,IF($B$15=DATOS!$B$13,REACTORES!S116,IF($B$15=DATOS!$B$14,RESINAS!S120,IF($B$15=DATOS!$B$15,SECADORES!S116,IF($B$15=DATOS!$B$16,SILOS!S116,IF($B$15=DATOS!$B$17,TANQUES!S116,IF($B$15=DATOS!$B$18,'TK AGITADOS'!S116,IF($B$15=DATOS!$B$19,'TORRES ENF'!S116," ")))))))))))))))))</f>
        <v>0</v>
      </c>
      <c r="R132" s="46">
        <f>IF($B$15=DATOS!$B$3,CALDERAS!T116,IF($B$15=DATOS!$B$4,CENTRÍFUGAS!T116,IF($B$15=DATOS!$B$5,CHILLERS!T116, IF($B$15=DATOS!$B$6,COMPRESORES!T116,IF($B$15=DATOS!$B$7,EVAPORADORES!T116,IF($B$15=DATOS!$B$8,FILTROS!T116,IF($B$15=DATOS!$B$9,IC!T116,IF($B$15=DATOS!$B$10,MIXERS!T116,IF($B$15=DATOS!$B$11,MOLINOS!T116,IF($B$15=DATOS!$B$12,'ÓSMOSIS INV'!T116,IF($B$15=DATOS!$B$13,REACTORES!T116,IF($B$15=DATOS!$B$14,RESINAS!T120,IF($B$15=DATOS!$B$15,SECADORES!T116,IF($B$15=DATOS!$B$16,SILOS!T116,IF($B$15=DATOS!$B$17,TANQUES!T116,IF($B$15=DATOS!$B$18,'TK AGITADOS'!T116,IF($B$15=DATOS!$B$19,'TORRES ENF'!T116," ")))))))))))))))))</f>
        <v>0</v>
      </c>
      <c r="S132" s="46">
        <f>IF($B$15=DATOS!$B$3,CALDERAS!U116,IF($B$15=DATOS!$B$4,CENTRÍFUGAS!U116,IF($B$15=DATOS!$B$5,CHILLERS!U116, IF($B$15=DATOS!$B$6,COMPRESORES!U116,IF($B$15=DATOS!$B$7,EVAPORADORES!U116,IF($B$15=DATOS!$B$8,FILTROS!U116,IF($B$15=DATOS!$B$9,IC!U116,IF($B$15=DATOS!$B$10,MIXERS!U116,IF($B$15=DATOS!$B$11,MOLINOS!U116,IF($B$15=DATOS!$B$12,'ÓSMOSIS INV'!U116,IF($B$15=DATOS!$B$13,REACTORES!U116,IF($B$15=DATOS!$B$14,RESINAS!U120,IF($B$15=DATOS!$B$15,SECADORES!U116,IF($B$15=DATOS!$B$16,SILOS!U116,IF($B$15=DATOS!$B$17,TANQUES!U116,IF($B$15=DATOS!$B$18,'TK AGITADOS'!U116,IF($B$15=DATOS!$B$19,'TORRES ENF'!U116," ")))))))))))))))))</f>
        <v>0</v>
      </c>
      <c r="T132" s="46">
        <f>IF($B$15=DATOS!$B$3,CALDERAS!V116,IF($B$15=DATOS!$B$4,CENTRÍFUGAS!V116,IF($B$15=DATOS!$B$5,CHILLERS!V116, IF($B$15=DATOS!$B$6,COMPRESORES!V116,IF($B$15=DATOS!$B$7,EVAPORADORES!V116,IF($B$15=DATOS!$B$8,FILTROS!V116,IF($B$15=DATOS!$B$9,IC!V116,IF($B$15=DATOS!$B$10,MIXERS!V116,IF($B$15=DATOS!$B$11,MOLINOS!V116,IF($B$15=DATOS!$B$12,'ÓSMOSIS INV'!V116,IF($B$15=DATOS!$B$13,REACTORES!V116,IF($B$15=DATOS!$B$14,RESINAS!V120,IF($B$15=DATOS!$B$15,SECADORES!V116,IF($B$15=DATOS!$B$16,SILOS!V116,IF($B$15=DATOS!$B$17,TANQUES!V116,IF($B$15=DATOS!$B$18,'TK AGITADOS'!V116,IF($B$15=DATOS!$B$19,'TORRES ENF'!V116," ")))))))))))))))))</f>
        <v>0</v>
      </c>
      <c r="U132" s="46">
        <f>IF($B$15=DATOS!$B$3,CALDERAS!W116,IF($B$15=DATOS!$B$4,CENTRÍFUGAS!W116,IF($B$15=DATOS!$B$5,CHILLERS!W116, IF($B$15=DATOS!$B$6,COMPRESORES!W116,IF($B$15=DATOS!$B$7,EVAPORADORES!W116,IF($B$15=DATOS!$B$8,FILTROS!W116,IF($B$15=DATOS!$B$9,IC!W116,IF($B$15=DATOS!$B$10,MIXERS!W116,IF($B$15=DATOS!$B$11,MOLINOS!W116,IF($B$15=DATOS!$B$12,'ÓSMOSIS INV'!W116,IF($B$15=DATOS!$B$13,REACTORES!W116,IF($B$15=DATOS!$B$14,RESINAS!W120,IF($B$15=DATOS!$B$15,SECADORES!W116,IF($B$15=DATOS!$B$16,SILOS!W116,IF($B$15=DATOS!$B$17,TANQUES!W116,IF($B$15=DATOS!$B$18,'TK AGITADOS'!W116,IF($B$15=DATOS!$B$19,'TORRES ENF'!W116," ")))))))))))))))))</f>
        <v>0</v>
      </c>
      <c r="V132" s="46">
        <f>IF($B$15=DATOS!$B$3,CALDERAS!X116,IF($B$15=DATOS!$B$4,CENTRÍFUGAS!X116,IF($B$15=DATOS!$B$5,CHILLERS!X116, IF($B$15=DATOS!$B$6,COMPRESORES!X116,IF($B$15=DATOS!$B$7,EVAPORADORES!X116,IF($B$15=DATOS!$B$8,FILTROS!X116,IF($B$15=DATOS!$B$9,IC!X116,IF($B$15=DATOS!$B$10,MIXERS!X116,IF($B$15=DATOS!$B$11,MOLINOS!X116,IF($B$15=DATOS!$B$12,'ÓSMOSIS INV'!X116,IF($B$15=DATOS!$B$13,REACTORES!X116,IF($B$15=DATOS!$B$14,RESINAS!X120,IF($B$15=DATOS!$B$15,SECADORES!X116,IF($B$15=DATOS!$B$16,SILOS!X116,IF($B$15=DATOS!$B$17,TANQUES!X116,IF($B$15=DATOS!$B$18,'TK AGITADOS'!X116,IF($B$15=DATOS!$B$19,'TORRES ENF'!X116," ")))))))))))))))))</f>
        <v>0</v>
      </c>
      <c r="W132" s="46">
        <f>IF($B$15=DATOS!$B$3,CALDERAS!Y116,IF($B$15=DATOS!$B$4,CENTRÍFUGAS!Y116,IF($B$15=DATOS!$B$5,CHILLERS!Y116, IF($B$15=DATOS!$B$6,COMPRESORES!Y116,IF($B$15=DATOS!$B$7,EVAPORADORES!Y116,IF($B$15=DATOS!$B$8,FILTROS!Y116,IF($B$15=DATOS!$B$9,IC!Y116,IF($B$15=DATOS!$B$10,MIXERS!Y116,IF($B$15=DATOS!$B$11,MOLINOS!Y116,IF($B$15=DATOS!$B$12,'ÓSMOSIS INV'!Y116,IF($B$15=DATOS!$B$13,REACTORES!Y116,IF($B$15=DATOS!$B$14,RESINAS!Y120,IF($B$15=DATOS!$B$15,SECADORES!Y116,IF($B$15=DATOS!$B$16,SILOS!Y116,IF($B$15=DATOS!$B$17,TANQUES!Y116,IF($B$15=DATOS!$B$18,'TK AGITADOS'!Y116,IF($B$15=DATOS!$B$19,'TORRES ENF'!Y116," ")))))))))))))))))</f>
        <v>0</v>
      </c>
      <c r="X132" s="46">
        <f>IF($B$15=DATOS!$B$3,CALDERAS!Z116,IF($B$15=DATOS!$B$4,CENTRÍFUGAS!Z116,IF($B$15=DATOS!$B$5,CHILLERS!Z116, IF($B$15=DATOS!$B$6,COMPRESORES!Z116,IF($B$15=DATOS!$B$7,EVAPORADORES!Z116,IF($B$15=DATOS!$B$8,FILTROS!Z116,IF($B$15=DATOS!$B$9,IC!Z116,IF($B$15=DATOS!$B$10,MIXERS!Z116,IF($B$15=DATOS!$B$11,MOLINOS!Z116,IF($B$15=DATOS!$B$12,'ÓSMOSIS INV'!Z116,IF($B$15=DATOS!$B$13,REACTORES!Z116,IF($B$15=DATOS!$B$14,RESINAS!Z120,IF($B$15=DATOS!$B$15,SECADORES!Z116,IF($B$15=DATOS!$B$16,SILOS!Z116,IF($B$15=DATOS!$B$17,TANQUES!Z116,IF($B$15=DATOS!$B$18,'TK AGITADOS'!Z116,IF($B$15=DATOS!$B$19,'TORRES ENF'!Z116," ")))))))))))))))))</f>
        <v>0</v>
      </c>
      <c r="Y132" s="46">
        <f>IF($B$15=DATOS!$B$3,CALDERAS!AA116,IF($B$15=DATOS!$B$4,CENTRÍFUGAS!AA116,IF($B$15=DATOS!$B$5,CHILLERS!AA116, IF($B$15=DATOS!$B$6,COMPRESORES!AA116,IF($B$15=DATOS!$B$7,EVAPORADORES!AA116,IF($B$15=DATOS!$B$8,FILTROS!AA116,IF($B$15=DATOS!$B$9,IC!AA116,IF($B$15=DATOS!$B$10,MIXERS!AA116,IF($B$15=DATOS!$B$11,MOLINOS!AA116,IF($B$15=DATOS!$B$12,'ÓSMOSIS INV'!AA116,IF($B$15=DATOS!$B$13,REACTORES!AA116,IF($B$15=DATOS!$B$14,RESINAS!AA120,IF($B$15=DATOS!$B$15,SECADORES!AA116,IF($B$15=DATOS!$B$16,SILOS!AA116,IF($B$15=DATOS!$B$17,TANQUES!AA116,IF($B$15=DATOS!$B$18,'TK AGITADOS'!AA116,IF($B$15=DATOS!$B$19,'TORRES ENF'!AA116," ")))))))))))))))))</f>
        <v>0</v>
      </c>
      <c r="Z132" s="46">
        <f>IF($B$15=DATOS!$B$3,CALDERAS!AB116,IF($B$15=DATOS!$B$4,CENTRÍFUGAS!AB116,IF($B$15=DATOS!$B$5,CHILLERS!AB116, IF($B$15=DATOS!$B$6,COMPRESORES!AB116,IF($B$15=DATOS!$B$7,EVAPORADORES!AB116,IF($B$15=DATOS!$B$8,FILTROS!AB116,IF($B$15=DATOS!$B$9,IC!AB116,IF($B$15=DATOS!$B$10,MIXERS!AB116,IF($B$15=DATOS!$B$11,MOLINOS!AB116,IF($B$15=DATOS!$B$12,'ÓSMOSIS INV'!AB116,IF($B$15=DATOS!$B$13,REACTORES!AB116,IF($B$15=DATOS!$B$14,RESINAS!AB120,IF($B$15=DATOS!$B$15,SECADORES!AB116,IF($B$15=DATOS!$B$16,SILOS!AB116,IF($B$15=DATOS!$B$17,TANQUES!AB116,IF($B$15=DATOS!$B$18,'TK AGITADOS'!AB116,IF($B$15=DATOS!$B$19,'TORRES ENF'!AB116," ")))))))))))))))))</f>
        <v>0</v>
      </c>
      <c r="AA132" s="46">
        <f>IF($B$15=DATOS!$B$3,CALDERAS!AC116,IF($B$15=DATOS!$B$4,CENTRÍFUGAS!AC116,IF($B$15=DATOS!$B$5,CHILLERS!AC116, IF($B$15=DATOS!$B$6,COMPRESORES!AC116,IF($B$15=DATOS!$B$7,EVAPORADORES!AC116,IF($B$15=DATOS!$B$8,FILTROS!AC116,IF($B$15=DATOS!$B$9,IC!AC116,IF($B$15=DATOS!$B$10,MIXERS!AC116,IF($B$15=DATOS!$B$11,MOLINOS!AC116,IF($B$15=DATOS!$B$12,'ÓSMOSIS INV'!AC116,IF($B$15=DATOS!$B$13,REACTORES!AC116,IF($B$15=DATOS!$B$14,RESINAS!AC120,IF($B$15=DATOS!$B$15,SECADORES!AC116,IF($B$15=DATOS!$B$16,SILOS!AC116,IF($B$15=DATOS!$B$17,TANQUES!AC116,IF($B$15=DATOS!$B$18,'TK AGITADOS'!AC116,IF($B$15=DATOS!$B$19,'TORRES ENF'!AC116," ")))))))))))))))))</f>
        <v>0</v>
      </c>
      <c r="AB132" s="46">
        <f>IF($B$15=DATOS!$B$3,CALDERAS!AD116,IF($B$15=DATOS!$B$4,CENTRÍFUGAS!AD116,IF($B$15=DATOS!$B$5,CHILLERS!AD116, IF($B$15=DATOS!$B$6,COMPRESORES!AD116,IF($B$15=DATOS!$B$7,EVAPORADORES!AD116,IF($B$15=DATOS!$B$8,FILTROS!AD116,IF($B$15=DATOS!$B$9,IC!AD116,IF($B$15=DATOS!$B$10,MIXERS!AD116,IF($B$15=DATOS!$B$11,MOLINOS!AD116,IF($B$15=DATOS!$B$12,'ÓSMOSIS INV'!AD116,IF($B$15=DATOS!$B$13,REACTORES!AD116,IF($B$15=DATOS!$B$14,RESINAS!AD120,IF($B$15=DATOS!$B$15,SECADORES!AD116,IF($B$15=DATOS!$B$16,SILOS!AD116,IF($B$15=DATOS!$B$17,TANQUES!AD116,IF($B$15=DATOS!$B$18,'TK AGITADOS'!AD116,IF($B$15=DATOS!$B$19,'TORRES ENF'!AD116," ")))))))))))))))))</f>
        <v>0</v>
      </c>
      <c r="AC132" s="46">
        <f>IF($B$15=DATOS!$B$3,CALDERAS!AE116,IF($B$15=DATOS!$B$4,CENTRÍFUGAS!AE116,IF($B$15=DATOS!$B$5,CHILLERS!AE116, IF($B$15=DATOS!$B$6,COMPRESORES!AE116,IF($B$15=DATOS!$B$7,EVAPORADORES!AE116,IF($B$15=DATOS!$B$8,FILTROS!AE116,IF($B$15=DATOS!$B$9,IC!AE116,IF($B$15=DATOS!$B$10,MIXERS!AE116,IF($B$15=DATOS!$B$11,MOLINOS!AE116,IF($B$15=DATOS!$B$12,'ÓSMOSIS INV'!AE116,IF($B$15=DATOS!$B$13,REACTORES!AE116,IF($B$15=DATOS!$B$14,RESINAS!AE120,IF($B$15=DATOS!$B$15,SECADORES!AE116,IF($B$15=DATOS!$B$16,SILOS!AE116,IF($B$15=DATOS!$B$17,TANQUES!AE116,IF($B$15=DATOS!$B$18,'TK AGITADOS'!AE116,IF($B$15=DATOS!$B$19,'TORRES ENF'!AE116," ")))))))))))))))))</f>
        <v>0</v>
      </c>
      <c r="AD132" s="46">
        <f>IF($B$15=DATOS!$B$3,CALDERAS!AF116,IF($B$15=DATOS!$B$4,CENTRÍFUGAS!AF116,IF($B$15=DATOS!$B$5,CHILLERS!AF116, IF($B$15=DATOS!$B$6,COMPRESORES!AF116,IF($B$15=DATOS!$B$7,EVAPORADORES!AF116,IF($B$15=DATOS!$B$8,FILTROS!AF116,IF($B$15=DATOS!$B$9,IC!AF116,IF($B$15=DATOS!$B$10,MIXERS!AF116,IF($B$15=DATOS!$B$11,MOLINOS!AF116,IF($B$15=DATOS!$B$12,'ÓSMOSIS INV'!AF116,IF($B$15=DATOS!$B$13,REACTORES!AF116,IF($B$15=DATOS!$B$14,RESINAS!AF120,IF($B$15=DATOS!$B$15,SECADORES!AF116,IF($B$15=DATOS!$B$16,SILOS!AF116,IF($B$15=DATOS!$B$17,TANQUES!AF116,IF($B$15=DATOS!$B$18,'TK AGITADOS'!AF116,IF($B$15=DATOS!$B$19,'TORRES ENF'!AF116," ")))))))))))))))))</f>
        <v>0</v>
      </c>
      <c r="AE132" s="46">
        <f>IF($B$15=DATOS!$B$3,CALDERAS!AG116,IF($B$15=DATOS!$B$4,CENTRÍFUGAS!AG116,IF($B$15=DATOS!$B$5,CHILLERS!AG116, IF($B$15=DATOS!$B$6,COMPRESORES!AG116,IF($B$15=DATOS!$B$7,EVAPORADORES!AG116,IF($B$15=DATOS!$B$8,FILTROS!AG116,IF($B$15=DATOS!$B$9,IC!AG116,IF($B$15=DATOS!$B$10,MIXERS!AG116,IF($B$15=DATOS!$B$11,MOLINOS!AG116,IF($B$15=DATOS!$B$12,'ÓSMOSIS INV'!AG116,IF($B$15=DATOS!$B$13,REACTORES!AG116,IF($B$15=DATOS!$B$14,RESINAS!AG120,IF($B$15=DATOS!$B$15,SECADORES!AG116,IF($B$15=DATOS!$B$16,SILOS!AG116,IF($B$15=DATOS!$B$17,TANQUES!AG116,IF($B$15=DATOS!$B$18,'TK AGITADOS'!AG116,IF($B$15=DATOS!$B$19,'TORRES ENF'!AG116," ")))))))))))))))))</f>
        <v>0</v>
      </c>
      <c r="AF132" s="46">
        <f>IF($B$15=DATOS!$B$3,CALDERAS!AH116,IF($B$15=DATOS!$B$4,CENTRÍFUGAS!AH116,IF($B$15=DATOS!$B$5,CHILLERS!AH116, IF($B$15=DATOS!$B$6,COMPRESORES!AH116,IF($B$15=DATOS!$B$7,EVAPORADORES!AH116,IF($B$15=DATOS!$B$8,FILTROS!AH116,IF($B$15=DATOS!$B$9,IC!AH116,IF($B$15=DATOS!$B$10,MIXERS!AH116,IF($B$15=DATOS!$B$11,MOLINOS!AH116,IF($B$15=DATOS!$B$12,'ÓSMOSIS INV'!AH116,IF($B$15=DATOS!$B$13,REACTORES!AH116,IF($B$15=DATOS!$B$14,RESINAS!AH120,IF($B$15=DATOS!$B$15,SECADORES!AH116,IF($B$15=DATOS!$B$16,SILOS!AH116,IF($B$15=DATOS!$B$17,TANQUES!AH116,IF($B$15=DATOS!$B$18,'TK AGITADOS'!AH116,IF($B$15=DATOS!$B$19,'TORRES ENF'!AH116," ")))))))))))))))))</f>
        <v>0</v>
      </c>
    </row>
    <row r="133" spans="1:32" s="48" customFormat="1" ht="45" customHeight="1" x14ac:dyDescent="0.4">
      <c r="A133" s="46">
        <f>IF($B$15=DATOS!$B$3,CALDERAS!C117,IF($B$15=DATOS!$B$4,CENTRÍFUGAS!C117,IF($B$15=DATOS!$B$5,CHILLERS!C117, IF($B$15=DATOS!$B$6,COMPRESORES!C117,IF($B$15=DATOS!$B$7,EVAPORADORES!C117,IF($B$15=DATOS!$B$8,FILTROS!C117,IF($B$15=DATOS!$B$9,IC!C117,IF($B$15=DATOS!$B$10,MIXERS!C117,IF($B$15=DATOS!$B$11,MOLINOS!C117,IF($B$15=DATOS!$B$12,'ÓSMOSIS INV'!C117,IF($B$15=DATOS!$B$13,REACTORES!C117,IF($B$15=DATOS!$B$14,RESINAS!C121,IF($B$15=DATOS!$B$15,SECADORES!C117,IF($B$15=DATOS!$B$16,SILOS!C117,IF($B$15=DATOS!$B$17,TANQUES!C117,IF($B$15=DATOS!$B$18,'TK AGITADOS'!C117,IF($B$15=DATOS!$B$19,'TORRES ENF'!C117," ")))))))))))))))))</f>
        <v>0</v>
      </c>
      <c r="B133" s="46">
        <f>IF($B$15=DATOS!$B$3,CALDERAS!D117,IF($B$15=DATOS!$B$4,CENTRÍFUGAS!D117,IF($B$15=DATOS!$B$5,CHILLERS!D117, IF($B$15=DATOS!$B$6,COMPRESORES!D117,IF($B$15=DATOS!$B$7,EVAPORADORES!D117,IF($B$15=DATOS!$B$8,FILTROS!D117,IF($B$15=DATOS!$B$9,IC!D117,IF($B$15=DATOS!$B$10,MIXERS!D117,IF($B$15=DATOS!$B$11,MOLINOS!D117,IF($B$15=DATOS!$B$12,'ÓSMOSIS INV'!D117,IF($B$15=DATOS!$B$13,REACTORES!D117,IF($B$15=DATOS!$B$14,RESINAS!D121,IF($B$15=DATOS!$B$15,SECADORES!D117,IF($B$15=DATOS!$B$16,SILOS!D117,IF($B$15=DATOS!$B$17,TANQUES!D117,IF($B$15=DATOS!$B$18,'TK AGITADOS'!D117,IF($B$15=DATOS!$B$19,'TORRES ENF'!D117," ")))))))))))))))))</f>
        <v>0</v>
      </c>
      <c r="C133" s="46">
        <f>IF($B$15=DATOS!$B$3,CALDERAS!E117,IF($B$15=DATOS!$B$4,CENTRÍFUGAS!E117,IF($B$15=DATOS!$B$5,CHILLERS!E117, IF($B$15=DATOS!$B$6,COMPRESORES!E117,IF($B$15=DATOS!$B$7,EVAPORADORES!E117,IF($B$15=DATOS!$B$8,FILTROS!E117,IF($B$15=DATOS!$B$9,IC!E117,IF($B$15=DATOS!$B$10,MIXERS!E117,IF($B$15=DATOS!$B$11,MOLINOS!E117,IF($B$15=DATOS!$B$12,'ÓSMOSIS INV'!E117,IF($B$15=DATOS!$B$13,REACTORES!E117,IF($B$15=DATOS!$B$14,RESINAS!E121,IF($B$15=DATOS!$B$15,SECADORES!E117,IF($B$15=DATOS!$B$16,SILOS!E117,IF($B$15=DATOS!$B$17,TANQUES!E117,IF($B$15=DATOS!$B$18,'TK AGITADOS'!E117,IF($B$15=DATOS!$B$19,'TORRES ENF'!E117," ")))))))))))))))))</f>
        <v>0</v>
      </c>
      <c r="D133" s="46">
        <f>IF($B$15=DATOS!$B$3,CALDERAS!F117,IF($B$15=DATOS!$B$4,CENTRÍFUGAS!F117,IF($B$15=DATOS!$B$5,CHILLERS!F117, IF($B$15=DATOS!$B$6,COMPRESORES!F117,IF($B$15=DATOS!$B$7,EVAPORADORES!F117,IF($B$15=DATOS!$B$8,FILTROS!F117,IF($B$15=DATOS!$B$9,IC!F117,IF($B$15=DATOS!$B$10,MIXERS!F117,IF($B$15=DATOS!$B$11,MOLINOS!F117,IF($B$15=DATOS!$B$12,'ÓSMOSIS INV'!F117,IF($B$15=DATOS!$B$13,REACTORES!F117,IF($B$15=DATOS!$B$14,RESINAS!F121,IF($B$15=DATOS!$B$15,SECADORES!F117,IF($B$15=DATOS!$B$16,SILOS!F117,IF($B$15=DATOS!$B$17,TANQUES!F117,IF($B$15=DATOS!$B$18,'TK AGITADOS'!F117,IF($B$15=DATOS!$B$19,'TORRES ENF'!F117," ")))))))))))))))))</f>
        <v>0</v>
      </c>
      <c r="E133" s="46">
        <f>IF($B$15=DATOS!$B$3,CALDERAS!G117,IF($B$15=DATOS!$B$4,CENTRÍFUGAS!G117,IF($B$15=DATOS!$B$5,CHILLERS!G117, IF($B$15=DATOS!$B$6,COMPRESORES!G117,IF($B$15=DATOS!$B$7,EVAPORADORES!G117,IF($B$15=DATOS!$B$8,FILTROS!G117,IF($B$15=DATOS!$B$9,IC!G117,IF($B$15=DATOS!$B$10,MIXERS!G117,IF($B$15=DATOS!$B$11,MOLINOS!G117,IF($B$15=DATOS!$B$12,'ÓSMOSIS INV'!G117,IF($B$15=DATOS!$B$13,REACTORES!G117,IF($B$15=DATOS!$B$14,RESINAS!G121,IF($B$15=DATOS!$B$15,SECADORES!G117,IF($B$15=DATOS!$B$16,SILOS!G117,IF($B$15=DATOS!$B$17,TANQUES!G117,IF($B$15=DATOS!$B$18,'TK AGITADOS'!G117,IF($B$15=DATOS!$B$19,'TORRES ENF'!G117," ")))))))))))))))))</f>
        <v>0</v>
      </c>
      <c r="F133" s="46">
        <f>IF($B$15=DATOS!$B$3,CALDERAS!H117,IF($B$15=DATOS!$B$4,CENTRÍFUGAS!H117,IF($B$15=DATOS!$B$5,CHILLERS!H117, IF($B$15=DATOS!$B$6,COMPRESORES!H117,IF($B$15=DATOS!$B$7,EVAPORADORES!H117,IF($B$15=DATOS!$B$8,FILTROS!H117,IF($B$15=DATOS!$B$9,IC!H117,IF($B$15=DATOS!$B$10,MIXERS!H117,IF($B$15=DATOS!$B$11,MOLINOS!H117,IF($B$15=DATOS!$B$12,'ÓSMOSIS INV'!H117,IF($B$15=DATOS!$B$13,REACTORES!H117,IF($B$15=DATOS!$B$14,RESINAS!H121,IF($B$15=DATOS!$B$15,SECADORES!H117,IF($B$15=DATOS!$B$16,SILOS!H117,IF($B$15=DATOS!$B$17,TANQUES!H117,IF($B$15=DATOS!$B$18,'TK AGITADOS'!H117,IF($B$15=DATOS!$B$19,'TORRES ENF'!H117," ")))))))))))))))))</f>
        <v>0</v>
      </c>
      <c r="G133" s="46">
        <f>IF($B$15=DATOS!$B$3,CALDERAS!I117,IF($B$15=DATOS!$B$4,CENTRÍFUGAS!I117,IF($B$15=DATOS!$B$5,CHILLERS!I117, IF($B$15=DATOS!$B$6,COMPRESORES!I117,IF($B$15=DATOS!$B$7,EVAPORADORES!I117,IF($B$15=DATOS!$B$8,FILTROS!I117,IF($B$15=DATOS!$B$9,IC!I117,IF($B$15=DATOS!$B$10,MIXERS!I117,IF($B$15=DATOS!$B$11,MOLINOS!I117,IF($B$15=DATOS!$B$12,'ÓSMOSIS INV'!I117,IF($B$15=DATOS!$B$13,REACTORES!I117,IF($B$15=DATOS!$B$14,RESINAS!I121,IF($B$15=DATOS!$B$15,SECADORES!I117,IF($B$15=DATOS!$B$16,SILOS!I117,IF($B$15=DATOS!$B$17,TANQUES!I117,IF($B$15=DATOS!$B$18,'TK AGITADOS'!I117,IF($B$15=DATOS!$B$19,'TORRES ENF'!I117," ")))))))))))))))))</f>
        <v>0</v>
      </c>
      <c r="H133" s="46">
        <f>IF($B$15=DATOS!$B$3,CALDERAS!J117,IF($B$15=DATOS!$B$4,CENTRÍFUGAS!J117,IF($B$15=DATOS!$B$5,CHILLERS!J117, IF($B$15=DATOS!$B$6,COMPRESORES!J117,IF($B$15=DATOS!$B$7,EVAPORADORES!J117,IF($B$15=DATOS!$B$8,FILTROS!J117,IF($B$15=DATOS!$B$9,IC!J117,IF($B$15=DATOS!$B$10,MIXERS!J117,IF($B$15=DATOS!$B$11,MOLINOS!J117,IF($B$15=DATOS!$B$12,'ÓSMOSIS INV'!J117,IF($B$15=DATOS!$B$13,REACTORES!J117,IF($B$15=DATOS!$B$14,RESINAS!J121,IF($B$15=DATOS!$B$15,SECADORES!J117,IF($B$15=DATOS!$B$16,SILOS!J117,IF($B$15=DATOS!$B$17,TANQUES!J117,IF($B$15=DATOS!$B$18,'TK AGITADOS'!J117,IF($B$15=DATOS!$B$19,'TORRES ENF'!J117," ")))))))))))))))))</f>
        <v>0</v>
      </c>
      <c r="I133" s="46">
        <f>IF($B$15=DATOS!$B$3,CALDERAS!K117,IF($B$15=DATOS!$B$4,CENTRÍFUGAS!K117,IF($B$15=DATOS!$B$5,CHILLERS!K117, IF($B$15=DATOS!$B$6,COMPRESORES!K117,IF($B$15=DATOS!$B$7,EVAPORADORES!K117,IF($B$15=DATOS!$B$8,FILTROS!K117,IF($B$15=DATOS!$B$9,IC!K117,IF($B$15=DATOS!$B$10,MIXERS!K117,IF($B$15=DATOS!$B$11,MOLINOS!K117,IF($B$15=DATOS!$B$12,'ÓSMOSIS INV'!K117,IF($B$15=DATOS!$B$13,REACTORES!K117,IF($B$15=DATOS!$B$14,RESINAS!K121,IF($B$15=DATOS!$B$15,SECADORES!K117,IF($B$15=DATOS!$B$16,SILOS!K117,IF($B$15=DATOS!$B$17,TANQUES!K117,IF($B$15=DATOS!$B$18,'TK AGITADOS'!K117,IF($B$15=DATOS!$B$19,'TORRES ENF'!K117," ")))))))))))))))))</f>
        <v>0</v>
      </c>
      <c r="J133" s="46">
        <f>IF($B$15=DATOS!$B$3,CALDERAS!L117,IF($B$15=DATOS!$B$4,CENTRÍFUGAS!L117,IF($B$15=DATOS!$B$5,CHILLERS!L117, IF($B$15=DATOS!$B$6,COMPRESORES!L117,IF($B$15=DATOS!$B$7,EVAPORADORES!L117,IF($B$15=DATOS!$B$8,FILTROS!L117,IF($B$15=DATOS!$B$9,IC!L117,IF($B$15=DATOS!$B$10,MIXERS!L117,IF($B$15=DATOS!$B$11,MOLINOS!L117,IF($B$15=DATOS!$B$12,'ÓSMOSIS INV'!L117,IF($B$15=DATOS!$B$13,REACTORES!L117,IF($B$15=DATOS!$B$14,RESINAS!L121,IF($B$15=DATOS!$B$15,SECADORES!L117,IF($B$15=DATOS!$B$16,SILOS!L117,IF($B$15=DATOS!$B$17,TANQUES!L117,IF($B$15=DATOS!$B$18,'TK AGITADOS'!L117,IF($B$15=DATOS!$B$19,'TORRES ENF'!L117," ")))))))))))))))))</f>
        <v>0</v>
      </c>
      <c r="K133" s="46">
        <f>IF($B$15=DATOS!$B$3,CALDERAS!M117,IF($B$15=DATOS!$B$4,CENTRÍFUGAS!M117,IF($B$15=DATOS!$B$5,CHILLERS!M117, IF($B$15=DATOS!$B$6,COMPRESORES!M117,IF($B$15=DATOS!$B$7,EVAPORADORES!M117,IF($B$15=DATOS!$B$8,FILTROS!M117,IF($B$15=DATOS!$B$9,IC!M117,IF($B$15=DATOS!$B$10,MIXERS!M117,IF($B$15=DATOS!$B$11,MOLINOS!M117,IF($B$15=DATOS!$B$12,'ÓSMOSIS INV'!M117,IF($B$15=DATOS!$B$13,REACTORES!M117,IF($B$15=DATOS!$B$14,RESINAS!M121,IF($B$15=DATOS!$B$15,SECADORES!M117,IF($B$15=DATOS!$B$16,SILOS!M117,IF($B$15=DATOS!$B$17,TANQUES!M117,IF($B$15=DATOS!$B$18,'TK AGITADOS'!M117,IF($B$15=DATOS!$B$19,'TORRES ENF'!M117," ")))))))))))))))))</f>
        <v>0</v>
      </c>
      <c r="L133" s="46">
        <f>IF($B$15=DATOS!$B$3,CALDERAS!N117,IF($B$15=DATOS!$B$4,CENTRÍFUGAS!N117,IF($B$15=DATOS!$B$5,CHILLERS!N117, IF($B$15=DATOS!$B$6,COMPRESORES!N117,IF($B$15=DATOS!$B$7,EVAPORADORES!N117,IF($B$15=DATOS!$B$8,FILTROS!N117,IF($B$15=DATOS!$B$9,IC!N117,IF($B$15=DATOS!$B$10,MIXERS!N117,IF($B$15=DATOS!$B$11,MOLINOS!N117,IF($B$15=DATOS!$B$12,'ÓSMOSIS INV'!N117,IF($B$15=DATOS!$B$13,REACTORES!N117,IF($B$15=DATOS!$B$14,RESINAS!N121,IF($B$15=DATOS!$B$15,SECADORES!N117,IF($B$15=DATOS!$B$16,SILOS!N117,IF($B$15=DATOS!$B$17,TANQUES!N117,IF($B$15=DATOS!$B$18,'TK AGITADOS'!N117,IF($B$15=DATOS!$B$19,'TORRES ENF'!N117," ")))))))))))))))))</f>
        <v>0</v>
      </c>
      <c r="M133" s="46">
        <f>IF($B$15=DATOS!$B$3,CALDERAS!O117,IF($B$15=DATOS!$B$4,CENTRÍFUGAS!O117,IF($B$15=DATOS!$B$5,CHILLERS!O117, IF($B$15=DATOS!$B$6,COMPRESORES!O117,IF($B$15=DATOS!$B$7,EVAPORADORES!O117,IF($B$15=DATOS!$B$8,FILTROS!O117,IF($B$15=DATOS!$B$9,IC!O117,IF($B$15=DATOS!$B$10,MIXERS!O117,IF($B$15=DATOS!$B$11,MOLINOS!O117,IF($B$15=DATOS!$B$12,'ÓSMOSIS INV'!O117,IF($B$15=DATOS!$B$13,REACTORES!O117,IF($B$15=DATOS!$B$14,RESINAS!O121,IF($B$15=DATOS!$B$15,SECADORES!O117,IF($B$15=DATOS!$B$16,SILOS!O117,IF($B$15=DATOS!$B$17,TANQUES!O117,IF($B$15=DATOS!$B$18,'TK AGITADOS'!O117,IF($B$15=DATOS!$B$19,'TORRES ENF'!O117," ")))))))))))))))))</f>
        <v>0</v>
      </c>
      <c r="N133" s="46">
        <f>IF($B$15=DATOS!$B$3,CALDERAS!P117,IF($B$15=DATOS!$B$4,CENTRÍFUGAS!P117,IF($B$15=DATOS!$B$5,CHILLERS!P117, IF($B$15=DATOS!$B$6,COMPRESORES!P117,IF($B$15=DATOS!$B$7,EVAPORADORES!P117,IF($B$15=DATOS!$B$8,FILTROS!P117,IF($B$15=DATOS!$B$9,IC!P117,IF($B$15=DATOS!$B$10,MIXERS!P117,IF($B$15=DATOS!$B$11,MOLINOS!P117,IF($B$15=DATOS!$B$12,'ÓSMOSIS INV'!P117,IF($B$15=DATOS!$B$13,REACTORES!P117,IF($B$15=DATOS!$B$14,RESINAS!P121,IF($B$15=DATOS!$B$15,SECADORES!P117,IF($B$15=DATOS!$B$16,SILOS!P117,IF($B$15=DATOS!$B$17,TANQUES!P117,IF($B$15=DATOS!$B$18,'TK AGITADOS'!P117,IF($B$15=DATOS!$B$19,'TORRES ENF'!P117," ")))))))))))))))))</f>
        <v>0</v>
      </c>
      <c r="O133" s="46">
        <f>IF($B$15=DATOS!$B$3,CALDERAS!Q117,IF($B$15=DATOS!$B$4,CENTRÍFUGAS!Q117,IF($B$15=DATOS!$B$5,CHILLERS!Q117, IF($B$15=DATOS!$B$6,COMPRESORES!Q117,IF($B$15=DATOS!$B$7,EVAPORADORES!Q117,IF($B$15=DATOS!$B$8,FILTROS!Q117,IF($B$15=DATOS!$B$9,IC!Q117,IF($B$15=DATOS!$B$10,MIXERS!Q117,IF($B$15=DATOS!$B$11,MOLINOS!Q117,IF($B$15=DATOS!$B$12,'ÓSMOSIS INV'!Q117,IF($B$15=DATOS!$B$13,REACTORES!Q117,IF($B$15=DATOS!$B$14,RESINAS!Q121,IF($B$15=DATOS!$B$15,SECADORES!Q117,IF($B$15=DATOS!$B$16,SILOS!Q117,IF($B$15=DATOS!$B$17,TANQUES!Q117,IF($B$15=DATOS!$B$18,'TK AGITADOS'!Q117,IF($B$15=DATOS!$B$19,'TORRES ENF'!Q117," ")))))))))))))))))</f>
        <v>0</v>
      </c>
      <c r="P133" s="46">
        <f>IF($B$15=DATOS!$B$3,CALDERAS!R117,IF($B$15=DATOS!$B$4,CENTRÍFUGAS!R117,IF($B$15=DATOS!$B$5,CHILLERS!R117, IF($B$15=DATOS!$B$6,COMPRESORES!R117,IF($B$15=DATOS!$B$7,EVAPORADORES!R117,IF($B$15=DATOS!$B$8,FILTROS!R117,IF($B$15=DATOS!$B$9,IC!R117,IF($B$15=DATOS!$B$10,MIXERS!R117,IF($B$15=DATOS!$B$11,MOLINOS!R117,IF($B$15=DATOS!$B$12,'ÓSMOSIS INV'!R117,IF($B$15=DATOS!$B$13,REACTORES!R117,IF($B$15=DATOS!$B$14,RESINAS!R121,IF($B$15=DATOS!$B$15,SECADORES!R117,IF($B$15=DATOS!$B$16,SILOS!R117,IF($B$15=DATOS!$B$17,TANQUES!R117,IF($B$15=DATOS!$B$18,'TK AGITADOS'!R117,IF($B$15=DATOS!$B$19,'TORRES ENF'!R117," ")))))))))))))))))</f>
        <v>0</v>
      </c>
      <c r="Q133" s="46">
        <f>IF($B$15=DATOS!$B$3,CALDERAS!S117,IF($B$15=DATOS!$B$4,CENTRÍFUGAS!S117,IF($B$15=DATOS!$B$5,CHILLERS!S117, IF($B$15=DATOS!$B$6,COMPRESORES!S117,IF($B$15=DATOS!$B$7,EVAPORADORES!S117,IF($B$15=DATOS!$B$8,FILTROS!S117,IF($B$15=DATOS!$B$9,IC!S117,IF($B$15=DATOS!$B$10,MIXERS!S117,IF($B$15=DATOS!$B$11,MOLINOS!S117,IF($B$15=DATOS!$B$12,'ÓSMOSIS INV'!S117,IF($B$15=DATOS!$B$13,REACTORES!S117,IF($B$15=DATOS!$B$14,RESINAS!S121,IF($B$15=DATOS!$B$15,SECADORES!S117,IF($B$15=DATOS!$B$16,SILOS!S117,IF($B$15=DATOS!$B$17,TANQUES!S117,IF($B$15=DATOS!$B$18,'TK AGITADOS'!S117,IF($B$15=DATOS!$B$19,'TORRES ENF'!S117," ")))))))))))))))))</f>
        <v>0</v>
      </c>
      <c r="R133" s="46">
        <f>IF($B$15=DATOS!$B$3,CALDERAS!T117,IF($B$15=DATOS!$B$4,CENTRÍFUGAS!T117,IF($B$15=DATOS!$B$5,CHILLERS!T117, IF($B$15=DATOS!$B$6,COMPRESORES!T117,IF($B$15=DATOS!$B$7,EVAPORADORES!T117,IF($B$15=DATOS!$B$8,FILTROS!T117,IF($B$15=DATOS!$B$9,IC!T117,IF($B$15=DATOS!$B$10,MIXERS!T117,IF($B$15=DATOS!$B$11,MOLINOS!T117,IF($B$15=DATOS!$B$12,'ÓSMOSIS INV'!T117,IF($B$15=DATOS!$B$13,REACTORES!T117,IF($B$15=DATOS!$B$14,RESINAS!T121,IF($B$15=DATOS!$B$15,SECADORES!T117,IF($B$15=DATOS!$B$16,SILOS!T117,IF($B$15=DATOS!$B$17,TANQUES!T117,IF($B$15=DATOS!$B$18,'TK AGITADOS'!T117,IF($B$15=DATOS!$B$19,'TORRES ENF'!T117," ")))))))))))))))))</f>
        <v>0</v>
      </c>
      <c r="S133" s="46">
        <f>IF($B$15=DATOS!$B$3,CALDERAS!U117,IF($B$15=DATOS!$B$4,CENTRÍFUGAS!U117,IF($B$15=DATOS!$B$5,CHILLERS!U117, IF($B$15=DATOS!$B$6,COMPRESORES!U117,IF($B$15=DATOS!$B$7,EVAPORADORES!U117,IF($B$15=DATOS!$B$8,FILTROS!U117,IF($B$15=DATOS!$B$9,IC!U117,IF($B$15=DATOS!$B$10,MIXERS!U117,IF($B$15=DATOS!$B$11,MOLINOS!U117,IF($B$15=DATOS!$B$12,'ÓSMOSIS INV'!U117,IF($B$15=DATOS!$B$13,REACTORES!U117,IF($B$15=DATOS!$B$14,RESINAS!U121,IF($B$15=DATOS!$B$15,SECADORES!U117,IF($B$15=DATOS!$B$16,SILOS!U117,IF($B$15=DATOS!$B$17,TANQUES!U117,IF($B$15=DATOS!$B$18,'TK AGITADOS'!U117,IF($B$15=DATOS!$B$19,'TORRES ENF'!U117," ")))))))))))))))))</f>
        <v>0</v>
      </c>
      <c r="T133" s="46">
        <f>IF($B$15=DATOS!$B$3,CALDERAS!V117,IF($B$15=DATOS!$B$4,CENTRÍFUGAS!V117,IF($B$15=DATOS!$B$5,CHILLERS!V117, IF($B$15=DATOS!$B$6,COMPRESORES!V117,IF($B$15=DATOS!$B$7,EVAPORADORES!V117,IF($B$15=DATOS!$B$8,FILTROS!V117,IF($B$15=DATOS!$B$9,IC!V117,IF($B$15=DATOS!$B$10,MIXERS!V117,IF($B$15=DATOS!$B$11,MOLINOS!V117,IF($B$15=DATOS!$B$12,'ÓSMOSIS INV'!V117,IF($B$15=DATOS!$B$13,REACTORES!V117,IF($B$15=DATOS!$B$14,RESINAS!V121,IF($B$15=DATOS!$B$15,SECADORES!V117,IF($B$15=DATOS!$B$16,SILOS!V117,IF($B$15=DATOS!$B$17,TANQUES!V117,IF($B$15=DATOS!$B$18,'TK AGITADOS'!V117,IF($B$15=DATOS!$B$19,'TORRES ENF'!V117," ")))))))))))))))))</f>
        <v>0</v>
      </c>
      <c r="U133" s="46">
        <f>IF($B$15=DATOS!$B$3,CALDERAS!W117,IF($B$15=DATOS!$B$4,CENTRÍFUGAS!W117,IF($B$15=DATOS!$B$5,CHILLERS!W117, IF($B$15=DATOS!$B$6,COMPRESORES!W117,IF($B$15=DATOS!$B$7,EVAPORADORES!W117,IF($B$15=DATOS!$B$8,FILTROS!W117,IF($B$15=DATOS!$B$9,IC!W117,IF($B$15=DATOS!$B$10,MIXERS!W117,IF($B$15=DATOS!$B$11,MOLINOS!W117,IF($B$15=DATOS!$B$12,'ÓSMOSIS INV'!W117,IF($B$15=DATOS!$B$13,REACTORES!W117,IF($B$15=DATOS!$B$14,RESINAS!W121,IF($B$15=DATOS!$B$15,SECADORES!W117,IF($B$15=DATOS!$B$16,SILOS!W117,IF($B$15=DATOS!$B$17,TANQUES!W117,IF($B$15=DATOS!$B$18,'TK AGITADOS'!W117,IF($B$15=DATOS!$B$19,'TORRES ENF'!W117," ")))))))))))))))))</f>
        <v>0</v>
      </c>
      <c r="V133" s="46">
        <f>IF($B$15=DATOS!$B$3,CALDERAS!X117,IF($B$15=DATOS!$B$4,CENTRÍFUGAS!X117,IF($B$15=DATOS!$B$5,CHILLERS!X117, IF($B$15=DATOS!$B$6,COMPRESORES!X117,IF($B$15=DATOS!$B$7,EVAPORADORES!X117,IF($B$15=DATOS!$B$8,FILTROS!X117,IF($B$15=DATOS!$B$9,IC!X117,IF($B$15=DATOS!$B$10,MIXERS!X117,IF($B$15=DATOS!$B$11,MOLINOS!X117,IF($B$15=DATOS!$B$12,'ÓSMOSIS INV'!X117,IF($B$15=DATOS!$B$13,REACTORES!X117,IF($B$15=DATOS!$B$14,RESINAS!X121,IF($B$15=DATOS!$B$15,SECADORES!X117,IF($B$15=DATOS!$B$16,SILOS!X117,IF($B$15=DATOS!$B$17,TANQUES!X117,IF($B$15=DATOS!$B$18,'TK AGITADOS'!X117,IF($B$15=DATOS!$B$19,'TORRES ENF'!X117," ")))))))))))))))))</f>
        <v>0</v>
      </c>
      <c r="W133" s="46">
        <f>IF($B$15=DATOS!$B$3,CALDERAS!Y117,IF($B$15=DATOS!$B$4,CENTRÍFUGAS!Y117,IF($B$15=DATOS!$B$5,CHILLERS!Y117, IF($B$15=DATOS!$B$6,COMPRESORES!Y117,IF($B$15=DATOS!$B$7,EVAPORADORES!Y117,IF($B$15=DATOS!$B$8,FILTROS!Y117,IF($B$15=DATOS!$B$9,IC!Y117,IF($B$15=DATOS!$B$10,MIXERS!Y117,IF($B$15=DATOS!$B$11,MOLINOS!Y117,IF($B$15=DATOS!$B$12,'ÓSMOSIS INV'!Y117,IF($B$15=DATOS!$B$13,REACTORES!Y117,IF($B$15=DATOS!$B$14,RESINAS!Y121,IF($B$15=DATOS!$B$15,SECADORES!Y117,IF($B$15=DATOS!$B$16,SILOS!Y117,IF($B$15=DATOS!$B$17,TANQUES!Y117,IF($B$15=DATOS!$B$18,'TK AGITADOS'!Y117,IF($B$15=DATOS!$B$19,'TORRES ENF'!Y117," ")))))))))))))))))</f>
        <v>0</v>
      </c>
      <c r="X133" s="46">
        <f>IF($B$15=DATOS!$B$3,CALDERAS!Z117,IF($B$15=DATOS!$B$4,CENTRÍFUGAS!Z117,IF($B$15=DATOS!$B$5,CHILLERS!Z117, IF($B$15=DATOS!$B$6,COMPRESORES!Z117,IF($B$15=DATOS!$B$7,EVAPORADORES!Z117,IF($B$15=DATOS!$B$8,FILTROS!Z117,IF($B$15=DATOS!$B$9,IC!Z117,IF($B$15=DATOS!$B$10,MIXERS!Z117,IF($B$15=DATOS!$B$11,MOLINOS!Z117,IF($B$15=DATOS!$B$12,'ÓSMOSIS INV'!Z117,IF($B$15=DATOS!$B$13,REACTORES!Z117,IF($B$15=DATOS!$B$14,RESINAS!Z121,IF($B$15=DATOS!$B$15,SECADORES!Z117,IF($B$15=DATOS!$B$16,SILOS!Z117,IF($B$15=DATOS!$B$17,TANQUES!Z117,IF($B$15=DATOS!$B$18,'TK AGITADOS'!Z117,IF($B$15=DATOS!$B$19,'TORRES ENF'!Z117," ")))))))))))))))))</f>
        <v>0</v>
      </c>
      <c r="Y133" s="46">
        <f>IF($B$15=DATOS!$B$3,CALDERAS!AA117,IF($B$15=DATOS!$B$4,CENTRÍFUGAS!AA117,IF($B$15=DATOS!$B$5,CHILLERS!AA117, IF($B$15=DATOS!$B$6,COMPRESORES!AA117,IF($B$15=DATOS!$B$7,EVAPORADORES!AA117,IF($B$15=DATOS!$B$8,FILTROS!AA117,IF($B$15=DATOS!$B$9,IC!AA117,IF($B$15=DATOS!$B$10,MIXERS!AA117,IF($B$15=DATOS!$B$11,MOLINOS!AA117,IF($B$15=DATOS!$B$12,'ÓSMOSIS INV'!AA117,IF($B$15=DATOS!$B$13,REACTORES!AA117,IF($B$15=DATOS!$B$14,RESINAS!AA121,IF($B$15=DATOS!$B$15,SECADORES!AA117,IF($B$15=DATOS!$B$16,SILOS!AA117,IF($B$15=DATOS!$B$17,TANQUES!AA117,IF($B$15=DATOS!$B$18,'TK AGITADOS'!AA117,IF($B$15=DATOS!$B$19,'TORRES ENF'!AA117," ")))))))))))))))))</f>
        <v>0</v>
      </c>
      <c r="Z133" s="46">
        <f>IF($B$15=DATOS!$B$3,CALDERAS!AB117,IF($B$15=DATOS!$B$4,CENTRÍFUGAS!AB117,IF($B$15=DATOS!$B$5,CHILLERS!AB117, IF($B$15=DATOS!$B$6,COMPRESORES!AB117,IF($B$15=DATOS!$B$7,EVAPORADORES!AB117,IF($B$15=DATOS!$B$8,FILTROS!AB117,IF($B$15=DATOS!$B$9,IC!AB117,IF($B$15=DATOS!$B$10,MIXERS!AB117,IF($B$15=DATOS!$B$11,MOLINOS!AB117,IF($B$15=DATOS!$B$12,'ÓSMOSIS INV'!AB117,IF($B$15=DATOS!$B$13,REACTORES!AB117,IF($B$15=DATOS!$B$14,RESINAS!AB121,IF($B$15=DATOS!$B$15,SECADORES!AB117,IF($B$15=DATOS!$B$16,SILOS!AB117,IF($B$15=DATOS!$B$17,TANQUES!AB117,IF($B$15=DATOS!$B$18,'TK AGITADOS'!AB117,IF($B$15=DATOS!$B$19,'TORRES ENF'!AB117," ")))))))))))))))))</f>
        <v>0</v>
      </c>
      <c r="AA133" s="46">
        <f>IF($B$15=DATOS!$B$3,CALDERAS!AC117,IF($B$15=DATOS!$B$4,CENTRÍFUGAS!AC117,IF($B$15=DATOS!$B$5,CHILLERS!AC117, IF($B$15=DATOS!$B$6,COMPRESORES!AC117,IF($B$15=DATOS!$B$7,EVAPORADORES!AC117,IF($B$15=DATOS!$B$8,FILTROS!AC117,IF($B$15=DATOS!$B$9,IC!AC117,IF($B$15=DATOS!$B$10,MIXERS!AC117,IF($B$15=DATOS!$B$11,MOLINOS!AC117,IF($B$15=DATOS!$B$12,'ÓSMOSIS INV'!AC117,IF($B$15=DATOS!$B$13,REACTORES!AC117,IF($B$15=DATOS!$B$14,RESINAS!AC121,IF($B$15=DATOS!$B$15,SECADORES!AC117,IF($B$15=DATOS!$B$16,SILOS!AC117,IF($B$15=DATOS!$B$17,TANQUES!AC117,IF($B$15=DATOS!$B$18,'TK AGITADOS'!AC117,IF($B$15=DATOS!$B$19,'TORRES ENF'!AC117," ")))))))))))))))))</f>
        <v>0</v>
      </c>
      <c r="AB133" s="46">
        <f>IF($B$15=DATOS!$B$3,CALDERAS!AD117,IF($B$15=DATOS!$B$4,CENTRÍFUGAS!AD117,IF($B$15=DATOS!$B$5,CHILLERS!AD117, IF($B$15=DATOS!$B$6,COMPRESORES!AD117,IF($B$15=DATOS!$B$7,EVAPORADORES!AD117,IF($B$15=DATOS!$B$8,FILTROS!AD117,IF($B$15=DATOS!$B$9,IC!AD117,IF($B$15=DATOS!$B$10,MIXERS!AD117,IF($B$15=DATOS!$B$11,MOLINOS!AD117,IF($B$15=DATOS!$B$12,'ÓSMOSIS INV'!AD117,IF($B$15=DATOS!$B$13,REACTORES!AD117,IF($B$15=DATOS!$B$14,RESINAS!AD121,IF($B$15=DATOS!$B$15,SECADORES!AD117,IF($B$15=DATOS!$B$16,SILOS!AD117,IF($B$15=DATOS!$B$17,TANQUES!AD117,IF($B$15=DATOS!$B$18,'TK AGITADOS'!AD117,IF($B$15=DATOS!$B$19,'TORRES ENF'!AD117," ")))))))))))))))))</f>
        <v>0</v>
      </c>
      <c r="AC133" s="46">
        <f>IF($B$15=DATOS!$B$3,CALDERAS!AE117,IF($B$15=DATOS!$B$4,CENTRÍFUGAS!AE117,IF($B$15=DATOS!$B$5,CHILLERS!AE117, IF($B$15=DATOS!$B$6,COMPRESORES!AE117,IF($B$15=DATOS!$B$7,EVAPORADORES!AE117,IF($B$15=DATOS!$B$8,FILTROS!AE117,IF($B$15=DATOS!$B$9,IC!AE117,IF($B$15=DATOS!$B$10,MIXERS!AE117,IF($B$15=DATOS!$B$11,MOLINOS!AE117,IF($B$15=DATOS!$B$12,'ÓSMOSIS INV'!AE117,IF($B$15=DATOS!$B$13,REACTORES!AE117,IF($B$15=DATOS!$B$14,RESINAS!AE121,IF($B$15=DATOS!$B$15,SECADORES!AE117,IF($B$15=DATOS!$B$16,SILOS!AE117,IF($B$15=DATOS!$B$17,TANQUES!AE117,IF($B$15=DATOS!$B$18,'TK AGITADOS'!AE117,IF($B$15=DATOS!$B$19,'TORRES ENF'!AE117," ")))))))))))))))))</f>
        <v>0</v>
      </c>
      <c r="AD133" s="46">
        <f>IF($B$15=DATOS!$B$3,CALDERAS!AF117,IF($B$15=DATOS!$B$4,CENTRÍFUGAS!AF117,IF($B$15=DATOS!$B$5,CHILLERS!AF117, IF($B$15=DATOS!$B$6,COMPRESORES!AF117,IF($B$15=DATOS!$B$7,EVAPORADORES!AF117,IF($B$15=DATOS!$B$8,FILTROS!AF117,IF($B$15=DATOS!$B$9,IC!AF117,IF($B$15=DATOS!$B$10,MIXERS!AF117,IF($B$15=DATOS!$B$11,MOLINOS!AF117,IF($B$15=DATOS!$B$12,'ÓSMOSIS INV'!AF117,IF($B$15=DATOS!$B$13,REACTORES!AF117,IF($B$15=DATOS!$B$14,RESINAS!AF121,IF($B$15=DATOS!$B$15,SECADORES!AF117,IF($B$15=DATOS!$B$16,SILOS!AF117,IF($B$15=DATOS!$B$17,TANQUES!AF117,IF($B$15=DATOS!$B$18,'TK AGITADOS'!AF117,IF($B$15=DATOS!$B$19,'TORRES ENF'!AF117," ")))))))))))))))))</f>
        <v>0</v>
      </c>
      <c r="AE133" s="46">
        <f>IF($B$15=DATOS!$B$3,CALDERAS!AG117,IF($B$15=DATOS!$B$4,CENTRÍFUGAS!AG117,IF($B$15=DATOS!$B$5,CHILLERS!AG117, IF($B$15=DATOS!$B$6,COMPRESORES!AG117,IF($B$15=DATOS!$B$7,EVAPORADORES!AG117,IF($B$15=DATOS!$B$8,FILTROS!AG117,IF($B$15=DATOS!$B$9,IC!AG117,IF($B$15=DATOS!$B$10,MIXERS!AG117,IF($B$15=DATOS!$B$11,MOLINOS!AG117,IF($B$15=DATOS!$B$12,'ÓSMOSIS INV'!AG117,IF($B$15=DATOS!$B$13,REACTORES!AG117,IF($B$15=DATOS!$B$14,RESINAS!AG121,IF($B$15=DATOS!$B$15,SECADORES!AG117,IF($B$15=DATOS!$B$16,SILOS!AG117,IF($B$15=DATOS!$B$17,TANQUES!AG117,IF($B$15=DATOS!$B$18,'TK AGITADOS'!AG117,IF($B$15=DATOS!$B$19,'TORRES ENF'!AG117," ")))))))))))))))))</f>
        <v>0</v>
      </c>
      <c r="AF133" s="46">
        <f>IF($B$15=DATOS!$B$3,CALDERAS!AH117,IF($B$15=DATOS!$B$4,CENTRÍFUGAS!AH117,IF($B$15=DATOS!$B$5,CHILLERS!AH117, IF($B$15=DATOS!$B$6,COMPRESORES!AH117,IF($B$15=DATOS!$B$7,EVAPORADORES!AH117,IF($B$15=DATOS!$B$8,FILTROS!AH117,IF($B$15=DATOS!$B$9,IC!AH117,IF($B$15=DATOS!$B$10,MIXERS!AH117,IF($B$15=DATOS!$B$11,MOLINOS!AH117,IF($B$15=DATOS!$B$12,'ÓSMOSIS INV'!AH117,IF($B$15=DATOS!$B$13,REACTORES!AH117,IF($B$15=DATOS!$B$14,RESINAS!AH121,IF($B$15=DATOS!$B$15,SECADORES!AH117,IF($B$15=DATOS!$B$16,SILOS!AH117,IF($B$15=DATOS!$B$17,TANQUES!AH117,IF($B$15=DATOS!$B$18,'TK AGITADOS'!AH117,IF($B$15=DATOS!$B$19,'TORRES ENF'!AH117," ")))))))))))))))))</f>
        <v>0</v>
      </c>
    </row>
    <row r="134" spans="1:32" s="48" customFormat="1" ht="45" customHeight="1" x14ac:dyDescent="0.4">
      <c r="A134" s="46">
        <f>IF($B$15=DATOS!$B$3,CALDERAS!C118,IF($B$15=DATOS!$B$4,CENTRÍFUGAS!C118,IF($B$15=DATOS!$B$5,CHILLERS!C118, IF($B$15=DATOS!$B$6,COMPRESORES!C118,IF($B$15=DATOS!$B$7,EVAPORADORES!C118,IF($B$15=DATOS!$B$8,FILTROS!C118,IF($B$15=DATOS!$B$9,IC!C118,IF($B$15=DATOS!$B$10,MIXERS!C118,IF($B$15=DATOS!$B$11,MOLINOS!C118,IF($B$15=DATOS!$B$12,'ÓSMOSIS INV'!C118,IF($B$15=DATOS!$B$13,REACTORES!C118,IF($B$15=DATOS!$B$14,RESINAS!C122,IF($B$15=DATOS!$B$15,SECADORES!C118,IF($B$15=DATOS!$B$16,SILOS!C118,IF($B$15=DATOS!$B$17,TANQUES!C118,IF($B$15=DATOS!$B$18,'TK AGITADOS'!C118,IF($B$15=DATOS!$B$19,'TORRES ENF'!C118," ")))))))))))))))))</f>
        <v>0</v>
      </c>
      <c r="B134" s="46">
        <f>IF($B$15=DATOS!$B$3,CALDERAS!D118,IF($B$15=DATOS!$B$4,CENTRÍFUGAS!D118,IF($B$15=DATOS!$B$5,CHILLERS!D118, IF($B$15=DATOS!$B$6,COMPRESORES!D118,IF($B$15=DATOS!$B$7,EVAPORADORES!D118,IF($B$15=DATOS!$B$8,FILTROS!D118,IF($B$15=DATOS!$B$9,IC!D118,IF($B$15=DATOS!$B$10,MIXERS!D118,IF($B$15=DATOS!$B$11,MOLINOS!D118,IF($B$15=DATOS!$B$12,'ÓSMOSIS INV'!D118,IF($B$15=DATOS!$B$13,REACTORES!D118,IF($B$15=DATOS!$B$14,RESINAS!D122,IF($B$15=DATOS!$B$15,SECADORES!D118,IF($B$15=DATOS!$B$16,SILOS!D118,IF($B$15=DATOS!$B$17,TANQUES!D118,IF($B$15=DATOS!$B$18,'TK AGITADOS'!D118,IF($B$15=DATOS!$B$19,'TORRES ENF'!D118," ")))))))))))))))))</f>
        <v>0</v>
      </c>
      <c r="C134" s="46">
        <f>IF($B$15=DATOS!$B$3,CALDERAS!E118,IF($B$15=DATOS!$B$4,CENTRÍFUGAS!E118,IF($B$15=DATOS!$B$5,CHILLERS!E118, IF($B$15=DATOS!$B$6,COMPRESORES!E118,IF($B$15=DATOS!$B$7,EVAPORADORES!E118,IF($B$15=DATOS!$B$8,FILTROS!E118,IF($B$15=DATOS!$B$9,IC!E118,IF($B$15=DATOS!$B$10,MIXERS!E118,IF($B$15=DATOS!$B$11,MOLINOS!E118,IF($B$15=DATOS!$B$12,'ÓSMOSIS INV'!E118,IF($B$15=DATOS!$B$13,REACTORES!E118,IF($B$15=DATOS!$B$14,RESINAS!E122,IF($B$15=DATOS!$B$15,SECADORES!E118,IF($B$15=DATOS!$B$16,SILOS!E118,IF($B$15=DATOS!$B$17,TANQUES!E118,IF($B$15=DATOS!$B$18,'TK AGITADOS'!E118,IF($B$15=DATOS!$B$19,'TORRES ENF'!E118," ")))))))))))))))))</f>
        <v>0</v>
      </c>
      <c r="D134" s="46">
        <f>IF($B$15=DATOS!$B$3,CALDERAS!F118,IF($B$15=DATOS!$B$4,CENTRÍFUGAS!F118,IF($B$15=DATOS!$B$5,CHILLERS!F118, IF($B$15=DATOS!$B$6,COMPRESORES!F118,IF($B$15=DATOS!$B$7,EVAPORADORES!F118,IF($B$15=DATOS!$B$8,FILTROS!F118,IF($B$15=DATOS!$B$9,IC!F118,IF($B$15=DATOS!$B$10,MIXERS!F118,IF($B$15=DATOS!$B$11,MOLINOS!F118,IF($B$15=DATOS!$B$12,'ÓSMOSIS INV'!F118,IF($B$15=DATOS!$B$13,REACTORES!F118,IF($B$15=DATOS!$B$14,RESINAS!F122,IF($B$15=DATOS!$B$15,SECADORES!F118,IF($B$15=DATOS!$B$16,SILOS!F118,IF($B$15=DATOS!$B$17,TANQUES!F118,IF($B$15=DATOS!$B$18,'TK AGITADOS'!F118,IF($B$15=DATOS!$B$19,'TORRES ENF'!F118," ")))))))))))))))))</f>
        <v>0</v>
      </c>
      <c r="E134" s="46">
        <f>IF($B$15=DATOS!$B$3,CALDERAS!G118,IF($B$15=DATOS!$B$4,CENTRÍFUGAS!G118,IF($B$15=DATOS!$B$5,CHILLERS!G118, IF($B$15=DATOS!$B$6,COMPRESORES!G118,IF($B$15=DATOS!$B$7,EVAPORADORES!G118,IF($B$15=DATOS!$B$8,FILTROS!G118,IF($B$15=DATOS!$B$9,IC!G118,IF($B$15=DATOS!$B$10,MIXERS!G118,IF($B$15=DATOS!$B$11,MOLINOS!G118,IF($B$15=DATOS!$B$12,'ÓSMOSIS INV'!G118,IF($B$15=DATOS!$B$13,REACTORES!G118,IF($B$15=DATOS!$B$14,RESINAS!G122,IF($B$15=DATOS!$B$15,SECADORES!G118,IF($B$15=DATOS!$B$16,SILOS!G118,IF($B$15=DATOS!$B$17,TANQUES!G118,IF($B$15=DATOS!$B$18,'TK AGITADOS'!G118,IF($B$15=DATOS!$B$19,'TORRES ENF'!G118," ")))))))))))))))))</f>
        <v>0</v>
      </c>
      <c r="F134" s="46">
        <f>IF($B$15=DATOS!$B$3,CALDERAS!H118,IF($B$15=DATOS!$B$4,CENTRÍFUGAS!H118,IF($B$15=DATOS!$B$5,CHILLERS!H118, IF($B$15=DATOS!$B$6,COMPRESORES!H118,IF($B$15=DATOS!$B$7,EVAPORADORES!H118,IF($B$15=DATOS!$B$8,FILTROS!H118,IF($B$15=DATOS!$B$9,IC!H118,IF($B$15=DATOS!$B$10,MIXERS!H118,IF($B$15=DATOS!$B$11,MOLINOS!H118,IF($B$15=DATOS!$B$12,'ÓSMOSIS INV'!H118,IF($B$15=DATOS!$B$13,REACTORES!H118,IF($B$15=DATOS!$B$14,RESINAS!H122,IF($B$15=DATOS!$B$15,SECADORES!H118,IF($B$15=DATOS!$B$16,SILOS!H118,IF($B$15=DATOS!$B$17,TANQUES!H118,IF($B$15=DATOS!$B$18,'TK AGITADOS'!H118,IF($B$15=DATOS!$B$19,'TORRES ENF'!H118," ")))))))))))))))))</f>
        <v>0</v>
      </c>
      <c r="G134" s="46">
        <f>IF($B$15=DATOS!$B$3,CALDERAS!I118,IF($B$15=DATOS!$B$4,CENTRÍFUGAS!I118,IF($B$15=DATOS!$B$5,CHILLERS!I118, IF($B$15=DATOS!$B$6,COMPRESORES!I118,IF($B$15=DATOS!$B$7,EVAPORADORES!I118,IF($B$15=DATOS!$B$8,FILTROS!I118,IF($B$15=DATOS!$B$9,IC!I118,IF($B$15=DATOS!$B$10,MIXERS!I118,IF($B$15=DATOS!$B$11,MOLINOS!I118,IF($B$15=DATOS!$B$12,'ÓSMOSIS INV'!I118,IF($B$15=DATOS!$B$13,REACTORES!I118,IF($B$15=DATOS!$B$14,RESINAS!I122,IF($B$15=DATOS!$B$15,SECADORES!I118,IF($B$15=DATOS!$B$16,SILOS!I118,IF($B$15=DATOS!$B$17,TANQUES!I118,IF($B$15=DATOS!$B$18,'TK AGITADOS'!I118,IF($B$15=DATOS!$B$19,'TORRES ENF'!I118," ")))))))))))))))))</f>
        <v>0</v>
      </c>
      <c r="H134" s="46">
        <f>IF($B$15=DATOS!$B$3,CALDERAS!J118,IF($B$15=DATOS!$B$4,CENTRÍFUGAS!J118,IF($B$15=DATOS!$B$5,CHILLERS!J118, IF($B$15=DATOS!$B$6,COMPRESORES!J118,IF($B$15=DATOS!$B$7,EVAPORADORES!J118,IF($B$15=DATOS!$B$8,FILTROS!J118,IF($B$15=DATOS!$B$9,IC!J118,IF($B$15=DATOS!$B$10,MIXERS!J118,IF($B$15=DATOS!$B$11,MOLINOS!J118,IF($B$15=DATOS!$B$12,'ÓSMOSIS INV'!J118,IF($B$15=DATOS!$B$13,REACTORES!J118,IF($B$15=DATOS!$B$14,RESINAS!J122,IF($B$15=DATOS!$B$15,SECADORES!J118,IF($B$15=DATOS!$B$16,SILOS!J118,IF($B$15=DATOS!$B$17,TANQUES!J118,IF($B$15=DATOS!$B$18,'TK AGITADOS'!J118,IF($B$15=DATOS!$B$19,'TORRES ENF'!J118," ")))))))))))))))))</f>
        <v>0</v>
      </c>
      <c r="I134" s="46">
        <f>IF($B$15=DATOS!$B$3,CALDERAS!K118,IF($B$15=DATOS!$B$4,CENTRÍFUGAS!K118,IF($B$15=DATOS!$B$5,CHILLERS!K118, IF($B$15=DATOS!$B$6,COMPRESORES!K118,IF($B$15=DATOS!$B$7,EVAPORADORES!K118,IF($B$15=DATOS!$B$8,FILTROS!K118,IF($B$15=DATOS!$B$9,IC!K118,IF($B$15=DATOS!$B$10,MIXERS!K118,IF($B$15=DATOS!$B$11,MOLINOS!K118,IF($B$15=DATOS!$B$12,'ÓSMOSIS INV'!K118,IF($B$15=DATOS!$B$13,REACTORES!K118,IF($B$15=DATOS!$B$14,RESINAS!K122,IF($B$15=DATOS!$B$15,SECADORES!K118,IF($B$15=DATOS!$B$16,SILOS!K118,IF($B$15=DATOS!$B$17,TANQUES!K118,IF($B$15=DATOS!$B$18,'TK AGITADOS'!K118,IF($B$15=DATOS!$B$19,'TORRES ENF'!K118," ")))))))))))))))))</f>
        <v>0</v>
      </c>
      <c r="J134" s="46">
        <f>IF($B$15=DATOS!$B$3,CALDERAS!L118,IF($B$15=DATOS!$B$4,CENTRÍFUGAS!L118,IF($B$15=DATOS!$B$5,CHILLERS!L118, IF($B$15=DATOS!$B$6,COMPRESORES!L118,IF($B$15=DATOS!$B$7,EVAPORADORES!L118,IF($B$15=DATOS!$B$8,FILTROS!L118,IF($B$15=DATOS!$B$9,IC!L118,IF($B$15=DATOS!$B$10,MIXERS!L118,IF($B$15=DATOS!$B$11,MOLINOS!L118,IF($B$15=DATOS!$B$12,'ÓSMOSIS INV'!L118,IF($B$15=DATOS!$B$13,REACTORES!L118,IF($B$15=DATOS!$B$14,RESINAS!L122,IF($B$15=DATOS!$B$15,SECADORES!L118,IF($B$15=DATOS!$B$16,SILOS!L118,IF($B$15=DATOS!$B$17,TANQUES!L118,IF($B$15=DATOS!$B$18,'TK AGITADOS'!L118,IF($B$15=DATOS!$B$19,'TORRES ENF'!L118," ")))))))))))))))))</f>
        <v>0</v>
      </c>
      <c r="K134" s="46">
        <f>IF($B$15=DATOS!$B$3,CALDERAS!M118,IF($B$15=DATOS!$B$4,CENTRÍFUGAS!M118,IF($B$15=DATOS!$B$5,CHILLERS!M118, IF($B$15=DATOS!$B$6,COMPRESORES!M118,IF($B$15=DATOS!$B$7,EVAPORADORES!M118,IF($B$15=DATOS!$B$8,FILTROS!M118,IF($B$15=DATOS!$B$9,IC!M118,IF($B$15=DATOS!$B$10,MIXERS!M118,IF($B$15=DATOS!$B$11,MOLINOS!M118,IF($B$15=DATOS!$B$12,'ÓSMOSIS INV'!M118,IF($B$15=DATOS!$B$13,REACTORES!M118,IF($B$15=DATOS!$B$14,RESINAS!M122,IF($B$15=DATOS!$B$15,SECADORES!M118,IF($B$15=DATOS!$B$16,SILOS!M118,IF($B$15=DATOS!$B$17,TANQUES!M118,IF($B$15=DATOS!$B$18,'TK AGITADOS'!M118,IF($B$15=DATOS!$B$19,'TORRES ENF'!M118," ")))))))))))))))))</f>
        <v>0</v>
      </c>
      <c r="L134" s="46">
        <f>IF($B$15=DATOS!$B$3,CALDERAS!N118,IF($B$15=DATOS!$B$4,CENTRÍFUGAS!N118,IF($B$15=DATOS!$B$5,CHILLERS!N118, IF($B$15=DATOS!$B$6,COMPRESORES!N118,IF($B$15=DATOS!$B$7,EVAPORADORES!N118,IF($B$15=DATOS!$B$8,FILTROS!N118,IF($B$15=DATOS!$B$9,IC!N118,IF($B$15=DATOS!$B$10,MIXERS!N118,IF($B$15=DATOS!$B$11,MOLINOS!N118,IF($B$15=DATOS!$B$12,'ÓSMOSIS INV'!N118,IF($B$15=DATOS!$B$13,REACTORES!N118,IF($B$15=DATOS!$B$14,RESINAS!N122,IF($B$15=DATOS!$B$15,SECADORES!N118,IF($B$15=DATOS!$B$16,SILOS!N118,IF($B$15=DATOS!$B$17,TANQUES!N118,IF($B$15=DATOS!$B$18,'TK AGITADOS'!N118,IF($B$15=DATOS!$B$19,'TORRES ENF'!N118," ")))))))))))))))))</f>
        <v>0</v>
      </c>
      <c r="M134" s="46">
        <f>IF($B$15=DATOS!$B$3,CALDERAS!O118,IF($B$15=DATOS!$B$4,CENTRÍFUGAS!O118,IF($B$15=DATOS!$B$5,CHILLERS!O118, IF($B$15=DATOS!$B$6,COMPRESORES!O118,IF($B$15=DATOS!$B$7,EVAPORADORES!O118,IF($B$15=DATOS!$B$8,FILTROS!O118,IF($B$15=DATOS!$B$9,IC!O118,IF($B$15=DATOS!$B$10,MIXERS!O118,IF($B$15=DATOS!$B$11,MOLINOS!O118,IF($B$15=DATOS!$B$12,'ÓSMOSIS INV'!O118,IF($B$15=DATOS!$B$13,REACTORES!O118,IF($B$15=DATOS!$B$14,RESINAS!O122,IF($B$15=DATOS!$B$15,SECADORES!O118,IF($B$15=DATOS!$B$16,SILOS!O118,IF($B$15=DATOS!$B$17,TANQUES!O118,IF($B$15=DATOS!$B$18,'TK AGITADOS'!O118,IF($B$15=DATOS!$B$19,'TORRES ENF'!O118," ")))))))))))))))))</f>
        <v>0</v>
      </c>
      <c r="N134" s="46">
        <f>IF($B$15=DATOS!$B$3,CALDERAS!P118,IF($B$15=DATOS!$B$4,CENTRÍFUGAS!P118,IF($B$15=DATOS!$B$5,CHILLERS!P118, IF($B$15=DATOS!$B$6,COMPRESORES!P118,IF($B$15=DATOS!$B$7,EVAPORADORES!P118,IF($B$15=DATOS!$B$8,FILTROS!P118,IF($B$15=DATOS!$B$9,IC!P118,IF($B$15=DATOS!$B$10,MIXERS!P118,IF($B$15=DATOS!$B$11,MOLINOS!P118,IF($B$15=DATOS!$B$12,'ÓSMOSIS INV'!P118,IF($B$15=DATOS!$B$13,REACTORES!P118,IF($B$15=DATOS!$B$14,RESINAS!P122,IF($B$15=DATOS!$B$15,SECADORES!P118,IF($B$15=DATOS!$B$16,SILOS!P118,IF($B$15=DATOS!$B$17,TANQUES!P118,IF($B$15=DATOS!$B$18,'TK AGITADOS'!P118,IF($B$15=DATOS!$B$19,'TORRES ENF'!P118," ")))))))))))))))))</f>
        <v>0</v>
      </c>
      <c r="O134" s="46">
        <f>IF($B$15=DATOS!$B$3,CALDERAS!Q118,IF($B$15=DATOS!$B$4,CENTRÍFUGAS!Q118,IF($B$15=DATOS!$B$5,CHILLERS!Q118, IF($B$15=DATOS!$B$6,COMPRESORES!Q118,IF($B$15=DATOS!$B$7,EVAPORADORES!Q118,IF($B$15=DATOS!$B$8,FILTROS!Q118,IF($B$15=DATOS!$B$9,IC!Q118,IF($B$15=DATOS!$B$10,MIXERS!Q118,IF($B$15=DATOS!$B$11,MOLINOS!Q118,IF($B$15=DATOS!$B$12,'ÓSMOSIS INV'!Q118,IF($B$15=DATOS!$B$13,REACTORES!Q118,IF($B$15=DATOS!$B$14,RESINAS!Q122,IF($B$15=DATOS!$B$15,SECADORES!Q118,IF($B$15=DATOS!$B$16,SILOS!Q118,IF($B$15=DATOS!$B$17,TANQUES!Q118,IF($B$15=DATOS!$B$18,'TK AGITADOS'!Q118,IF($B$15=DATOS!$B$19,'TORRES ENF'!Q118," ")))))))))))))))))</f>
        <v>0</v>
      </c>
      <c r="P134" s="46">
        <f>IF($B$15=DATOS!$B$3,CALDERAS!R118,IF($B$15=DATOS!$B$4,CENTRÍFUGAS!R118,IF($B$15=DATOS!$B$5,CHILLERS!R118, IF($B$15=DATOS!$B$6,COMPRESORES!R118,IF($B$15=DATOS!$B$7,EVAPORADORES!R118,IF($B$15=DATOS!$B$8,FILTROS!R118,IF($B$15=DATOS!$B$9,IC!R118,IF($B$15=DATOS!$B$10,MIXERS!R118,IF($B$15=DATOS!$B$11,MOLINOS!R118,IF($B$15=DATOS!$B$12,'ÓSMOSIS INV'!R118,IF($B$15=DATOS!$B$13,REACTORES!R118,IF($B$15=DATOS!$B$14,RESINAS!R122,IF($B$15=DATOS!$B$15,SECADORES!R118,IF($B$15=DATOS!$B$16,SILOS!R118,IF($B$15=DATOS!$B$17,TANQUES!R118,IF($B$15=DATOS!$B$18,'TK AGITADOS'!R118,IF($B$15=DATOS!$B$19,'TORRES ENF'!R118," ")))))))))))))))))</f>
        <v>0</v>
      </c>
      <c r="Q134" s="46">
        <f>IF($B$15=DATOS!$B$3,CALDERAS!S118,IF($B$15=DATOS!$B$4,CENTRÍFUGAS!S118,IF($B$15=DATOS!$B$5,CHILLERS!S118, IF($B$15=DATOS!$B$6,COMPRESORES!S118,IF($B$15=DATOS!$B$7,EVAPORADORES!S118,IF($B$15=DATOS!$B$8,FILTROS!S118,IF($B$15=DATOS!$B$9,IC!S118,IF($B$15=DATOS!$B$10,MIXERS!S118,IF($B$15=DATOS!$B$11,MOLINOS!S118,IF($B$15=DATOS!$B$12,'ÓSMOSIS INV'!S118,IF($B$15=DATOS!$B$13,REACTORES!S118,IF($B$15=DATOS!$B$14,RESINAS!S122,IF($B$15=DATOS!$B$15,SECADORES!S118,IF($B$15=DATOS!$B$16,SILOS!S118,IF($B$15=DATOS!$B$17,TANQUES!S118,IF($B$15=DATOS!$B$18,'TK AGITADOS'!S118,IF($B$15=DATOS!$B$19,'TORRES ENF'!S118," ")))))))))))))))))</f>
        <v>0</v>
      </c>
      <c r="R134" s="46">
        <f>IF($B$15=DATOS!$B$3,CALDERAS!T118,IF($B$15=DATOS!$B$4,CENTRÍFUGAS!T118,IF($B$15=DATOS!$B$5,CHILLERS!T118, IF($B$15=DATOS!$B$6,COMPRESORES!T118,IF($B$15=DATOS!$B$7,EVAPORADORES!T118,IF($B$15=DATOS!$B$8,FILTROS!T118,IF($B$15=DATOS!$B$9,IC!T118,IF($B$15=DATOS!$B$10,MIXERS!T118,IF($B$15=DATOS!$B$11,MOLINOS!T118,IF($B$15=DATOS!$B$12,'ÓSMOSIS INV'!T118,IF($B$15=DATOS!$B$13,REACTORES!T118,IF($B$15=DATOS!$B$14,RESINAS!T122,IF($B$15=DATOS!$B$15,SECADORES!T118,IF($B$15=DATOS!$B$16,SILOS!T118,IF($B$15=DATOS!$B$17,TANQUES!T118,IF($B$15=DATOS!$B$18,'TK AGITADOS'!T118,IF($B$15=DATOS!$B$19,'TORRES ENF'!T118," ")))))))))))))))))</f>
        <v>0</v>
      </c>
      <c r="S134" s="46">
        <f>IF($B$15=DATOS!$B$3,CALDERAS!U118,IF($B$15=DATOS!$B$4,CENTRÍFUGAS!U118,IF($B$15=DATOS!$B$5,CHILLERS!U118, IF($B$15=DATOS!$B$6,COMPRESORES!U118,IF($B$15=DATOS!$B$7,EVAPORADORES!U118,IF($B$15=DATOS!$B$8,FILTROS!U118,IF($B$15=DATOS!$B$9,IC!U118,IF($B$15=DATOS!$B$10,MIXERS!U118,IF($B$15=DATOS!$B$11,MOLINOS!U118,IF($B$15=DATOS!$B$12,'ÓSMOSIS INV'!U118,IF($B$15=DATOS!$B$13,REACTORES!U118,IF($B$15=DATOS!$B$14,RESINAS!U122,IF($B$15=DATOS!$B$15,SECADORES!U118,IF($B$15=DATOS!$B$16,SILOS!U118,IF($B$15=DATOS!$B$17,TANQUES!U118,IF($B$15=DATOS!$B$18,'TK AGITADOS'!U118,IF($B$15=DATOS!$B$19,'TORRES ENF'!U118," ")))))))))))))))))</f>
        <v>0</v>
      </c>
      <c r="T134" s="46">
        <f>IF($B$15=DATOS!$B$3,CALDERAS!V118,IF($B$15=DATOS!$B$4,CENTRÍFUGAS!V118,IF($B$15=DATOS!$B$5,CHILLERS!V118, IF($B$15=DATOS!$B$6,COMPRESORES!V118,IF($B$15=DATOS!$B$7,EVAPORADORES!V118,IF($B$15=DATOS!$B$8,FILTROS!V118,IF($B$15=DATOS!$B$9,IC!V118,IF($B$15=DATOS!$B$10,MIXERS!V118,IF($B$15=DATOS!$B$11,MOLINOS!V118,IF($B$15=DATOS!$B$12,'ÓSMOSIS INV'!V118,IF($B$15=DATOS!$B$13,REACTORES!V118,IF($B$15=DATOS!$B$14,RESINAS!V122,IF($B$15=DATOS!$B$15,SECADORES!V118,IF($B$15=DATOS!$B$16,SILOS!V118,IF($B$15=DATOS!$B$17,TANQUES!V118,IF($B$15=DATOS!$B$18,'TK AGITADOS'!V118,IF($B$15=DATOS!$B$19,'TORRES ENF'!V118," ")))))))))))))))))</f>
        <v>0</v>
      </c>
      <c r="U134" s="46">
        <f>IF($B$15=DATOS!$B$3,CALDERAS!W118,IF($B$15=DATOS!$B$4,CENTRÍFUGAS!W118,IF($B$15=DATOS!$B$5,CHILLERS!W118, IF($B$15=DATOS!$B$6,COMPRESORES!W118,IF($B$15=DATOS!$B$7,EVAPORADORES!W118,IF($B$15=DATOS!$B$8,FILTROS!W118,IF($B$15=DATOS!$B$9,IC!W118,IF($B$15=DATOS!$B$10,MIXERS!W118,IF($B$15=DATOS!$B$11,MOLINOS!W118,IF($B$15=DATOS!$B$12,'ÓSMOSIS INV'!W118,IF($B$15=DATOS!$B$13,REACTORES!W118,IF($B$15=DATOS!$B$14,RESINAS!W122,IF($B$15=DATOS!$B$15,SECADORES!W118,IF($B$15=DATOS!$B$16,SILOS!W118,IF($B$15=DATOS!$B$17,TANQUES!W118,IF($B$15=DATOS!$B$18,'TK AGITADOS'!W118,IF($B$15=DATOS!$B$19,'TORRES ENF'!W118," ")))))))))))))))))</f>
        <v>0</v>
      </c>
      <c r="V134" s="46">
        <f>IF($B$15=DATOS!$B$3,CALDERAS!X118,IF($B$15=DATOS!$B$4,CENTRÍFUGAS!X118,IF($B$15=DATOS!$B$5,CHILLERS!X118, IF($B$15=DATOS!$B$6,COMPRESORES!X118,IF($B$15=DATOS!$B$7,EVAPORADORES!X118,IF($B$15=DATOS!$B$8,FILTROS!X118,IF($B$15=DATOS!$B$9,IC!X118,IF($B$15=DATOS!$B$10,MIXERS!X118,IF($B$15=DATOS!$B$11,MOLINOS!X118,IF($B$15=DATOS!$B$12,'ÓSMOSIS INV'!X118,IF($B$15=DATOS!$B$13,REACTORES!X118,IF($B$15=DATOS!$B$14,RESINAS!X122,IF($B$15=DATOS!$B$15,SECADORES!X118,IF($B$15=DATOS!$B$16,SILOS!X118,IF($B$15=DATOS!$B$17,TANQUES!X118,IF($B$15=DATOS!$B$18,'TK AGITADOS'!X118,IF($B$15=DATOS!$B$19,'TORRES ENF'!X118," ")))))))))))))))))</f>
        <v>0</v>
      </c>
      <c r="W134" s="46">
        <f>IF($B$15=DATOS!$B$3,CALDERAS!Y118,IF($B$15=DATOS!$B$4,CENTRÍFUGAS!Y118,IF($B$15=DATOS!$B$5,CHILLERS!Y118, IF($B$15=DATOS!$B$6,COMPRESORES!Y118,IF($B$15=DATOS!$B$7,EVAPORADORES!Y118,IF($B$15=DATOS!$B$8,FILTROS!Y118,IF($B$15=DATOS!$B$9,IC!Y118,IF($B$15=DATOS!$B$10,MIXERS!Y118,IF($B$15=DATOS!$B$11,MOLINOS!Y118,IF($B$15=DATOS!$B$12,'ÓSMOSIS INV'!Y118,IF($B$15=DATOS!$B$13,REACTORES!Y118,IF($B$15=DATOS!$B$14,RESINAS!Y122,IF($B$15=DATOS!$B$15,SECADORES!Y118,IF($B$15=DATOS!$B$16,SILOS!Y118,IF($B$15=DATOS!$B$17,TANQUES!Y118,IF($B$15=DATOS!$B$18,'TK AGITADOS'!Y118,IF($B$15=DATOS!$B$19,'TORRES ENF'!Y118," ")))))))))))))))))</f>
        <v>0</v>
      </c>
      <c r="X134" s="46">
        <f>IF($B$15=DATOS!$B$3,CALDERAS!Z118,IF($B$15=DATOS!$B$4,CENTRÍFUGAS!Z118,IF($B$15=DATOS!$B$5,CHILLERS!Z118, IF($B$15=DATOS!$B$6,COMPRESORES!Z118,IF($B$15=DATOS!$B$7,EVAPORADORES!Z118,IF($B$15=DATOS!$B$8,FILTROS!Z118,IF($B$15=DATOS!$B$9,IC!Z118,IF($B$15=DATOS!$B$10,MIXERS!Z118,IF($B$15=DATOS!$B$11,MOLINOS!Z118,IF($B$15=DATOS!$B$12,'ÓSMOSIS INV'!Z118,IF($B$15=DATOS!$B$13,REACTORES!Z118,IF($B$15=DATOS!$B$14,RESINAS!Z122,IF($B$15=DATOS!$B$15,SECADORES!Z118,IF($B$15=DATOS!$B$16,SILOS!Z118,IF($B$15=DATOS!$B$17,TANQUES!Z118,IF($B$15=DATOS!$B$18,'TK AGITADOS'!Z118,IF($B$15=DATOS!$B$19,'TORRES ENF'!Z118," ")))))))))))))))))</f>
        <v>0</v>
      </c>
      <c r="Y134" s="46">
        <f>IF($B$15=DATOS!$B$3,CALDERAS!AA118,IF($B$15=DATOS!$B$4,CENTRÍFUGAS!AA118,IF($B$15=DATOS!$B$5,CHILLERS!AA118, IF($B$15=DATOS!$B$6,COMPRESORES!AA118,IF($B$15=DATOS!$B$7,EVAPORADORES!AA118,IF($B$15=DATOS!$B$8,FILTROS!AA118,IF($B$15=DATOS!$B$9,IC!AA118,IF($B$15=DATOS!$B$10,MIXERS!AA118,IF($B$15=DATOS!$B$11,MOLINOS!AA118,IF($B$15=DATOS!$B$12,'ÓSMOSIS INV'!AA118,IF($B$15=DATOS!$B$13,REACTORES!AA118,IF($B$15=DATOS!$B$14,RESINAS!AA122,IF($B$15=DATOS!$B$15,SECADORES!AA118,IF($B$15=DATOS!$B$16,SILOS!AA118,IF($B$15=DATOS!$B$17,TANQUES!AA118,IF($B$15=DATOS!$B$18,'TK AGITADOS'!AA118,IF($B$15=DATOS!$B$19,'TORRES ENF'!AA118," ")))))))))))))))))</f>
        <v>0</v>
      </c>
      <c r="Z134" s="46">
        <f>IF($B$15=DATOS!$B$3,CALDERAS!AB118,IF($B$15=DATOS!$B$4,CENTRÍFUGAS!AB118,IF($B$15=DATOS!$B$5,CHILLERS!AB118, IF($B$15=DATOS!$B$6,COMPRESORES!AB118,IF($B$15=DATOS!$B$7,EVAPORADORES!AB118,IF($B$15=DATOS!$B$8,FILTROS!AB118,IF($B$15=DATOS!$B$9,IC!AB118,IF($B$15=DATOS!$B$10,MIXERS!AB118,IF($B$15=DATOS!$B$11,MOLINOS!AB118,IF($B$15=DATOS!$B$12,'ÓSMOSIS INV'!AB118,IF($B$15=DATOS!$B$13,REACTORES!AB118,IF($B$15=DATOS!$B$14,RESINAS!AB122,IF($B$15=DATOS!$B$15,SECADORES!AB118,IF($B$15=DATOS!$B$16,SILOS!AB118,IF($B$15=DATOS!$B$17,TANQUES!AB118,IF($B$15=DATOS!$B$18,'TK AGITADOS'!AB118,IF($B$15=DATOS!$B$19,'TORRES ENF'!AB118," ")))))))))))))))))</f>
        <v>0</v>
      </c>
      <c r="AA134" s="46">
        <f>IF($B$15=DATOS!$B$3,CALDERAS!AC118,IF($B$15=DATOS!$B$4,CENTRÍFUGAS!AC118,IF($B$15=DATOS!$B$5,CHILLERS!AC118, IF($B$15=DATOS!$B$6,COMPRESORES!AC118,IF($B$15=DATOS!$B$7,EVAPORADORES!AC118,IF($B$15=DATOS!$B$8,FILTROS!AC118,IF($B$15=DATOS!$B$9,IC!AC118,IF($B$15=DATOS!$B$10,MIXERS!AC118,IF($B$15=DATOS!$B$11,MOLINOS!AC118,IF($B$15=DATOS!$B$12,'ÓSMOSIS INV'!AC118,IF($B$15=DATOS!$B$13,REACTORES!AC118,IF($B$15=DATOS!$B$14,RESINAS!AC122,IF($B$15=DATOS!$B$15,SECADORES!AC118,IF($B$15=DATOS!$B$16,SILOS!AC118,IF($B$15=DATOS!$B$17,TANQUES!AC118,IF($B$15=DATOS!$B$18,'TK AGITADOS'!AC118,IF($B$15=DATOS!$B$19,'TORRES ENF'!AC118," ")))))))))))))))))</f>
        <v>0</v>
      </c>
      <c r="AB134" s="46">
        <f>IF($B$15=DATOS!$B$3,CALDERAS!AD118,IF($B$15=DATOS!$B$4,CENTRÍFUGAS!AD118,IF($B$15=DATOS!$B$5,CHILLERS!AD118, IF($B$15=DATOS!$B$6,COMPRESORES!AD118,IF($B$15=DATOS!$B$7,EVAPORADORES!AD118,IF($B$15=DATOS!$B$8,FILTROS!AD118,IF($B$15=DATOS!$B$9,IC!AD118,IF($B$15=DATOS!$B$10,MIXERS!AD118,IF($B$15=DATOS!$B$11,MOLINOS!AD118,IF($B$15=DATOS!$B$12,'ÓSMOSIS INV'!AD118,IF($B$15=DATOS!$B$13,REACTORES!AD118,IF($B$15=DATOS!$B$14,RESINAS!AD122,IF($B$15=DATOS!$B$15,SECADORES!AD118,IF($B$15=DATOS!$B$16,SILOS!AD118,IF($B$15=DATOS!$B$17,TANQUES!AD118,IF($B$15=DATOS!$B$18,'TK AGITADOS'!AD118,IF($B$15=DATOS!$B$19,'TORRES ENF'!AD118," ")))))))))))))))))</f>
        <v>0</v>
      </c>
      <c r="AC134" s="46">
        <f>IF($B$15=DATOS!$B$3,CALDERAS!AE118,IF($B$15=DATOS!$B$4,CENTRÍFUGAS!AE118,IF($B$15=DATOS!$B$5,CHILLERS!AE118, IF($B$15=DATOS!$B$6,COMPRESORES!AE118,IF($B$15=DATOS!$B$7,EVAPORADORES!AE118,IF($B$15=DATOS!$B$8,FILTROS!AE118,IF($B$15=DATOS!$B$9,IC!AE118,IF($B$15=DATOS!$B$10,MIXERS!AE118,IF($B$15=DATOS!$B$11,MOLINOS!AE118,IF($B$15=DATOS!$B$12,'ÓSMOSIS INV'!AE118,IF($B$15=DATOS!$B$13,REACTORES!AE118,IF($B$15=DATOS!$B$14,RESINAS!AE122,IF($B$15=DATOS!$B$15,SECADORES!AE118,IF($B$15=DATOS!$B$16,SILOS!AE118,IF($B$15=DATOS!$B$17,TANQUES!AE118,IF($B$15=DATOS!$B$18,'TK AGITADOS'!AE118,IF($B$15=DATOS!$B$19,'TORRES ENF'!AE118," ")))))))))))))))))</f>
        <v>0</v>
      </c>
      <c r="AD134" s="46">
        <f>IF($B$15=DATOS!$B$3,CALDERAS!AF118,IF($B$15=DATOS!$B$4,CENTRÍFUGAS!AF118,IF($B$15=DATOS!$B$5,CHILLERS!AF118, IF($B$15=DATOS!$B$6,COMPRESORES!AF118,IF($B$15=DATOS!$B$7,EVAPORADORES!AF118,IF($B$15=DATOS!$B$8,FILTROS!AF118,IF($B$15=DATOS!$B$9,IC!AF118,IF($B$15=DATOS!$B$10,MIXERS!AF118,IF($B$15=DATOS!$B$11,MOLINOS!AF118,IF($B$15=DATOS!$B$12,'ÓSMOSIS INV'!AF118,IF($B$15=DATOS!$B$13,REACTORES!AF118,IF($B$15=DATOS!$B$14,RESINAS!AF122,IF($B$15=DATOS!$B$15,SECADORES!AF118,IF($B$15=DATOS!$B$16,SILOS!AF118,IF($B$15=DATOS!$B$17,TANQUES!AF118,IF($B$15=DATOS!$B$18,'TK AGITADOS'!AF118,IF($B$15=DATOS!$B$19,'TORRES ENF'!AF118," ")))))))))))))))))</f>
        <v>0</v>
      </c>
      <c r="AE134" s="46">
        <f>IF($B$15=DATOS!$B$3,CALDERAS!AG118,IF($B$15=DATOS!$B$4,CENTRÍFUGAS!AG118,IF($B$15=DATOS!$B$5,CHILLERS!AG118, IF($B$15=DATOS!$B$6,COMPRESORES!AG118,IF($B$15=DATOS!$B$7,EVAPORADORES!AG118,IF($B$15=DATOS!$B$8,FILTROS!AG118,IF($B$15=DATOS!$B$9,IC!AG118,IF($B$15=DATOS!$B$10,MIXERS!AG118,IF($B$15=DATOS!$B$11,MOLINOS!AG118,IF($B$15=DATOS!$B$12,'ÓSMOSIS INV'!AG118,IF($B$15=DATOS!$B$13,REACTORES!AG118,IF($B$15=DATOS!$B$14,RESINAS!AG122,IF($B$15=DATOS!$B$15,SECADORES!AG118,IF($B$15=DATOS!$B$16,SILOS!AG118,IF($B$15=DATOS!$B$17,TANQUES!AG118,IF($B$15=DATOS!$B$18,'TK AGITADOS'!AG118,IF($B$15=DATOS!$B$19,'TORRES ENF'!AG118," ")))))))))))))))))</f>
        <v>0</v>
      </c>
      <c r="AF134" s="46">
        <f>IF($B$15=DATOS!$B$3,CALDERAS!AH118,IF($B$15=DATOS!$B$4,CENTRÍFUGAS!AH118,IF($B$15=DATOS!$B$5,CHILLERS!AH118, IF($B$15=DATOS!$B$6,COMPRESORES!AH118,IF($B$15=DATOS!$B$7,EVAPORADORES!AH118,IF($B$15=DATOS!$B$8,FILTROS!AH118,IF($B$15=DATOS!$B$9,IC!AH118,IF($B$15=DATOS!$B$10,MIXERS!AH118,IF($B$15=DATOS!$B$11,MOLINOS!AH118,IF($B$15=DATOS!$B$12,'ÓSMOSIS INV'!AH118,IF($B$15=DATOS!$B$13,REACTORES!AH118,IF($B$15=DATOS!$B$14,RESINAS!AH122,IF($B$15=DATOS!$B$15,SECADORES!AH118,IF($B$15=DATOS!$B$16,SILOS!AH118,IF($B$15=DATOS!$B$17,TANQUES!AH118,IF($B$15=DATOS!$B$18,'TK AGITADOS'!AH118,IF($B$15=DATOS!$B$19,'TORRES ENF'!AH118," ")))))))))))))))))</f>
        <v>0</v>
      </c>
    </row>
    <row r="135" spans="1:32" s="48" customFormat="1" ht="45" customHeight="1" x14ac:dyDescent="0.4">
      <c r="A135" s="46">
        <f>IF($B$15=DATOS!$B$3,CALDERAS!C119,IF($B$15=DATOS!$B$4,CENTRÍFUGAS!C119,IF($B$15=DATOS!$B$5,CHILLERS!C119, IF($B$15=DATOS!$B$6,COMPRESORES!C119,IF($B$15=DATOS!$B$7,EVAPORADORES!C119,IF($B$15=DATOS!$B$8,FILTROS!C119,IF($B$15=DATOS!$B$9,IC!C119,IF($B$15=DATOS!$B$10,MIXERS!C119,IF($B$15=DATOS!$B$11,MOLINOS!C119,IF($B$15=DATOS!$B$12,'ÓSMOSIS INV'!C119,IF($B$15=DATOS!$B$13,REACTORES!C119,IF($B$15=DATOS!$B$14,RESINAS!C123,IF($B$15=DATOS!$B$15,SECADORES!C119,IF($B$15=DATOS!$B$16,SILOS!C119,IF($B$15=DATOS!$B$17,TANQUES!C119,IF($B$15=DATOS!$B$18,'TK AGITADOS'!C119,IF($B$15=DATOS!$B$19,'TORRES ENF'!C119," ")))))))))))))))))</f>
        <v>0</v>
      </c>
      <c r="B135" s="46">
        <f>IF($B$15=DATOS!$B$3,CALDERAS!D119,IF($B$15=DATOS!$B$4,CENTRÍFUGAS!D119,IF($B$15=DATOS!$B$5,CHILLERS!D119, IF($B$15=DATOS!$B$6,COMPRESORES!D119,IF($B$15=DATOS!$B$7,EVAPORADORES!D119,IF($B$15=DATOS!$B$8,FILTROS!D119,IF($B$15=DATOS!$B$9,IC!D119,IF($B$15=DATOS!$B$10,MIXERS!D119,IF($B$15=DATOS!$B$11,MOLINOS!D119,IF($B$15=DATOS!$B$12,'ÓSMOSIS INV'!D119,IF($B$15=DATOS!$B$13,REACTORES!D119,IF($B$15=DATOS!$B$14,RESINAS!D123,IF($B$15=DATOS!$B$15,SECADORES!D119,IF($B$15=DATOS!$B$16,SILOS!D119,IF($B$15=DATOS!$B$17,TANQUES!D119,IF($B$15=DATOS!$B$18,'TK AGITADOS'!D119,IF($B$15=DATOS!$B$19,'TORRES ENF'!D119," ")))))))))))))))))</f>
        <v>0</v>
      </c>
      <c r="C135" s="46">
        <f>IF($B$15=DATOS!$B$3,CALDERAS!E119,IF($B$15=DATOS!$B$4,CENTRÍFUGAS!E119,IF($B$15=DATOS!$B$5,CHILLERS!E119, IF($B$15=DATOS!$B$6,COMPRESORES!E119,IF($B$15=DATOS!$B$7,EVAPORADORES!E119,IF($B$15=DATOS!$B$8,FILTROS!E119,IF($B$15=DATOS!$B$9,IC!E119,IF($B$15=DATOS!$B$10,MIXERS!E119,IF($B$15=DATOS!$B$11,MOLINOS!E119,IF($B$15=DATOS!$B$12,'ÓSMOSIS INV'!E119,IF($B$15=DATOS!$B$13,REACTORES!E119,IF($B$15=DATOS!$B$14,RESINAS!E123,IF($B$15=DATOS!$B$15,SECADORES!E119,IF($B$15=DATOS!$B$16,SILOS!E119,IF($B$15=DATOS!$B$17,TANQUES!E119,IF($B$15=DATOS!$B$18,'TK AGITADOS'!E119,IF($B$15=DATOS!$B$19,'TORRES ENF'!E119," ")))))))))))))))))</f>
        <v>0</v>
      </c>
      <c r="D135" s="46">
        <f>IF($B$15=DATOS!$B$3,CALDERAS!F119,IF($B$15=DATOS!$B$4,CENTRÍFUGAS!F119,IF($B$15=DATOS!$B$5,CHILLERS!F119, IF($B$15=DATOS!$B$6,COMPRESORES!F119,IF($B$15=DATOS!$B$7,EVAPORADORES!F119,IF($B$15=DATOS!$B$8,FILTROS!F119,IF($B$15=DATOS!$B$9,IC!F119,IF($B$15=DATOS!$B$10,MIXERS!F119,IF($B$15=DATOS!$B$11,MOLINOS!F119,IF($B$15=DATOS!$B$12,'ÓSMOSIS INV'!F119,IF($B$15=DATOS!$B$13,REACTORES!F119,IF($B$15=DATOS!$B$14,RESINAS!F123,IF($B$15=DATOS!$B$15,SECADORES!F119,IF($B$15=DATOS!$B$16,SILOS!F119,IF($B$15=DATOS!$B$17,TANQUES!F119,IF($B$15=DATOS!$B$18,'TK AGITADOS'!F119,IF($B$15=DATOS!$B$19,'TORRES ENF'!F119," ")))))))))))))))))</f>
        <v>0</v>
      </c>
      <c r="E135" s="46">
        <f>IF($B$15=DATOS!$B$3,CALDERAS!G119,IF($B$15=DATOS!$B$4,CENTRÍFUGAS!G119,IF($B$15=DATOS!$B$5,CHILLERS!G119, IF($B$15=DATOS!$B$6,COMPRESORES!G119,IF($B$15=DATOS!$B$7,EVAPORADORES!G119,IF($B$15=DATOS!$B$8,FILTROS!G119,IF($B$15=DATOS!$B$9,IC!G119,IF($B$15=DATOS!$B$10,MIXERS!G119,IF($B$15=DATOS!$B$11,MOLINOS!G119,IF($B$15=DATOS!$B$12,'ÓSMOSIS INV'!G119,IF($B$15=DATOS!$B$13,REACTORES!G119,IF($B$15=DATOS!$B$14,RESINAS!G123,IF($B$15=DATOS!$B$15,SECADORES!G119,IF($B$15=DATOS!$B$16,SILOS!G119,IF($B$15=DATOS!$B$17,TANQUES!G119,IF($B$15=DATOS!$B$18,'TK AGITADOS'!G119,IF($B$15=DATOS!$B$19,'TORRES ENF'!G119," ")))))))))))))))))</f>
        <v>0</v>
      </c>
      <c r="F135" s="46">
        <f>IF($B$15=DATOS!$B$3,CALDERAS!H119,IF($B$15=DATOS!$B$4,CENTRÍFUGAS!H119,IF($B$15=DATOS!$B$5,CHILLERS!H119, IF($B$15=DATOS!$B$6,COMPRESORES!H119,IF($B$15=DATOS!$B$7,EVAPORADORES!H119,IF($B$15=DATOS!$B$8,FILTROS!H119,IF($B$15=DATOS!$B$9,IC!H119,IF($B$15=DATOS!$B$10,MIXERS!H119,IF($B$15=DATOS!$B$11,MOLINOS!H119,IF($B$15=DATOS!$B$12,'ÓSMOSIS INV'!H119,IF($B$15=DATOS!$B$13,REACTORES!H119,IF($B$15=DATOS!$B$14,RESINAS!H123,IF($B$15=DATOS!$B$15,SECADORES!H119,IF($B$15=DATOS!$B$16,SILOS!H119,IF($B$15=DATOS!$B$17,TANQUES!H119,IF($B$15=DATOS!$B$18,'TK AGITADOS'!H119,IF($B$15=DATOS!$B$19,'TORRES ENF'!H119," ")))))))))))))))))</f>
        <v>0</v>
      </c>
      <c r="G135" s="46">
        <f>IF($B$15=DATOS!$B$3,CALDERAS!I119,IF($B$15=DATOS!$B$4,CENTRÍFUGAS!I119,IF($B$15=DATOS!$B$5,CHILLERS!I119, IF($B$15=DATOS!$B$6,COMPRESORES!I119,IF($B$15=DATOS!$B$7,EVAPORADORES!I119,IF($B$15=DATOS!$B$8,FILTROS!I119,IF($B$15=DATOS!$B$9,IC!I119,IF($B$15=DATOS!$B$10,MIXERS!I119,IF($B$15=DATOS!$B$11,MOLINOS!I119,IF($B$15=DATOS!$B$12,'ÓSMOSIS INV'!I119,IF($B$15=DATOS!$B$13,REACTORES!I119,IF($B$15=DATOS!$B$14,RESINAS!I123,IF($B$15=DATOS!$B$15,SECADORES!I119,IF($B$15=DATOS!$B$16,SILOS!I119,IF($B$15=DATOS!$B$17,TANQUES!I119,IF($B$15=DATOS!$B$18,'TK AGITADOS'!I119,IF($B$15=DATOS!$B$19,'TORRES ENF'!I119," ")))))))))))))))))</f>
        <v>0</v>
      </c>
      <c r="H135" s="46">
        <f>IF($B$15=DATOS!$B$3,CALDERAS!J119,IF($B$15=DATOS!$B$4,CENTRÍFUGAS!J119,IF($B$15=DATOS!$B$5,CHILLERS!J119, IF($B$15=DATOS!$B$6,COMPRESORES!J119,IF($B$15=DATOS!$B$7,EVAPORADORES!J119,IF($B$15=DATOS!$B$8,FILTROS!J119,IF($B$15=DATOS!$B$9,IC!J119,IF($B$15=DATOS!$B$10,MIXERS!J119,IF($B$15=DATOS!$B$11,MOLINOS!J119,IF($B$15=DATOS!$B$12,'ÓSMOSIS INV'!J119,IF($B$15=DATOS!$B$13,REACTORES!J119,IF($B$15=DATOS!$B$14,RESINAS!J123,IF($B$15=DATOS!$B$15,SECADORES!J119,IF($B$15=DATOS!$B$16,SILOS!J119,IF($B$15=DATOS!$B$17,TANQUES!J119,IF($B$15=DATOS!$B$18,'TK AGITADOS'!J119,IF($B$15=DATOS!$B$19,'TORRES ENF'!J119," ")))))))))))))))))</f>
        <v>0</v>
      </c>
      <c r="I135" s="46">
        <f>IF($B$15=DATOS!$B$3,CALDERAS!K119,IF($B$15=DATOS!$B$4,CENTRÍFUGAS!K119,IF($B$15=DATOS!$B$5,CHILLERS!K119, IF($B$15=DATOS!$B$6,COMPRESORES!K119,IF($B$15=DATOS!$B$7,EVAPORADORES!K119,IF($B$15=DATOS!$B$8,FILTROS!K119,IF($B$15=DATOS!$B$9,IC!K119,IF($B$15=DATOS!$B$10,MIXERS!K119,IF($B$15=DATOS!$B$11,MOLINOS!K119,IF($B$15=DATOS!$B$12,'ÓSMOSIS INV'!K119,IF($B$15=DATOS!$B$13,REACTORES!K119,IF($B$15=DATOS!$B$14,RESINAS!K123,IF($B$15=DATOS!$B$15,SECADORES!K119,IF($B$15=DATOS!$B$16,SILOS!K119,IF($B$15=DATOS!$B$17,TANQUES!K119,IF($B$15=DATOS!$B$18,'TK AGITADOS'!K119,IF($B$15=DATOS!$B$19,'TORRES ENF'!K119," ")))))))))))))))))</f>
        <v>0</v>
      </c>
      <c r="J135" s="46">
        <f>IF($B$15=DATOS!$B$3,CALDERAS!L119,IF($B$15=DATOS!$B$4,CENTRÍFUGAS!L119,IF($B$15=DATOS!$B$5,CHILLERS!L119, IF($B$15=DATOS!$B$6,COMPRESORES!L119,IF($B$15=DATOS!$B$7,EVAPORADORES!L119,IF($B$15=DATOS!$B$8,FILTROS!L119,IF($B$15=DATOS!$B$9,IC!L119,IF($B$15=DATOS!$B$10,MIXERS!L119,IF($B$15=DATOS!$B$11,MOLINOS!L119,IF($B$15=DATOS!$B$12,'ÓSMOSIS INV'!L119,IF($B$15=DATOS!$B$13,REACTORES!L119,IF($B$15=DATOS!$B$14,RESINAS!L123,IF($B$15=DATOS!$B$15,SECADORES!L119,IF($B$15=DATOS!$B$16,SILOS!L119,IF($B$15=DATOS!$B$17,TANQUES!L119,IF($B$15=DATOS!$B$18,'TK AGITADOS'!L119,IF($B$15=DATOS!$B$19,'TORRES ENF'!L119," ")))))))))))))))))</f>
        <v>0</v>
      </c>
      <c r="K135" s="46">
        <f>IF($B$15=DATOS!$B$3,CALDERAS!M119,IF($B$15=DATOS!$B$4,CENTRÍFUGAS!M119,IF($B$15=DATOS!$B$5,CHILLERS!M119, IF($B$15=DATOS!$B$6,COMPRESORES!M119,IF($B$15=DATOS!$B$7,EVAPORADORES!M119,IF($B$15=DATOS!$B$8,FILTROS!M119,IF($B$15=DATOS!$B$9,IC!M119,IF($B$15=DATOS!$B$10,MIXERS!M119,IF($B$15=DATOS!$B$11,MOLINOS!M119,IF($B$15=DATOS!$B$12,'ÓSMOSIS INV'!M119,IF($B$15=DATOS!$B$13,REACTORES!M119,IF($B$15=DATOS!$B$14,RESINAS!M123,IF($B$15=DATOS!$B$15,SECADORES!M119,IF($B$15=DATOS!$B$16,SILOS!M119,IF($B$15=DATOS!$B$17,TANQUES!M119,IF($B$15=DATOS!$B$18,'TK AGITADOS'!M119,IF($B$15=DATOS!$B$19,'TORRES ENF'!M119," ")))))))))))))))))</f>
        <v>0</v>
      </c>
      <c r="L135" s="46">
        <f>IF($B$15=DATOS!$B$3,CALDERAS!N119,IF($B$15=DATOS!$B$4,CENTRÍFUGAS!N119,IF($B$15=DATOS!$B$5,CHILLERS!N119, IF($B$15=DATOS!$B$6,COMPRESORES!N119,IF($B$15=DATOS!$B$7,EVAPORADORES!N119,IF($B$15=DATOS!$B$8,FILTROS!N119,IF($B$15=DATOS!$B$9,IC!N119,IF($B$15=DATOS!$B$10,MIXERS!N119,IF($B$15=DATOS!$B$11,MOLINOS!N119,IF($B$15=DATOS!$B$12,'ÓSMOSIS INV'!N119,IF($B$15=DATOS!$B$13,REACTORES!N119,IF($B$15=DATOS!$B$14,RESINAS!N123,IF($B$15=DATOS!$B$15,SECADORES!N119,IF($B$15=DATOS!$B$16,SILOS!N119,IF($B$15=DATOS!$B$17,TANQUES!N119,IF($B$15=DATOS!$B$18,'TK AGITADOS'!N119,IF($B$15=DATOS!$B$19,'TORRES ENF'!N119," ")))))))))))))))))</f>
        <v>0</v>
      </c>
      <c r="M135" s="46">
        <f>IF($B$15=DATOS!$B$3,CALDERAS!O119,IF($B$15=DATOS!$B$4,CENTRÍFUGAS!O119,IF($B$15=DATOS!$B$5,CHILLERS!O119, IF($B$15=DATOS!$B$6,COMPRESORES!O119,IF($B$15=DATOS!$B$7,EVAPORADORES!O119,IF($B$15=DATOS!$B$8,FILTROS!O119,IF($B$15=DATOS!$B$9,IC!O119,IF($B$15=DATOS!$B$10,MIXERS!O119,IF($B$15=DATOS!$B$11,MOLINOS!O119,IF($B$15=DATOS!$B$12,'ÓSMOSIS INV'!O119,IF($B$15=DATOS!$B$13,REACTORES!O119,IF($B$15=DATOS!$B$14,RESINAS!O123,IF($B$15=DATOS!$B$15,SECADORES!O119,IF($B$15=DATOS!$B$16,SILOS!O119,IF($B$15=DATOS!$B$17,TANQUES!O119,IF($B$15=DATOS!$B$18,'TK AGITADOS'!O119,IF($B$15=DATOS!$B$19,'TORRES ENF'!O119," ")))))))))))))))))</f>
        <v>0</v>
      </c>
      <c r="N135" s="46">
        <f>IF($B$15=DATOS!$B$3,CALDERAS!P119,IF($B$15=DATOS!$B$4,CENTRÍFUGAS!P119,IF($B$15=DATOS!$B$5,CHILLERS!P119, IF($B$15=DATOS!$B$6,COMPRESORES!P119,IF($B$15=DATOS!$B$7,EVAPORADORES!P119,IF($B$15=DATOS!$B$8,FILTROS!P119,IF($B$15=DATOS!$B$9,IC!P119,IF($B$15=DATOS!$B$10,MIXERS!P119,IF($B$15=DATOS!$B$11,MOLINOS!P119,IF($B$15=DATOS!$B$12,'ÓSMOSIS INV'!P119,IF($B$15=DATOS!$B$13,REACTORES!P119,IF($B$15=DATOS!$B$14,RESINAS!P123,IF($B$15=DATOS!$B$15,SECADORES!P119,IF($B$15=DATOS!$B$16,SILOS!P119,IF($B$15=DATOS!$B$17,TANQUES!P119,IF($B$15=DATOS!$B$18,'TK AGITADOS'!P119,IF($B$15=DATOS!$B$19,'TORRES ENF'!P119," ")))))))))))))))))</f>
        <v>0</v>
      </c>
      <c r="O135" s="46">
        <f>IF($B$15=DATOS!$B$3,CALDERAS!Q119,IF($B$15=DATOS!$B$4,CENTRÍFUGAS!Q119,IF($B$15=DATOS!$B$5,CHILLERS!Q119, IF($B$15=DATOS!$B$6,COMPRESORES!Q119,IF($B$15=DATOS!$B$7,EVAPORADORES!Q119,IF($B$15=DATOS!$B$8,FILTROS!Q119,IF($B$15=DATOS!$B$9,IC!Q119,IF($B$15=DATOS!$B$10,MIXERS!Q119,IF($B$15=DATOS!$B$11,MOLINOS!Q119,IF($B$15=DATOS!$B$12,'ÓSMOSIS INV'!Q119,IF($B$15=DATOS!$B$13,REACTORES!Q119,IF($B$15=DATOS!$B$14,RESINAS!Q123,IF($B$15=DATOS!$B$15,SECADORES!Q119,IF($B$15=DATOS!$B$16,SILOS!Q119,IF($B$15=DATOS!$B$17,TANQUES!Q119,IF($B$15=DATOS!$B$18,'TK AGITADOS'!Q119,IF($B$15=DATOS!$B$19,'TORRES ENF'!Q119," ")))))))))))))))))</f>
        <v>0</v>
      </c>
      <c r="P135" s="46">
        <f>IF($B$15=DATOS!$B$3,CALDERAS!R119,IF($B$15=DATOS!$B$4,CENTRÍFUGAS!R119,IF($B$15=DATOS!$B$5,CHILLERS!R119, IF($B$15=DATOS!$B$6,COMPRESORES!R119,IF($B$15=DATOS!$B$7,EVAPORADORES!R119,IF($B$15=DATOS!$B$8,FILTROS!R119,IF($B$15=DATOS!$B$9,IC!R119,IF($B$15=DATOS!$B$10,MIXERS!R119,IF($B$15=DATOS!$B$11,MOLINOS!R119,IF($B$15=DATOS!$B$12,'ÓSMOSIS INV'!R119,IF($B$15=DATOS!$B$13,REACTORES!R119,IF($B$15=DATOS!$B$14,RESINAS!R123,IF($B$15=DATOS!$B$15,SECADORES!R119,IF($B$15=DATOS!$B$16,SILOS!R119,IF($B$15=DATOS!$B$17,TANQUES!R119,IF($B$15=DATOS!$B$18,'TK AGITADOS'!R119,IF($B$15=DATOS!$B$19,'TORRES ENF'!R119," ")))))))))))))))))</f>
        <v>0</v>
      </c>
      <c r="Q135" s="46">
        <f>IF($B$15=DATOS!$B$3,CALDERAS!S119,IF($B$15=DATOS!$B$4,CENTRÍFUGAS!S119,IF($B$15=DATOS!$B$5,CHILLERS!S119, IF($B$15=DATOS!$B$6,COMPRESORES!S119,IF($B$15=DATOS!$B$7,EVAPORADORES!S119,IF($B$15=DATOS!$B$8,FILTROS!S119,IF($B$15=DATOS!$B$9,IC!S119,IF($B$15=DATOS!$B$10,MIXERS!S119,IF($B$15=DATOS!$B$11,MOLINOS!S119,IF($B$15=DATOS!$B$12,'ÓSMOSIS INV'!S119,IF($B$15=DATOS!$B$13,REACTORES!S119,IF($B$15=DATOS!$B$14,RESINAS!S123,IF($B$15=DATOS!$B$15,SECADORES!S119,IF($B$15=DATOS!$B$16,SILOS!S119,IF($B$15=DATOS!$B$17,TANQUES!S119,IF($B$15=DATOS!$B$18,'TK AGITADOS'!S119,IF($B$15=DATOS!$B$19,'TORRES ENF'!S119," ")))))))))))))))))</f>
        <v>0</v>
      </c>
      <c r="R135" s="46">
        <f>IF($B$15=DATOS!$B$3,CALDERAS!T119,IF($B$15=DATOS!$B$4,CENTRÍFUGAS!T119,IF($B$15=DATOS!$B$5,CHILLERS!T119, IF($B$15=DATOS!$B$6,COMPRESORES!T119,IF($B$15=DATOS!$B$7,EVAPORADORES!T119,IF($B$15=DATOS!$B$8,FILTROS!T119,IF($B$15=DATOS!$B$9,IC!T119,IF($B$15=DATOS!$B$10,MIXERS!T119,IF($B$15=DATOS!$B$11,MOLINOS!T119,IF($B$15=DATOS!$B$12,'ÓSMOSIS INV'!T119,IF($B$15=DATOS!$B$13,REACTORES!T119,IF($B$15=DATOS!$B$14,RESINAS!T123,IF($B$15=DATOS!$B$15,SECADORES!T119,IF($B$15=DATOS!$B$16,SILOS!T119,IF($B$15=DATOS!$B$17,TANQUES!T119,IF($B$15=DATOS!$B$18,'TK AGITADOS'!T119,IF($B$15=DATOS!$B$19,'TORRES ENF'!T119," ")))))))))))))))))</f>
        <v>0</v>
      </c>
      <c r="S135" s="46">
        <f>IF($B$15=DATOS!$B$3,CALDERAS!U119,IF($B$15=DATOS!$B$4,CENTRÍFUGAS!U119,IF($B$15=DATOS!$B$5,CHILLERS!U119, IF($B$15=DATOS!$B$6,COMPRESORES!U119,IF($B$15=DATOS!$B$7,EVAPORADORES!U119,IF($B$15=DATOS!$B$8,FILTROS!U119,IF($B$15=DATOS!$B$9,IC!U119,IF($B$15=DATOS!$B$10,MIXERS!U119,IF($B$15=DATOS!$B$11,MOLINOS!U119,IF($B$15=DATOS!$B$12,'ÓSMOSIS INV'!U119,IF($B$15=DATOS!$B$13,REACTORES!U119,IF($B$15=DATOS!$B$14,RESINAS!U123,IF($B$15=DATOS!$B$15,SECADORES!U119,IF($B$15=DATOS!$B$16,SILOS!U119,IF($B$15=DATOS!$B$17,TANQUES!U119,IF($B$15=DATOS!$B$18,'TK AGITADOS'!U119,IF($B$15=DATOS!$B$19,'TORRES ENF'!U119," ")))))))))))))))))</f>
        <v>0</v>
      </c>
      <c r="T135" s="46">
        <f>IF($B$15=DATOS!$B$3,CALDERAS!V119,IF($B$15=DATOS!$B$4,CENTRÍFUGAS!V119,IF($B$15=DATOS!$B$5,CHILLERS!V119, IF($B$15=DATOS!$B$6,COMPRESORES!V119,IF($B$15=DATOS!$B$7,EVAPORADORES!V119,IF($B$15=DATOS!$B$8,FILTROS!V119,IF($B$15=DATOS!$B$9,IC!V119,IF($B$15=DATOS!$B$10,MIXERS!V119,IF($B$15=DATOS!$B$11,MOLINOS!V119,IF($B$15=DATOS!$B$12,'ÓSMOSIS INV'!V119,IF($B$15=DATOS!$B$13,REACTORES!V119,IF($B$15=DATOS!$B$14,RESINAS!V123,IF($B$15=DATOS!$B$15,SECADORES!V119,IF($B$15=DATOS!$B$16,SILOS!V119,IF($B$15=DATOS!$B$17,TANQUES!V119,IF($B$15=DATOS!$B$18,'TK AGITADOS'!V119,IF($B$15=DATOS!$B$19,'TORRES ENF'!V119," ")))))))))))))))))</f>
        <v>0</v>
      </c>
      <c r="U135" s="46">
        <f>IF($B$15=DATOS!$B$3,CALDERAS!W119,IF($B$15=DATOS!$B$4,CENTRÍFUGAS!W119,IF($B$15=DATOS!$B$5,CHILLERS!W119, IF($B$15=DATOS!$B$6,COMPRESORES!W119,IF($B$15=DATOS!$B$7,EVAPORADORES!W119,IF($B$15=DATOS!$B$8,FILTROS!W119,IF($B$15=DATOS!$B$9,IC!W119,IF($B$15=DATOS!$B$10,MIXERS!W119,IF($B$15=DATOS!$B$11,MOLINOS!W119,IF($B$15=DATOS!$B$12,'ÓSMOSIS INV'!W119,IF($B$15=DATOS!$B$13,REACTORES!W119,IF($B$15=DATOS!$B$14,RESINAS!W123,IF($B$15=DATOS!$B$15,SECADORES!W119,IF($B$15=DATOS!$B$16,SILOS!W119,IF($B$15=DATOS!$B$17,TANQUES!W119,IF($B$15=DATOS!$B$18,'TK AGITADOS'!W119,IF($B$15=DATOS!$B$19,'TORRES ENF'!W119," ")))))))))))))))))</f>
        <v>0</v>
      </c>
      <c r="V135" s="46">
        <f>IF($B$15=DATOS!$B$3,CALDERAS!X119,IF($B$15=DATOS!$B$4,CENTRÍFUGAS!X119,IF($B$15=DATOS!$B$5,CHILLERS!X119, IF($B$15=DATOS!$B$6,COMPRESORES!X119,IF($B$15=DATOS!$B$7,EVAPORADORES!X119,IF($B$15=DATOS!$B$8,FILTROS!X119,IF($B$15=DATOS!$B$9,IC!X119,IF($B$15=DATOS!$B$10,MIXERS!X119,IF($B$15=DATOS!$B$11,MOLINOS!X119,IF($B$15=DATOS!$B$12,'ÓSMOSIS INV'!X119,IF($B$15=DATOS!$B$13,REACTORES!X119,IF($B$15=DATOS!$B$14,RESINAS!X123,IF($B$15=DATOS!$B$15,SECADORES!X119,IF($B$15=DATOS!$B$16,SILOS!X119,IF($B$15=DATOS!$B$17,TANQUES!X119,IF($B$15=DATOS!$B$18,'TK AGITADOS'!X119,IF($B$15=DATOS!$B$19,'TORRES ENF'!X119," ")))))))))))))))))</f>
        <v>0</v>
      </c>
      <c r="W135" s="46">
        <f>IF($B$15=DATOS!$B$3,CALDERAS!Y119,IF($B$15=DATOS!$B$4,CENTRÍFUGAS!Y119,IF($B$15=DATOS!$B$5,CHILLERS!Y119, IF($B$15=DATOS!$B$6,COMPRESORES!Y119,IF($B$15=DATOS!$B$7,EVAPORADORES!Y119,IF($B$15=DATOS!$B$8,FILTROS!Y119,IF($B$15=DATOS!$B$9,IC!Y119,IF($B$15=DATOS!$B$10,MIXERS!Y119,IF($B$15=DATOS!$B$11,MOLINOS!Y119,IF($B$15=DATOS!$B$12,'ÓSMOSIS INV'!Y119,IF($B$15=DATOS!$B$13,REACTORES!Y119,IF($B$15=DATOS!$B$14,RESINAS!Y123,IF($B$15=DATOS!$B$15,SECADORES!Y119,IF($B$15=DATOS!$B$16,SILOS!Y119,IF($B$15=DATOS!$B$17,TANQUES!Y119,IF($B$15=DATOS!$B$18,'TK AGITADOS'!Y119,IF($B$15=DATOS!$B$19,'TORRES ENF'!Y119," ")))))))))))))))))</f>
        <v>0</v>
      </c>
      <c r="X135" s="46">
        <f>IF($B$15=DATOS!$B$3,CALDERAS!Z119,IF($B$15=DATOS!$B$4,CENTRÍFUGAS!Z119,IF($B$15=DATOS!$B$5,CHILLERS!Z119, IF($B$15=DATOS!$B$6,COMPRESORES!Z119,IF($B$15=DATOS!$B$7,EVAPORADORES!Z119,IF($B$15=DATOS!$B$8,FILTROS!Z119,IF($B$15=DATOS!$B$9,IC!Z119,IF($B$15=DATOS!$B$10,MIXERS!Z119,IF($B$15=DATOS!$B$11,MOLINOS!Z119,IF($B$15=DATOS!$B$12,'ÓSMOSIS INV'!Z119,IF($B$15=DATOS!$B$13,REACTORES!Z119,IF($B$15=DATOS!$B$14,RESINAS!Z123,IF($B$15=DATOS!$B$15,SECADORES!Z119,IF($B$15=DATOS!$B$16,SILOS!Z119,IF($B$15=DATOS!$B$17,TANQUES!Z119,IF($B$15=DATOS!$B$18,'TK AGITADOS'!Z119,IF($B$15=DATOS!$B$19,'TORRES ENF'!Z119," ")))))))))))))))))</f>
        <v>0</v>
      </c>
      <c r="Y135" s="46">
        <f>IF($B$15=DATOS!$B$3,CALDERAS!AA119,IF($B$15=DATOS!$B$4,CENTRÍFUGAS!AA119,IF($B$15=DATOS!$B$5,CHILLERS!AA119, IF($B$15=DATOS!$B$6,COMPRESORES!AA119,IF($B$15=DATOS!$B$7,EVAPORADORES!AA119,IF($B$15=DATOS!$B$8,FILTROS!AA119,IF($B$15=DATOS!$B$9,IC!AA119,IF($B$15=DATOS!$B$10,MIXERS!AA119,IF($B$15=DATOS!$B$11,MOLINOS!AA119,IF($B$15=DATOS!$B$12,'ÓSMOSIS INV'!AA119,IF($B$15=DATOS!$B$13,REACTORES!AA119,IF($B$15=DATOS!$B$14,RESINAS!AA123,IF($B$15=DATOS!$B$15,SECADORES!AA119,IF($B$15=DATOS!$B$16,SILOS!AA119,IF($B$15=DATOS!$B$17,TANQUES!AA119,IF($B$15=DATOS!$B$18,'TK AGITADOS'!AA119,IF($B$15=DATOS!$B$19,'TORRES ENF'!AA119," ")))))))))))))))))</f>
        <v>0</v>
      </c>
      <c r="Z135" s="46">
        <f>IF($B$15=DATOS!$B$3,CALDERAS!AB119,IF($B$15=DATOS!$B$4,CENTRÍFUGAS!AB119,IF($B$15=DATOS!$B$5,CHILLERS!AB119, IF($B$15=DATOS!$B$6,COMPRESORES!AB119,IF($B$15=DATOS!$B$7,EVAPORADORES!AB119,IF($B$15=DATOS!$B$8,FILTROS!AB119,IF($B$15=DATOS!$B$9,IC!AB119,IF($B$15=DATOS!$B$10,MIXERS!AB119,IF($B$15=DATOS!$B$11,MOLINOS!AB119,IF($B$15=DATOS!$B$12,'ÓSMOSIS INV'!AB119,IF($B$15=DATOS!$B$13,REACTORES!AB119,IF($B$15=DATOS!$B$14,RESINAS!AB123,IF($B$15=DATOS!$B$15,SECADORES!AB119,IF($B$15=DATOS!$B$16,SILOS!AB119,IF($B$15=DATOS!$B$17,TANQUES!AB119,IF($B$15=DATOS!$B$18,'TK AGITADOS'!AB119,IF($B$15=DATOS!$B$19,'TORRES ENF'!AB119," ")))))))))))))))))</f>
        <v>0</v>
      </c>
      <c r="AA135" s="46">
        <f>IF($B$15=DATOS!$B$3,CALDERAS!AC119,IF($B$15=DATOS!$B$4,CENTRÍFUGAS!AC119,IF($B$15=DATOS!$B$5,CHILLERS!AC119, IF($B$15=DATOS!$B$6,COMPRESORES!AC119,IF($B$15=DATOS!$B$7,EVAPORADORES!AC119,IF($B$15=DATOS!$B$8,FILTROS!AC119,IF($B$15=DATOS!$B$9,IC!AC119,IF($B$15=DATOS!$B$10,MIXERS!AC119,IF($B$15=DATOS!$B$11,MOLINOS!AC119,IF($B$15=DATOS!$B$12,'ÓSMOSIS INV'!AC119,IF($B$15=DATOS!$B$13,REACTORES!AC119,IF($B$15=DATOS!$B$14,RESINAS!AC123,IF($B$15=DATOS!$B$15,SECADORES!AC119,IF($B$15=DATOS!$B$16,SILOS!AC119,IF($B$15=DATOS!$B$17,TANQUES!AC119,IF($B$15=DATOS!$B$18,'TK AGITADOS'!AC119,IF($B$15=DATOS!$B$19,'TORRES ENF'!AC119," ")))))))))))))))))</f>
        <v>0</v>
      </c>
      <c r="AB135" s="46">
        <f>IF($B$15=DATOS!$B$3,CALDERAS!AD119,IF($B$15=DATOS!$B$4,CENTRÍFUGAS!AD119,IF($B$15=DATOS!$B$5,CHILLERS!AD119, IF($B$15=DATOS!$B$6,COMPRESORES!AD119,IF($B$15=DATOS!$B$7,EVAPORADORES!AD119,IF($B$15=DATOS!$B$8,FILTROS!AD119,IF($B$15=DATOS!$B$9,IC!AD119,IF($B$15=DATOS!$B$10,MIXERS!AD119,IF($B$15=DATOS!$B$11,MOLINOS!AD119,IF($B$15=DATOS!$B$12,'ÓSMOSIS INV'!AD119,IF($B$15=DATOS!$B$13,REACTORES!AD119,IF($B$15=DATOS!$B$14,RESINAS!AD123,IF($B$15=DATOS!$B$15,SECADORES!AD119,IF($B$15=DATOS!$B$16,SILOS!AD119,IF($B$15=DATOS!$B$17,TANQUES!AD119,IF($B$15=DATOS!$B$18,'TK AGITADOS'!AD119,IF($B$15=DATOS!$B$19,'TORRES ENF'!AD119," ")))))))))))))))))</f>
        <v>0</v>
      </c>
      <c r="AC135" s="46">
        <f>IF($B$15=DATOS!$B$3,CALDERAS!AE119,IF($B$15=DATOS!$B$4,CENTRÍFUGAS!AE119,IF($B$15=DATOS!$B$5,CHILLERS!AE119, IF($B$15=DATOS!$B$6,COMPRESORES!AE119,IF($B$15=DATOS!$B$7,EVAPORADORES!AE119,IF($B$15=DATOS!$B$8,FILTROS!AE119,IF($B$15=DATOS!$B$9,IC!AE119,IF($B$15=DATOS!$B$10,MIXERS!AE119,IF($B$15=DATOS!$B$11,MOLINOS!AE119,IF($B$15=DATOS!$B$12,'ÓSMOSIS INV'!AE119,IF($B$15=DATOS!$B$13,REACTORES!AE119,IF($B$15=DATOS!$B$14,RESINAS!AE123,IF($B$15=DATOS!$B$15,SECADORES!AE119,IF($B$15=DATOS!$B$16,SILOS!AE119,IF($B$15=DATOS!$B$17,TANQUES!AE119,IF($B$15=DATOS!$B$18,'TK AGITADOS'!AE119,IF($B$15=DATOS!$B$19,'TORRES ENF'!AE119," ")))))))))))))))))</f>
        <v>0</v>
      </c>
      <c r="AD135" s="46">
        <f>IF($B$15=DATOS!$B$3,CALDERAS!AF119,IF($B$15=DATOS!$B$4,CENTRÍFUGAS!AF119,IF($B$15=DATOS!$B$5,CHILLERS!AF119, IF($B$15=DATOS!$B$6,COMPRESORES!AF119,IF($B$15=DATOS!$B$7,EVAPORADORES!AF119,IF($B$15=DATOS!$B$8,FILTROS!AF119,IF($B$15=DATOS!$B$9,IC!AF119,IF($B$15=DATOS!$B$10,MIXERS!AF119,IF($B$15=DATOS!$B$11,MOLINOS!AF119,IF($B$15=DATOS!$B$12,'ÓSMOSIS INV'!AF119,IF($B$15=DATOS!$B$13,REACTORES!AF119,IF($B$15=DATOS!$B$14,RESINAS!AF123,IF($B$15=DATOS!$B$15,SECADORES!AF119,IF($B$15=DATOS!$B$16,SILOS!AF119,IF($B$15=DATOS!$B$17,TANQUES!AF119,IF($B$15=DATOS!$B$18,'TK AGITADOS'!AF119,IF($B$15=DATOS!$B$19,'TORRES ENF'!AF119," ")))))))))))))))))</f>
        <v>0</v>
      </c>
      <c r="AE135" s="46">
        <f>IF($B$15=DATOS!$B$3,CALDERAS!AG119,IF($B$15=DATOS!$B$4,CENTRÍFUGAS!AG119,IF($B$15=DATOS!$B$5,CHILLERS!AG119, IF($B$15=DATOS!$B$6,COMPRESORES!AG119,IF($B$15=DATOS!$B$7,EVAPORADORES!AG119,IF($B$15=DATOS!$B$8,FILTROS!AG119,IF($B$15=DATOS!$B$9,IC!AG119,IF($B$15=DATOS!$B$10,MIXERS!AG119,IF($B$15=DATOS!$B$11,MOLINOS!AG119,IF($B$15=DATOS!$B$12,'ÓSMOSIS INV'!AG119,IF($B$15=DATOS!$B$13,REACTORES!AG119,IF($B$15=DATOS!$B$14,RESINAS!AG123,IF($B$15=DATOS!$B$15,SECADORES!AG119,IF($B$15=DATOS!$B$16,SILOS!AG119,IF($B$15=DATOS!$B$17,TANQUES!AG119,IF($B$15=DATOS!$B$18,'TK AGITADOS'!AG119,IF($B$15=DATOS!$B$19,'TORRES ENF'!AG119," ")))))))))))))))))</f>
        <v>0</v>
      </c>
      <c r="AF135" s="46">
        <f>IF($B$15=DATOS!$B$3,CALDERAS!AH119,IF($B$15=DATOS!$B$4,CENTRÍFUGAS!AH119,IF($B$15=DATOS!$B$5,CHILLERS!AH119, IF($B$15=DATOS!$B$6,COMPRESORES!AH119,IF($B$15=DATOS!$B$7,EVAPORADORES!AH119,IF($B$15=DATOS!$B$8,FILTROS!AH119,IF($B$15=DATOS!$B$9,IC!AH119,IF($B$15=DATOS!$B$10,MIXERS!AH119,IF($B$15=DATOS!$B$11,MOLINOS!AH119,IF($B$15=DATOS!$B$12,'ÓSMOSIS INV'!AH119,IF($B$15=DATOS!$B$13,REACTORES!AH119,IF($B$15=DATOS!$B$14,RESINAS!AH123,IF($B$15=DATOS!$B$15,SECADORES!AH119,IF($B$15=DATOS!$B$16,SILOS!AH119,IF($B$15=DATOS!$B$17,TANQUES!AH119,IF($B$15=DATOS!$B$18,'TK AGITADOS'!AH119,IF($B$15=DATOS!$B$19,'TORRES ENF'!AH119," ")))))))))))))))))</f>
        <v>0</v>
      </c>
    </row>
    <row r="136" spans="1:32" s="48" customFormat="1" ht="45" customHeight="1" x14ac:dyDescent="0.4">
      <c r="A136" s="46">
        <f>IF($B$15=DATOS!$B$3,CALDERAS!C120,IF($B$15=DATOS!$B$4,CENTRÍFUGAS!C120,IF($B$15=DATOS!$B$5,CHILLERS!C120, IF($B$15=DATOS!$B$6,COMPRESORES!C120,IF($B$15=DATOS!$B$7,EVAPORADORES!C120,IF($B$15=DATOS!$B$8,FILTROS!C120,IF($B$15=DATOS!$B$9,IC!C120,IF($B$15=DATOS!$B$10,MIXERS!C120,IF($B$15=DATOS!$B$11,MOLINOS!C120,IF($B$15=DATOS!$B$12,'ÓSMOSIS INV'!C120,IF($B$15=DATOS!$B$13,REACTORES!C120,IF($B$15=DATOS!$B$14,RESINAS!C124,IF($B$15=DATOS!$B$15,SECADORES!C120,IF($B$15=DATOS!$B$16,SILOS!C120,IF($B$15=DATOS!$B$17,TANQUES!C120,IF($B$15=DATOS!$B$18,'TK AGITADOS'!C120,IF($B$15=DATOS!$B$19,'TORRES ENF'!C120," ")))))))))))))))))</f>
        <v>0</v>
      </c>
      <c r="B136" s="46">
        <f>IF($B$15=DATOS!$B$3,CALDERAS!D120,IF($B$15=DATOS!$B$4,CENTRÍFUGAS!D120,IF($B$15=DATOS!$B$5,CHILLERS!D120, IF($B$15=DATOS!$B$6,COMPRESORES!D120,IF($B$15=DATOS!$B$7,EVAPORADORES!D120,IF($B$15=DATOS!$B$8,FILTROS!D120,IF($B$15=DATOS!$B$9,IC!D120,IF($B$15=DATOS!$B$10,MIXERS!D120,IF($B$15=DATOS!$B$11,MOLINOS!D120,IF($B$15=DATOS!$B$12,'ÓSMOSIS INV'!D120,IF($B$15=DATOS!$B$13,REACTORES!D120,IF($B$15=DATOS!$B$14,RESINAS!D124,IF($B$15=DATOS!$B$15,SECADORES!D120,IF($B$15=DATOS!$B$16,SILOS!D120,IF($B$15=DATOS!$B$17,TANQUES!D120,IF($B$15=DATOS!$B$18,'TK AGITADOS'!D120,IF($B$15=DATOS!$B$19,'TORRES ENF'!D120," ")))))))))))))))))</f>
        <v>0</v>
      </c>
      <c r="C136" s="46">
        <f>IF($B$15=DATOS!$B$3,CALDERAS!E120,IF($B$15=DATOS!$B$4,CENTRÍFUGAS!E120,IF($B$15=DATOS!$B$5,CHILLERS!E120, IF($B$15=DATOS!$B$6,COMPRESORES!E120,IF($B$15=DATOS!$B$7,EVAPORADORES!E120,IF($B$15=DATOS!$B$8,FILTROS!E120,IF($B$15=DATOS!$B$9,IC!E120,IF($B$15=DATOS!$B$10,MIXERS!E120,IF($B$15=DATOS!$B$11,MOLINOS!E120,IF($B$15=DATOS!$B$12,'ÓSMOSIS INV'!E120,IF($B$15=DATOS!$B$13,REACTORES!E120,IF($B$15=DATOS!$B$14,RESINAS!E124,IF($B$15=DATOS!$B$15,SECADORES!E120,IF($B$15=DATOS!$B$16,SILOS!E120,IF($B$15=DATOS!$B$17,TANQUES!E120,IF($B$15=DATOS!$B$18,'TK AGITADOS'!E120,IF($B$15=DATOS!$B$19,'TORRES ENF'!E120," ")))))))))))))))))</f>
        <v>0</v>
      </c>
      <c r="D136" s="46">
        <f>IF($B$15=DATOS!$B$3,CALDERAS!F120,IF($B$15=DATOS!$B$4,CENTRÍFUGAS!F120,IF($B$15=DATOS!$B$5,CHILLERS!F120, IF($B$15=DATOS!$B$6,COMPRESORES!F120,IF($B$15=DATOS!$B$7,EVAPORADORES!F120,IF($B$15=DATOS!$B$8,FILTROS!F120,IF($B$15=DATOS!$B$9,IC!F120,IF($B$15=DATOS!$B$10,MIXERS!F120,IF($B$15=DATOS!$B$11,MOLINOS!F120,IF($B$15=DATOS!$B$12,'ÓSMOSIS INV'!F120,IF($B$15=DATOS!$B$13,REACTORES!F120,IF($B$15=DATOS!$B$14,RESINAS!F124,IF($B$15=DATOS!$B$15,SECADORES!F120,IF($B$15=DATOS!$B$16,SILOS!F120,IF($B$15=DATOS!$B$17,TANQUES!F120,IF($B$15=DATOS!$B$18,'TK AGITADOS'!F120,IF($B$15=DATOS!$B$19,'TORRES ENF'!F120," ")))))))))))))))))</f>
        <v>0</v>
      </c>
      <c r="E136" s="46">
        <f>IF($B$15=DATOS!$B$3,CALDERAS!G120,IF($B$15=DATOS!$B$4,CENTRÍFUGAS!G120,IF($B$15=DATOS!$B$5,CHILLERS!G120, IF($B$15=DATOS!$B$6,COMPRESORES!G120,IF($B$15=DATOS!$B$7,EVAPORADORES!G120,IF($B$15=DATOS!$B$8,FILTROS!G120,IF($B$15=DATOS!$B$9,IC!G120,IF($B$15=DATOS!$B$10,MIXERS!G120,IF($B$15=DATOS!$B$11,MOLINOS!G120,IF($B$15=DATOS!$B$12,'ÓSMOSIS INV'!G120,IF($B$15=DATOS!$B$13,REACTORES!G120,IF($B$15=DATOS!$B$14,RESINAS!G124,IF($B$15=DATOS!$B$15,SECADORES!G120,IF($B$15=DATOS!$B$16,SILOS!G120,IF($B$15=DATOS!$B$17,TANQUES!G120,IF($B$15=DATOS!$B$18,'TK AGITADOS'!G120,IF($B$15=DATOS!$B$19,'TORRES ENF'!G120," ")))))))))))))))))</f>
        <v>0</v>
      </c>
      <c r="F136" s="46">
        <f>IF($B$15=DATOS!$B$3,CALDERAS!H120,IF($B$15=DATOS!$B$4,CENTRÍFUGAS!H120,IF($B$15=DATOS!$B$5,CHILLERS!H120, IF($B$15=DATOS!$B$6,COMPRESORES!H120,IF($B$15=DATOS!$B$7,EVAPORADORES!H120,IF($B$15=DATOS!$B$8,FILTROS!H120,IF($B$15=DATOS!$B$9,IC!H120,IF($B$15=DATOS!$B$10,MIXERS!H120,IF($B$15=DATOS!$B$11,MOLINOS!H120,IF($B$15=DATOS!$B$12,'ÓSMOSIS INV'!H120,IF($B$15=DATOS!$B$13,REACTORES!H120,IF($B$15=DATOS!$B$14,RESINAS!H124,IF($B$15=DATOS!$B$15,SECADORES!H120,IF($B$15=DATOS!$B$16,SILOS!H120,IF($B$15=DATOS!$B$17,TANQUES!H120,IF($B$15=DATOS!$B$18,'TK AGITADOS'!H120,IF($B$15=DATOS!$B$19,'TORRES ENF'!H120," ")))))))))))))))))</f>
        <v>0</v>
      </c>
      <c r="G136" s="46">
        <f>IF($B$15=DATOS!$B$3,CALDERAS!I120,IF($B$15=DATOS!$B$4,CENTRÍFUGAS!I120,IF($B$15=DATOS!$B$5,CHILLERS!I120, IF($B$15=DATOS!$B$6,COMPRESORES!I120,IF($B$15=DATOS!$B$7,EVAPORADORES!I120,IF($B$15=DATOS!$B$8,FILTROS!I120,IF($B$15=DATOS!$B$9,IC!I120,IF($B$15=DATOS!$B$10,MIXERS!I120,IF($B$15=DATOS!$B$11,MOLINOS!I120,IF($B$15=DATOS!$B$12,'ÓSMOSIS INV'!I120,IF($B$15=DATOS!$B$13,REACTORES!I120,IF($B$15=DATOS!$B$14,RESINAS!I124,IF($B$15=DATOS!$B$15,SECADORES!I120,IF($B$15=DATOS!$B$16,SILOS!I120,IF($B$15=DATOS!$B$17,TANQUES!I120,IF($B$15=DATOS!$B$18,'TK AGITADOS'!I120,IF($B$15=DATOS!$B$19,'TORRES ENF'!I120," ")))))))))))))))))</f>
        <v>0</v>
      </c>
      <c r="H136" s="46">
        <f>IF($B$15=DATOS!$B$3,CALDERAS!J120,IF($B$15=DATOS!$B$4,CENTRÍFUGAS!J120,IF($B$15=DATOS!$B$5,CHILLERS!J120, IF($B$15=DATOS!$B$6,COMPRESORES!J120,IF($B$15=DATOS!$B$7,EVAPORADORES!J120,IF($B$15=DATOS!$B$8,FILTROS!J120,IF($B$15=DATOS!$B$9,IC!J120,IF($B$15=DATOS!$B$10,MIXERS!J120,IF($B$15=DATOS!$B$11,MOLINOS!J120,IF($B$15=DATOS!$B$12,'ÓSMOSIS INV'!J120,IF($B$15=DATOS!$B$13,REACTORES!J120,IF($B$15=DATOS!$B$14,RESINAS!J124,IF($B$15=DATOS!$B$15,SECADORES!J120,IF($B$15=DATOS!$B$16,SILOS!J120,IF($B$15=DATOS!$B$17,TANQUES!J120,IF($B$15=DATOS!$B$18,'TK AGITADOS'!J120,IF($B$15=DATOS!$B$19,'TORRES ENF'!J120," ")))))))))))))))))</f>
        <v>0</v>
      </c>
      <c r="I136" s="46">
        <f>IF($B$15=DATOS!$B$3,CALDERAS!K120,IF($B$15=DATOS!$B$4,CENTRÍFUGAS!K120,IF($B$15=DATOS!$B$5,CHILLERS!K120, IF($B$15=DATOS!$B$6,COMPRESORES!K120,IF($B$15=DATOS!$B$7,EVAPORADORES!K120,IF($B$15=DATOS!$B$8,FILTROS!K120,IF($B$15=DATOS!$B$9,IC!K120,IF($B$15=DATOS!$B$10,MIXERS!K120,IF($B$15=DATOS!$B$11,MOLINOS!K120,IF($B$15=DATOS!$B$12,'ÓSMOSIS INV'!K120,IF($B$15=DATOS!$B$13,REACTORES!K120,IF($B$15=DATOS!$B$14,RESINAS!K124,IF($B$15=DATOS!$B$15,SECADORES!K120,IF($B$15=DATOS!$B$16,SILOS!K120,IF($B$15=DATOS!$B$17,TANQUES!K120,IF($B$15=DATOS!$B$18,'TK AGITADOS'!K120,IF($B$15=DATOS!$B$19,'TORRES ENF'!K120," ")))))))))))))))))</f>
        <v>0</v>
      </c>
      <c r="J136" s="46">
        <f>IF($B$15=DATOS!$B$3,CALDERAS!L120,IF($B$15=DATOS!$B$4,CENTRÍFUGAS!L120,IF($B$15=DATOS!$B$5,CHILLERS!L120, IF($B$15=DATOS!$B$6,COMPRESORES!L120,IF($B$15=DATOS!$B$7,EVAPORADORES!L120,IF($B$15=DATOS!$B$8,FILTROS!L120,IF($B$15=DATOS!$B$9,IC!L120,IF($B$15=DATOS!$B$10,MIXERS!L120,IF($B$15=DATOS!$B$11,MOLINOS!L120,IF($B$15=DATOS!$B$12,'ÓSMOSIS INV'!L120,IF($B$15=DATOS!$B$13,REACTORES!L120,IF($B$15=DATOS!$B$14,RESINAS!L124,IF($B$15=DATOS!$B$15,SECADORES!L120,IF($B$15=DATOS!$B$16,SILOS!L120,IF($B$15=DATOS!$B$17,TANQUES!L120,IF($B$15=DATOS!$B$18,'TK AGITADOS'!L120,IF($B$15=DATOS!$B$19,'TORRES ENF'!L120," ")))))))))))))))))</f>
        <v>0</v>
      </c>
      <c r="K136" s="46">
        <f>IF($B$15=DATOS!$B$3,CALDERAS!M120,IF($B$15=DATOS!$B$4,CENTRÍFUGAS!M120,IF($B$15=DATOS!$B$5,CHILLERS!M120, IF($B$15=DATOS!$B$6,COMPRESORES!M120,IF($B$15=DATOS!$B$7,EVAPORADORES!M120,IF($B$15=DATOS!$B$8,FILTROS!M120,IF($B$15=DATOS!$B$9,IC!M120,IF($B$15=DATOS!$B$10,MIXERS!M120,IF($B$15=DATOS!$B$11,MOLINOS!M120,IF($B$15=DATOS!$B$12,'ÓSMOSIS INV'!M120,IF($B$15=DATOS!$B$13,REACTORES!M120,IF($B$15=DATOS!$B$14,RESINAS!M124,IF($B$15=DATOS!$B$15,SECADORES!M120,IF($B$15=DATOS!$B$16,SILOS!M120,IF($B$15=DATOS!$B$17,TANQUES!M120,IF($B$15=DATOS!$B$18,'TK AGITADOS'!M120,IF($B$15=DATOS!$B$19,'TORRES ENF'!M120," ")))))))))))))))))</f>
        <v>0</v>
      </c>
      <c r="L136" s="46">
        <f>IF($B$15=DATOS!$B$3,CALDERAS!N120,IF($B$15=DATOS!$B$4,CENTRÍFUGAS!N120,IF($B$15=DATOS!$B$5,CHILLERS!N120, IF($B$15=DATOS!$B$6,COMPRESORES!N120,IF($B$15=DATOS!$B$7,EVAPORADORES!N120,IF($B$15=DATOS!$B$8,FILTROS!N120,IF($B$15=DATOS!$B$9,IC!N120,IF($B$15=DATOS!$B$10,MIXERS!N120,IF($B$15=DATOS!$B$11,MOLINOS!N120,IF($B$15=DATOS!$B$12,'ÓSMOSIS INV'!N120,IF($B$15=DATOS!$B$13,REACTORES!N120,IF($B$15=DATOS!$B$14,RESINAS!N124,IF($B$15=DATOS!$B$15,SECADORES!N120,IF($B$15=DATOS!$B$16,SILOS!N120,IF($B$15=DATOS!$B$17,TANQUES!N120,IF($B$15=DATOS!$B$18,'TK AGITADOS'!N120,IF($B$15=DATOS!$B$19,'TORRES ENF'!N120," ")))))))))))))))))</f>
        <v>0</v>
      </c>
      <c r="M136" s="46">
        <f>IF($B$15=DATOS!$B$3,CALDERAS!O120,IF($B$15=DATOS!$B$4,CENTRÍFUGAS!O120,IF($B$15=DATOS!$B$5,CHILLERS!O120, IF($B$15=DATOS!$B$6,COMPRESORES!O120,IF($B$15=DATOS!$B$7,EVAPORADORES!O120,IF($B$15=DATOS!$B$8,FILTROS!O120,IF($B$15=DATOS!$B$9,IC!O120,IF($B$15=DATOS!$B$10,MIXERS!O120,IF($B$15=DATOS!$B$11,MOLINOS!O120,IF($B$15=DATOS!$B$12,'ÓSMOSIS INV'!O120,IF($B$15=DATOS!$B$13,REACTORES!O120,IF($B$15=DATOS!$B$14,RESINAS!O124,IF($B$15=DATOS!$B$15,SECADORES!O120,IF($B$15=DATOS!$B$16,SILOS!O120,IF($B$15=DATOS!$B$17,TANQUES!O120,IF($B$15=DATOS!$B$18,'TK AGITADOS'!O120,IF($B$15=DATOS!$B$19,'TORRES ENF'!O120," ")))))))))))))))))</f>
        <v>0</v>
      </c>
      <c r="N136" s="46">
        <f>IF($B$15=DATOS!$B$3,CALDERAS!P120,IF($B$15=DATOS!$B$4,CENTRÍFUGAS!P120,IF($B$15=DATOS!$B$5,CHILLERS!P120, IF($B$15=DATOS!$B$6,COMPRESORES!P120,IF($B$15=DATOS!$B$7,EVAPORADORES!P120,IF($B$15=DATOS!$B$8,FILTROS!P120,IF($B$15=DATOS!$B$9,IC!P120,IF($B$15=DATOS!$B$10,MIXERS!P120,IF($B$15=DATOS!$B$11,MOLINOS!P120,IF($B$15=DATOS!$B$12,'ÓSMOSIS INV'!P120,IF($B$15=DATOS!$B$13,REACTORES!P120,IF($B$15=DATOS!$B$14,RESINAS!P124,IF($B$15=DATOS!$B$15,SECADORES!P120,IF($B$15=DATOS!$B$16,SILOS!P120,IF($B$15=DATOS!$B$17,TANQUES!P120,IF($B$15=DATOS!$B$18,'TK AGITADOS'!P120,IF($B$15=DATOS!$B$19,'TORRES ENF'!P120," ")))))))))))))))))</f>
        <v>0</v>
      </c>
      <c r="O136" s="46">
        <f>IF($B$15=DATOS!$B$3,CALDERAS!Q120,IF($B$15=DATOS!$B$4,CENTRÍFUGAS!Q120,IF($B$15=DATOS!$B$5,CHILLERS!Q120, IF($B$15=DATOS!$B$6,COMPRESORES!Q120,IF($B$15=DATOS!$B$7,EVAPORADORES!Q120,IF($B$15=DATOS!$B$8,FILTROS!Q120,IF($B$15=DATOS!$B$9,IC!Q120,IF($B$15=DATOS!$B$10,MIXERS!Q120,IF($B$15=DATOS!$B$11,MOLINOS!Q120,IF($B$15=DATOS!$B$12,'ÓSMOSIS INV'!Q120,IF($B$15=DATOS!$B$13,REACTORES!Q120,IF($B$15=DATOS!$B$14,RESINAS!Q124,IF($B$15=DATOS!$B$15,SECADORES!Q120,IF($B$15=DATOS!$B$16,SILOS!Q120,IF($B$15=DATOS!$B$17,TANQUES!Q120,IF($B$15=DATOS!$B$18,'TK AGITADOS'!Q120,IF($B$15=DATOS!$B$19,'TORRES ENF'!Q120," ")))))))))))))))))</f>
        <v>0</v>
      </c>
      <c r="P136" s="46">
        <f>IF($B$15=DATOS!$B$3,CALDERAS!R120,IF($B$15=DATOS!$B$4,CENTRÍFUGAS!R120,IF($B$15=DATOS!$B$5,CHILLERS!R120, IF($B$15=DATOS!$B$6,COMPRESORES!R120,IF($B$15=DATOS!$B$7,EVAPORADORES!R120,IF($B$15=DATOS!$B$8,FILTROS!R120,IF($B$15=DATOS!$B$9,IC!R120,IF($B$15=DATOS!$B$10,MIXERS!R120,IF($B$15=DATOS!$B$11,MOLINOS!R120,IF($B$15=DATOS!$B$12,'ÓSMOSIS INV'!R120,IF($B$15=DATOS!$B$13,REACTORES!R120,IF($B$15=DATOS!$B$14,RESINAS!R124,IF($B$15=DATOS!$B$15,SECADORES!R120,IF($B$15=DATOS!$B$16,SILOS!R120,IF($B$15=DATOS!$B$17,TANQUES!R120,IF($B$15=DATOS!$B$18,'TK AGITADOS'!R120,IF($B$15=DATOS!$B$19,'TORRES ENF'!R120," ")))))))))))))))))</f>
        <v>0</v>
      </c>
      <c r="Q136" s="46">
        <f>IF($B$15=DATOS!$B$3,CALDERAS!S120,IF($B$15=DATOS!$B$4,CENTRÍFUGAS!S120,IF($B$15=DATOS!$B$5,CHILLERS!S120, IF($B$15=DATOS!$B$6,COMPRESORES!S120,IF($B$15=DATOS!$B$7,EVAPORADORES!S120,IF($B$15=DATOS!$B$8,FILTROS!S120,IF($B$15=DATOS!$B$9,IC!S120,IF($B$15=DATOS!$B$10,MIXERS!S120,IF($B$15=DATOS!$B$11,MOLINOS!S120,IF($B$15=DATOS!$B$12,'ÓSMOSIS INV'!S120,IF($B$15=DATOS!$B$13,REACTORES!S120,IF($B$15=DATOS!$B$14,RESINAS!S124,IF($B$15=DATOS!$B$15,SECADORES!S120,IF($B$15=DATOS!$B$16,SILOS!S120,IF($B$15=DATOS!$B$17,TANQUES!S120,IF($B$15=DATOS!$B$18,'TK AGITADOS'!S120,IF($B$15=DATOS!$B$19,'TORRES ENF'!S120," ")))))))))))))))))</f>
        <v>0</v>
      </c>
      <c r="R136" s="46">
        <f>IF($B$15=DATOS!$B$3,CALDERAS!T120,IF($B$15=DATOS!$B$4,CENTRÍFUGAS!T120,IF($B$15=DATOS!$B$5,CHILLERS!T120, IF($B$15=DATOS!$B$6,COMPRESORES!T120,IF($B$15=DATOS!$B$7,EVAPORADORES!T120,IF($B$15=DATOS!$B$8,FILTROS!T120,IF($B$15=DATOS!$B$9,IC!T120,IF($B$15=DATOS!$B$10,MIXERS!T120,IF($B$15=DATOS!$B$11,MOLINOS!T120,IF($B$15=DATOS!$B$12,'ÓSMOSIS INV'!T120,IF($B$15=DATOS!$B$13,REACTORES!T120,IF($B$15=DATOS!$B$14,RESINAS!T124,IF($B$15=DATOS!$B$15,SECADORES!T120,IF($B$15=DATOS!$B$16,SILOS!T120,IF($B$15=DATOS!$B$17,TANQUES!T120,IF($B$15=DATOS!$B$18,'TK AGITADOS'!T120,IF($B$15=DATOS!$B$19,'TORRES ENF'!T120," ")))))))))))))))))</f>
        <v>0</v>
      </c>
      <c r="S136" s="46">
        <f>IF($B$15=DATOS!$B$3,CALDERAS!U120,IF($B$15=DATOS!$B$4,CENTRÍFUGAS!U120,IF($B$15=DATOS!$B$5,CHILLERS!U120, IF($B$15=DATOS!$B$6,COMPRESORES!U120,IF($B$15=DATOS!$B$7,EVAPORADORES!U120,IF($B$15=DATOS!$B$8,FILTROS!U120,IF($B$15=DATOS!$B$9,IC!U120,IF($B$15=DATOS!$B$10,MIXERS!U120,IF($B$15=DATOS!$B$11,MOLINOS!U120,IF($B$15=DATOS!$B$12,'ÓSMOSIS INV'!U120,IF($B$15=DATOS!$B$13,REACTORES!U120,IF($B$15=DATOS!$B$14,RESINAS!U124,IF($B$15=DATOS!$B$15,SECADORES!U120,IF($B$15=DATOS!$B$16,SILOS!U120,IF($B$15=DATOS!$B$17,TANQUES!U120,IF($B$15=DATOS!$B$18,'TK AGITADOS'!U120,IF($B$15=DATOS!$B$19,'TORRES ENF'!U120," ")))))))))))))))))</f>
        <v>0</v>
      </c>
      <c r="T136" s="46">
        <f>IF($B$15=DATOS!$B$3,CALDERAS!V120,IF($B$15=DATOS!$B$4,CENTRÍFUGAS!V120,IF($B$15=DATOS!$B$5,CHILLERS!V120, IF($B$15=DATOS!$B$6,COMPRESORES!V120,IF($B$15=DATOS!$B$7,EVAPORADORES!V120,IF($B$15=DATOS!$B$8,FILTROS!V120,IF($B$15=DATOS!$B$9,IC!V120,IF($B$15=DATOS!$B$10,MIXERS!V120,IF($B$15=DATOS!$B$11,MOLINOS!V120,IF($B$15=DATOS!$B$12,'ÓSMOSIS INV'!V120,IF($B$15=DATOS!$B$13,REACTORES!V120,IF($B$15=DATOS!$B$14,RESINAS!V124,IF($B$15=DATOS!$B$15,SECADORES!V120,IF($B$15=DATOS!$B$16,SILOS!V120,IF($B$15=DATOS!$B$17,TANQUES!V120,IF($B$15=DATOS!$B$18,'TK AGITADOS'!V120,IF($B$15=DATOS!$B$19,'TORRES ENF'!V120," ")))))))))))))))))</f>
        <v>0</v>
      </c>
      <c r="U136" s="46">
        <f>IF($B$15=DATOS!$B$3,CALDERAS!W120,IF($B$15=DATOS!$B$4,CENTRÍFUGAS!W120,IF($B$15=DATOS!$B$5,CHILLERS!W120, IF($B$15=DATOS!$B$6,COMPRESORES!W120,IF($B$15=DATOS!$B$7,EVAPORADORES!W120,IF($B$15=DATOS!$B$8,FILTROS!W120,IF($B$15=DATOS!$B$9,IC!W120,IF($B$15=DATOS!$B$10,MIXERS!W120,IF($B$15=DATOS!$B$11,MOLINOS!W120,IF($B$15=DATOS!$B$12,'ÓSMOSIS INV'!W120,IF($B$15=DATOS!$B$13,REACTORES!W120,IF($B$15=DATOS!$B$14,RESINAS!W124,IF($B$15=DATOS!$B$15,SECADORES!W120,IF($B$15=DATOS!$B$16,SILOS!W120,IF($B$15=DATOS!$B$17,TANQUES!W120,IF($B$15=DATOS!$B$18,'TK AGITADOS'!W120,IF($B$15=DATOS!$B$19,'TORRES ENF'!W120," ")))))))))))))))))</f>
        <v>0</v>
      </c>
      <c r="V136" s="46">
        <f>IF($B$15=DATOS!$B$3,CALDERAS!X120,IF($B$15=DATOS!$B$4,CENTRÍFUGAS!X120,IF($B$15=DATOS!$B$5,CHILLERS!X120, IF($B$15=DATOS!$B$6,COMPRESORES!X120,IF($B$15=DATOS!$B$7,EVAPORADORES!X120,IF($B$15=DATOS!$B$8,FILTROS!X120,IF($B$15=DATOS!$B$9,IC!X120,IF($B$15=DATOS!$B$10,MIXERS!X120,IF($B$15=DATOS!$B$11,MOLINOS!X120,IF($B$15=DATOS!$B$12,'ÓSMOSIS INV'!X120,IF($B$15=DATOS!$B$13,REACTORES!X120,IF($B$15=DATOS!$B$14,RESINAS!X124,IF($B$15=DATOS!$B$15,SECADORES!X120,IF($B$15=DATOS!$B$16,SILOS!X120,IF($B$15=DATOS!$B$17,TANQUES!X120,IF($B$15=DATOS!$B$18,'TK AGITADOS'!X120,IF($B$15=DATOS!$B$19,'TORRES ENF'!X120," ")))))))))))))))))</f>
        <v>0</v>
      </c>
      <c r="W136" s="46">
        <f>IF($B$15=DATOS!$B$3,CALDERAS!Y120,IF($B$15=DATOS!$B$4,CENTRÍFUGAS!Y120,IF($B$15=DATOS!$B$5,CHILLERS!Y120, IF($B$15=DATOS!$B$6,COMPRESORES!Y120,IF($B$15=DATOS!$B$7,EVAPORADORES!Y120,IF($B$15=DATOS!$B$8,FILTROS!Y120,IF($B$15=DATOS!$B$9,IC!Y120,IF($B$15=DATOS!$B$10,MIXERS!Y120,IF($B$15=DATOS!$B$11,MOLINOS!Y120,IF($B$15=DATOS!$B$12,'ÓSMOSIS INV'!Y120,IF($B$15=DATOS!$B$13,REACTORES!Y120,IF($B$15=DATOS!$B$14,RESINAS!Y124,IF($B$15=DATOS!$B$15,SECADORES!Y120,IF($B$15=DATOS!$B$16,SILOS!Y120,IF($B$15=DATOS!$B$17,TANQUES!Y120,IF($B$15=DATOS!$B$18,'TK AGITADOS'!Y120,IF($B$15=DATOS!$B$19,'TORRES ENF'!Y120," ")))))))))))))))))</f>
        <v>0</v>
      </c>
      <c r="X136" s="46">
        <f>IF($B$15=DATOS!$B$3,CALDERAS!Z120,IF($B$15=DATOS!$B$4,CENTRÍFUGAS!Z120,IF($B$15=DATOS!$B$5,CHILLERS!Z120, IF($B$15=DATOS!$B$6,COMPRESORES!Z120,IF($B$15=DATOS!$B$7,EVAPORADORES!Z120,IF($B$15=DATOS!$B$8,FILTROS!Z120,IF($B$15=DATOS!$B$9,IC!Z120,IF($B$15=DATOS!$B$10,MIXERS!Z120,IF($B$15=DATOS!$B$11,MOLINOS!Z120,IF($B$15=DATOS!$B$12,'ÓSMOSIS INV'!Z120,IF($B$15=DATOS!$B$13,REACTORES!Z120,IF($B$15=DATOS!$B$14,RESINAS!Z124,IF($B$15=DATOS!$B$15,SECADORES!Z120,IF($B$15=DATOS!$B$16,SILOS!Z120,IF($B$15=DATOS!$B$17,TANQUES!Z120,IF($B$15=DATOS!$B$18,'TK AGITADOS'!Z120,IF($B$15=DATOS!$B$19,'TORRES ENF'!Z120," ")))))))))))))))))</f>
        <v>0</v>
      </c>
      <c r="Y136" s="46">
        <f>IF($B$15=DATOS!$B$3,CALDERAS!AA120,IF($B$15=DATOS!$B$4,CENTRÍFUGAS!AA120,IF($B$15=DATOS!$B$5,CHILLERS!AA120, IF($B$15=DATOS!$B$6,COMPRESORES!AA120,IF($B$15=DATOS!$B$7,EVAPORADORES!AA120,IF($B$15=DATOS!$B$8,FILTROS!AA120,IF($B$15=DATOS!$B$9,IC!AA120,IF($B$15=DATOS!$B$10,MIXERS!AA120,IF($B$15=DATOS!$B$11,MOLINOS!AA120,IF($B$15=DATOS!$B$12,'ÓSMOSIS INV'!AA120,IF($B$15=DATOS!$B$13,REACTORES!AA120,IF($B$15=DATOS!$B$14,RESINAS!AA124,IF($B$15=DATOS!$B$15,SECADORES!AA120,IF($B$15=DATOS!$B$16,SILOS!AA120,IF($B$15=DATOS!$B$17,TANQUES!AA120,IF($B$15=DATOS!$B$18,'TK AGITADOS'!AA120,IF($B$15=DATOS!$B$19,'TORRES ENF'!AA120," ")))))))))))))))))</f>
        <v>0</v>
      </c>
      <c r="Z136" s="46">
        <f>IF($B$15=DATOS!$B$3,CALDERAS!AB120,IF($B$15=DATOS!$B$4,CENTRÍFUGAS!AB120,IF($B$15=DATOS!$B$5,CHILLERS!AB120, IF($B$15=DATOS!$B$6,COMPRESORES!AB120,IF($B$15=DATOS!$B$7,EVAPORADORES!AB120,IF($B$15=DATOS!$B$8,FILTROS!AB120,IF($B$15=DATOS!$B$9,IC!AB120,IF($B$15=DATOS!$B$10,MIXERS!AB120,IF($B$15=DATOS!$B$11,MOLINOS!AB120,IF($B$15=DATOS!$B$12,'ÓSMOSIS INV'!AB120,IF($B$15=DATOS!$B$13,REACTORES!AB120,IF($B$15=DATOS!$B$14,RESINAS!AB124,IF($B$15=DATOS!$B$15,SECADORES!AB120,IF($B$15=DATOS!$B$16,SILOS!AB120,IF($B$15=DATOS!$B$17,TANQUES!AB120,IF($B$15=DATOS!$B$18,'TK AGITADOS'!AB120,IF($B$15=DATOS!$B$19,'TORRES ENF'!AB120," ")))))))))))))))))</f>
        <v>0</v>
      </c>
      <c r="AA136" s="46">
        <f>IF($B$15=DATOS!$B$3,CALDERAS!AC120,IF($B$15=DATOS!$B$4,CENTRÍFUGAS!AC120,IF($B$15=DATOS!$B$5,CHILLERS!AC120, IF($B$15=DATOS!$B$6,COMPRESORES!AC120,IF($B$15=DATOS!$B$7,EVAPORADORES!AC120,IF($B$15=DATOS!$B$8,FILTROS!AC120,IF($B$15=DATOS!$B$9,IC!AC120,IF($B$15=DATOS!$B$10,MIXERS!AC120,IF($B$15=DATOS!$B$11,MOLINOS!AC120,IF($B$15=DATOS!$B$12,'ÓSMOSIS INV'!AC120,IF($B$15=DATOS!$B$13,REACTORES!AC120,IF($B$15=DATOS!$B$14,RESINAS!AC124,IF($B$15=DATOS!$B$15,SECADORES!AC120,IF($B$15=DATOS!$B$16,SILOS!AC120,IF($B$15=DATOS!$B$17,TANQUES!AC120,IF($B$15=DATOS!$B$18,'TK AGITADOS'!AC120,IF($B$15=DATOS!$B$19,'TORRES ENF'!AC120," ")))))))))))))))))</f>
        <v>0</v>
      </c>
      <c r="AB136" s="46">
        <f>IF($B$15=DATOS!$B$3,CALDERAS!AD120,IF($B$15=DATOS!$B$4,CENTRÍFUGAS!AD120,IF($B$15=DATOS!$B$5,CHILLERS!AD120, IF($B$15=DATOS!$B$6,COMPRESORES!AD120,IF($B$15=DATOS!$B$7,EVAPORADORES!AD120,IF($B$15=DATOS!$B$8,FILTROS!AD120,IF($B$15=DATOS!$B$9,IC!AD120,IF($B$15=DATOS!$B$10,MIXERS!AD120,IF($B$15=DATOS!$B$11,MOLINOS!AD120,IF($B$15=DATOS!$B$12,'ÓSMOSIS INV'!AD120,IF($B$15=DATOS!$B$13,REACTORES!AD120,IF($B$15=DATOS!$B$14,RESINAS!AD124,IF($B$15=DATOS!$B$15,SECADORES!AD120,IF($B$15=DATOS!$B$16,SILOS!AD120,IF($B$15=DATOS!$B$17,TANQUES!AD120,IF($B$15=DATOS!$B$18,'TK AGITADOS'!AD120,IF($B$15=DATOS!$B$19,'TORRES ENF'!AD120," ")))))))))))))))))</f>
        <v>0</v>
      </c>
      <c r="AC136" s="46">
        <f>IF($B$15=DATOS!$B$3,CALDERAS!AE120,IF($B$15=DATOS!$B$4,CENTRÍFUGAS!AE120,IF($B$15=DATOS!$B$5,CHILLERS!AE120, IF($B$15=DATOS!$B$6,COMPRESORES!AE120,IF($B$15=DATOS!$B$7,EVAPORADORES!AE120,IF($B$15=DATOS!$B$8,FILTROS!AE120,IF($B$15=DATOS!$B$9,IC!AE120,IF($B$15=DATOS!$B$10,MIXERS!AE120,IF($B$15=DATOS!$B$11,MOLINOS!AE120,IF($B$15=DATOS!$B$12,'ÓSMOSIS INV'!AE120,IF($B$15=DATOS!$B$13,REACTORES!AE120,IF($B$15=DATOS!$B$14,RESINAS!AE124,IF($B$15=DATOS!$B$15,SECADORES!AE120,IF($B$15=DATOS!$B$16,SILOS!AE120,IF($B$15=DATOS!$B$17,TANQUES!AE120,IF($B$15=DATOS!$B$18,'TK AGITADOS'!AE120,IF($B$15=DATOS!$B$19,'TORRES ENF'!AE120," ")))))))))))))))))</f>
        <v>0</v>
      </c>
      <c r="AD136" s="46">
        <f>IF($B$15=DATOS!$B$3,CALDERAS!AF120,IF($B$15=DATOS!$B$4,CENTRÍFUGAS!AF120,IF($B$15=DATOS!$B$5,CHILLERS!AF120, IF($B$15=DATOS!$B$6,COMPRESORES!AF120,IF($B$15=DATOS!$B$7,EVAPORADORES!AF120,IF($B$15=DATOS!$B$8,FILTROS!AF120,IF($B$15=DATOS!$B$9,IC!AF120,IF($B$15=DATOS!$B$10,MIXERS!AF120,IF($B$15=DATOS!$B$11,MOLINOS!AF120,IF($B$15=DATOS!$B$12,'ÓSMOSIS INV'!AF120,IF($B$15=DATOS!$B$13,REACTORES!AF120,IF($B$15=DATOS!$B$14,RESINAS!AF124,IF($B$15=DATOS!$B$15,SECADORES!AF120,IF($B$15=DATOS!$B$16,SILOS!AF120,IF($B$15=DATOS!$B$17,TANQUES!AF120,IF($B$15=DATOS!$B$18,'TK AGITADOS'!AF120,IF($B$15=DATOS!$B$19,'TORRES ENF'!AF120," ")))))))))))))))))</f>
        <v>0</v>
      </c>
      <c r="AE136" s="46">
        <f>IF($B$15=DATOS!$B$3,CALDERAS!AG120,IF($B$15=DATOS!$B$4,CENTRÍFUGAS!AG120,IF($B$15=DATOS!$B$5,CHILLERS!AG120, IF($B$15=DATOS!$B$6,COMPRESORES!AG120,IF($B$15=DATOS!$B$7,EVAPORADORES!AG120,IF($B$15=DATOS!$B$8,FILTROS!AG120,IF($B$15=DATOS!$B$9,IC!AG120,IF($B$15=DATOS!$B$10,MIXERS!AG120,IF($B$15=DATOS!$B$11,MOLINOS!AG120,IF($B$15=DATOS!$B$12,'ÓSMOSIS INV'!AG120,IF($B$15=DATOS!$B$13,REACTORES!AG120,IF($B$15=DATOS!$B$14,RESINAS!AG124,IF($B$15=DATOS!$B$15,SECADORES!AG120,IF($B$15=DATOS!$B$16,SILOS!AG120,IF($B$15=DATOS!$B$17,TANQUES!AG120,IF($B$15=DATOS!$B$18,'TK AGITADOS'!AG120,IF($B$15=DATOS!$B$19,'TORRES ENF'!AG120," ")))))))))))))))))</f>
        <v>0</v>
      </c>
      <c r="AF136" s="46">
        <f>IF($B$15=DATOS!$B$3,CALDERAS!AH120,IF($B$15=DATOS!$B$4,CENTRÍFUGAS!AH120,IF($B$15=DATOS!$B$5,CHILLERS!AH120, IF($B$15=DATOS!$B$6,COMPRESORES!AH120,IF($B$15=DATOS!$B$7,EVAPORADORES!AH120,IF($B$15=DATOS!$B$8,FILTROS!AH120,IF($B$15=DATOS!$B$9,IC!AH120,IF($B$15=DATOS!$B$10,MIXERS!AH120,IF($B$15=DATOS!$B$11,MOLINOS!AH120,IF($B$15=DATOS!$B$12,'ÓSMOSIS INV'!AH120,IF($B$15=DATOS!$B$13,REACTORES!AH120,IF($B$15=DATOS!$B$14,RESINAS!AH124,IF($B$15=DATOS!$B$15,SECADORES!AH120,IF($B$15=DATOS!$B$16,SILOS!AH120,IF($B$15=DATOS!$B$17,TANQUES!AH120,IF($B$15=DATOS!$B$18,'TK AGITADOS'!AH120,IF($B$15=DATOS!$B$19,'TORRES ENF'!AH120," ")))))))))))))))))</f>
        <v>0</v>
      </c>
    </row>
    <row r="137" spans="1:32" s="48" customFormat="1" ht="45" customHeight="1" x14ac:dyDescent="0.4">
      <c r="A137" s="46">
        <f>IF($B$15=DATOS!$B$3,CALDERAS!C121,IF($B$15=DATOS!$B$4,CENTRÍFUGAS!C121,IF($B$15=DATOS!$B$5,CHILLERS!C121, IF($B$15=DATOS!$B$6,COMPRESORES!C121,IF($B$15=DATOS!$B$7,EVAPORADORES!C121,IF($B$15=DATOS!$B$8,FILTROS!C121,IF($B$15=DATOS!$B$9,IC!C121,IF($B$15=DATOS!$B$10,MIXERS!C121,IF($B$15=DATOS!$B$11,MOLINOS!C121,IF($B$15=DATOS!$B$12,'ÓSMOSIS INV'!C121,IF($B$15=DATOS!$B$13,REACTORES!C121,IF($B$15=DATOS!$B$14,RESINAS!C125,IF($B$15=DATOS!$B$15,SECADORES!C121,IF($B$15=DATOS!$B$16,SILOS!C121,IF($B$15=DATOS!$B$17,TANQUES!C121,IF($B$15=DATOS!$B$18,'TK AGITADOS'!C121,IF($B$15=DATOS!$B$19,'TORRES ENF'!C121," ")))))))))))))))))</f>
        <v>0</v>
      </c>
      <c r="B137" s="46">
        <f>IF($B$15=DATOS!$B$3,CALDERAS!D121,IF($B$15=DATOS!$B$4,CENTRÍFUGAS!D121,IF($B$15=DATOS!$B$5,CHILLERS!D121, IF($B$15=DATOS!$B$6,COMPRESORES!D121,IF($B$15=DATOS!$B$7,EVAPORADORES!D121,IF($B$15=DATOS!$B$8,FILTROS!D121,IF($B$15=DATOS!$B$9,IC!D121,IF($B$15=DATOS!$B$10,MIXERS!D121,IF($B$15=DATOS!$B$11,MOLINOS!D121,IF($B$15=DATOS!$B$12,'ÓSMOSIS INV'!D121,IF($B$15=DATOS!$B$13,REACTORES!D121,IF($B$15=DATOS!$B$14,RESINAS!D125,IF($B$15=DATOS!$B$15,SECADORES!D121,IF($B$15=DATOS!$B$16,SILOS!D121,IF($B$15=DATOS!$B$17,TANQUES!D121,IF($B$15=DATOS!$B$18,'TK AGITADOS'!D121,IF($B$15=DATOS!$B$19,'TORRES ENF'!D121," ")))))))))))))))))</f>
        <v>0</v>
      </c>
      <c r="C137" s="46">
        <f>IF($B$15=DATOS!$B$3,CALDERAS!E121,IF($B$15=DATOS!$B$4,CENTRÍFUGAS!E121,IF($B$15=DATOS!$B$5,CHILLERS!E121, IF($B$15=DATOS!$B$6,COMPRESORES!E121,IF($B$15=DATOS!$B$7,EVAPORADORES!E121,IF($B$15=DATOS!$B$8,FILTROS!E121,IF($B$15=DATOS!$B$9,IC!E121,IF($B$15=DATOS!$B$10,MIXERS!E121,IF($B$15=DATOS!$B$11,MOLINOS!E121,IF($B$15=DATOS!$B$12,'ÓSMOSIS INV'!E121,IF($B$15=DATOS!$B$13,REACTORES!E121,IF($B$15=DATOS!$B$14,RESINAS!E125,IF($B$15=DATOS!$B$15,SECADORES!E121,IF($B$15=DATOS!$B$16,SILOS!E121,IF($B$15=DATOS!$B$17,TANQUES!E121,IF($B$15=DATOS!$B$18,'TK AGITADOS'!E121,IF($B$15=DATOS!$B$19,'TORRES ENF'!E121," ")))))))))))))))))</f>
        <v>0</v>
      </c>
      <c r="D137" s="46">
        <f>IF($B$15=DATOS!$B$3,CALDERAS!F121,IF($B$15=DATOS!$B$4,CENTRÍFUGAS!F121,IF($B$15=DATOS!$B$5,CHILLERS!F121, IF($B$15=DATOS!$B$6,COMPRESORES!F121,IF($B$15=DATOS!$B$7,EVAPORADORES!F121,IF($B$15=DATOS!$B$8,FILTROS!F121,IF($B$15=DATOS!$B$9,IC!F121,IF($B$15=DATOS!$B$10,MIXERS!F121,IF($B$15=DATOS!$B$11,MOLINOS!F121,IF($B$15=DATOS!$B$12,'ÓSMOSIS INV'!F121,IF($B$15=DATOS!$B$13,REACTORES!F121,IF($B$15=DATOS!$B$14,RESINAS!F125,IF($B$15=DATOS!$B$15,SECADORES!F121,IF($B$15=DATOS!$B$16,SILOS!F121,IF($B$15=DATOS!$B$17,TANQUES!F121,IF($B$15=DATOS!$B$18,'TK AGITADOS'!F121,IF($B$15=DATOS!$B$19,'TORRES ENF'!F121," ")))))))))))))))))</f>
        <v>0</v>
      </c>
      <c r="E137" s="46">
        <f>IF($B$15=DATOS!$B$3,CALDERAS!G121,IF($B$15=DATOS!$B$4,CENTRÍFUGAS!G121,IF($B$15=DATOS!$B$5,CHILLERS!G121, IF($B$15=DATOS!$B$6,COMPRESORES!G121,IF($B$15=DATOS!$B$7,EVAPORADORES!G121,IF($B$15=DATOS!$B$8,FILTROS!G121,IF($B$15=DATOS!$B$9,IC!G121,IF($B$15=DATOS!$B$10,MIXERS!G121,IF($B$15=DATOS!$B$11,MOLINOS!G121,IF($B$15=DATOS!$B$12,'ÓSMOSIS INV'!G121,IF($B$15=DATOS!$B$13,REACTORES!G121,IF($B$15=DATOS!$B$14,RESINAS!G125,IF($B$15=DATOS!$B$15,SECADORES!G121,IF($B$15=DATOS!$B$16,SILOS!G121,IF($B$15=DATOS!$B$17,TANQUES!G121,IF($B$15=DATOS!$B$18,'TK AGITADOS'!G121,IF($B$15=DATOS!$B$19,'TORRES ENF'!G121," ")))))))))))))))))</f>
        <v>0</v>
      </c>
      <c r="F137" s="46">
        <f>IF($B$15=DATOS!$B$3,CALDERAS!H121,IF($B$15=DATOS!$B$4,CENTRÍFUGAS!H121,IF($B$15=DATOS!$B$5,CHILLERS!H121, IF($B$15=DATOS!$B$6,COMPRESORES!H121,IF($B$15=DATOS!$B$7,EVAPORADORES!H121,IF($B$15=DATOS!$B$8,FILTROS!H121,IF($B$15=DATOS!$B$9,IC!H121,IF($B$15=DATOS!$B$10,MIXERS!H121,IF($B$15=DATOS!$B$11,MOLINOS!H121,IF($B$15=DATOS!$B$12,'ÓSMOSIS INV'!H121,IF($B$15=DATOS!$B$13,REACTORES!H121,IF($B$15=DATOS!$B$14,RESINAS!H125,IF($B$15=DATOS!$B$15,SECADORES!H121,IF($B$15=DATOS!$B$16,SILOS!H121,IF($B$15=DATOS!$B$17,TANQUES!H121,IF($B$15=DATOS!$B$18,'TK AGITADOS'!H121,IF($B$15=DATOS!$B$19,'TORRES ENF'!H121," ")))))))))))))))))</f>
        <v>0</v>
      </c>
      <c r="G137" s="46">
        <f>IF($B$15=DATOS!$B$3,CALDERAS!I121,IF($B$15=DATOS!$B$4,CENTRÍFUGAS!I121,IF($B$15=DATOS!$B$5,CHILLERS!I121, IF($B$15=DATOS!$B$6,COMPRESORES!I121,IF($B$15=DATOS!$B$7,EVAPORADORES!I121,IF($B$15=DATOS!$B$8,FILTROS!I121,IF($B$15=DATOS!$B$9,IC!I121,IF($B$15=DATOS!$B$10,MIXERS!I121,IF($B$15=DATOS!$B$11,MOLINOS!I121,IF($B$15=DATOS!$B$12,'ÓSMOSIS INV'!I121,IF($B$15=DATOS!$B$13,REACTORES!I121,IF($B$15=DATOS!$B$14,RESINAS!I125,IF($B$15=DATOS!$B$15,SECADORES!I121,IF($B$15=DATOS!$B$16,SILOS!I121,IF($B$15=DATOS!$B$17,TANQUES!I121,IF($B$15=DATOS!$B$18,'TK AGITADOS'!I121,IF($B$15=DATOS!$B$19,'TORRES ENF'!I121," ")))))))))))))))))</f>
        <v>0</v>
      </c>
      <c r="H137" s="46">
        <f>IF($B$15=DATOS!$B$3,CALDERAS!J121,IF($B$15=DATOS!$B$4,CENTRÍFUGAS!J121,IF($B$15=DATOS!$B$5,CHILLERS!J121, IF($B$15=DATOS!$B$6,COMPRESORES!J121,IF($B$15=DATOS!$B$7,EVAPORADORES!J121,IF($B$15=DATOS!$B$8,FILTROS!J121,IF($B$15=DATOS!$B$9,IC!J121,IF($B$15=DATOS!$B$10,MIXERS!J121,IF($B$15=DATOS!$B$11,MOLINOS!J121,IF($B$15=DATOS!$B$12,'ÓSMOSIS INV'!J121,IF($B$15=DATOS!$B$13,REACTORES!J121,IF($B$15=DATOS!$B$14,RESINAS!J125,IF($B$15=DATOS!$B$15,SECADORES!J121,IF($B$15=DATOS!$B$16,SILOS!J121,IF($B$15=DATOS!$B$17,TANQUES!J121,IF($B$15=DATOS!$B$18,'TK AGITADOS'!J121,IF($B$15=DATOS!$B$19,'TORRES ENF'!J121," ")))))))))))))))))</f>
        <v>0</v>
      </c>
      <c r="I137" s="46">
        <f>IF($B$15=DATOS!$B$3,CALDERAS!K121,IF($B$15=DATOS!$B$4,CENTRÍFUGAS!K121,IF($B$15=DATOS!$B$5,CHILLERS!K121, IF($B$15=DATOS!$B$6,COMPRESORES!K121,IF($B$15=DATOS!$B$7,EVAPORADORES!K121,IF($B$15=DATOS!$B$8,FILTROS!K121,IF($B$15=DATOS!$B$9,IC!K121,IF($B$15=DATOS!$B$10,MIXERS!K121,IF($B$15=DATOS!$B$11,MOLINOS!K121,IF($B$15=DATOS!$B$12,'ÓSMOSIS INV'!K121,IF($B$15=DATOS!$B$13,REACTORES!K121,IF($B$15=DATOS!$B$14,RESINAS!K125,IF($B$15=DATOS!$B$15,SECADORES!K121,IF($B$15=DATOS!$B$16,SILOS!K121,IF($B$15=DATOS!$B$17,TANQUES!K121,IF($B$15=DATOS!$B$18,'TK AGITADOS'!K121,IF($B$15=DATOS!$B$19,'TORRES ENF'!K121," ")))))))))))))))))</f>
        <v>0</v>
      </c>
      <c r="J137" s="46">
        <f>IF($B$15=DATOS!$B$3,CALDERAS!L121,IF($B$15=DATOS!$B$4,CENTRÍFUGAS!L121,IF($B$15=DATOS!$B$5,CHILLERS!L121, IF($B$15=DATOS!$B$6,COMPRESORES!L121,IF($B$15=DATOS!$B$7,EVAPORADORES!L121,IF($B$15=DATOS!$B$8,FILTROS!L121,IF($B$15=DATOS!$B$9,IC!L121,IF($B$15=DATOS!$B$10,MIXERS!L121,IF($B$15=DATOS!$B$11,MOLINOS!L121,IF($B$15=DATOS!$B$12,'ÓSMOSIS INV'!L121,IF($B$15=DATOS!$B$13,REACTORES!L121,IF($B$15=DATOS!$B$14,RESINAS!L125,IF($B$15=DATOS!$B$15,SECADORES!L121,IF($B$15=DATOS!$B$16,SILOS!L121,IF($B$15=DATOS!$B$17,TANQUES!L121,IF($B$15=DATOS!$B$18,'TK AGITADOS'!L121,IF($B$15=DATOS!$B$19,'TORRES ENF'!L121," ")))))))))))))))))</f>
        <v>0</v>
      </c>
      <c r="K137" s="46">
        <f>IF($B$15=DATOS!$B$3,CALDERAS!M121,IF($B$15=DATOS!$B$4,CENTRÍFUGAS!M121,IF($B$15=DATOS!$B$5,CHILLERS!M121, IF($B$15=DATOS!$B$6,COMPRESORES!M121,IF($B$15=DATOS!$B$7,EVAPORADORES!M121,IF($B$15=DATOS!$B$8,FILTROS!M121,IF($B$15=DATOS!$B$9,IC!M121,IF($B$15=DATOS!$B$10,MIXERS!M121,IF($B$15=DATOS!$B$11,MOLINOS!M121,IF($B$15=DATOS!$B$12,'ÓSMOSIS INV'!M121,IF($B$15=DATOS!$B$13,REACTORES!M121,IF($B$15=DATOS!$B$14,RESINAS!M125,IF($B$15=DATOS!$B$15,SECADORES!M121,IF($B$15=DATOS!$B$16,SILOS!M121,IF($B$15=DATOS!$B$17,TANQUES!M121,IF($B$15=DATOS!$B$18,'TK AGITADOS'!M121,IF($B$15=DATOS!$B$19,'TORRES ENF'!M121," ")))))))))))))))))</f>
        <v>0</v>
      </c>
      <c r="L137" s="46">
        <f>IF($B$15=DATOS!$B$3,CALDERAS!N121,IF($B$15=DATOS!$B$4,CENTRÍFUGAS!N121,IF($B$15=DATOS!$B$5,CHILLERS!N121, IF($B$15=DATOS!$B$6,COMPRESORES!N121,IF($B$15=DATOS!$B$7,EVAPORADORES!N121,IF($B$15=DATOS!$B$8,FILTROS!N121,IF($B$15=DATOS!$B$9,IC!N121,IF($B$15=DATOS!$B$10,MIXERS!N121,IF($B$15=DATOS!$B$11,MOLINOS!N121,IF($B$15=DATOS!$B$12,'ÓSMOSIS INV'!N121,IF($B$15=DATOS!$B$13,REACTORES!N121,IF($B$15=DATOS!$B$14,RESINAS!N125,IF($B$15=DATOS!$B$15,SECADORES!N121,IF($B$15=DATOS!$B$16,SILOS!N121,IF($B$15=DATOS!$B$17,TANQUES!N121,IF($B$15=DATOS!$B$18,'TK AGITADOS'!N121,IF($B$15=DATOS!$B$19,'TORRES ENF'!N121," ")))))))))))))))))</f>
        <v>0</v>
      </c>
      <c r="M137" s="46">
        <f>IF($B$15=DATOS!$B$3,CALDERAS!O121,IF($B$15=DATOS!$B$4,CENTRÍFUGAS!O121,IF($B$15=DATOS!$B$5,CHILLERS!O121, IF($B$15=DATOS!$B$6,COMPRESORES!O121,IF($B$15=DATOS!$B$7,EVAPORADORES!O121,IF($B$15=DATOS!$B$8,FILTROS!O121,IF($B$15=DATOS!$B$9,IC!O121,IF($B$15=DATOS!$B$10,MIXERS!O121,IF($B$15=DATOS!$B$11,MOLINOS!O121,IF($B$15=DATOS!$B$12,'ÓSMOSIS INV'!O121,IF($B$15=DATOS!$B$13,REACTORES!O121,IF($B$15=DATOS!$B$14,RESINAS!O125,IF($B$15=DATOS!$B$15,SECADORES!O121,IF($B$15=DATOS!$B$16,SILOS!O121,IF($B$15=DATOS!$B$17,TANQUES!O121,IF($B$15=DATOS!$B$18,'TK AGITADOS'!O121,IF($B$15=DATOS!$B$19,'TORRES ENF'!O121," ")))))))))))))))))</f>
        <v>0</v>
      </c>
      <c r="N137" s="46">
        <f>IF($B$15=DATOS!$B$3,CALDERAS!P121,IF($B$15=DATOS!$B$4,CENTRÍFUGAS!P121,IF($B$15=DATOS!$B$5,CHILLERS!P121, IF($B$15=DATOS!$B$6,COMPRESORES!P121,IF($B$15=DATOS!$B$7,EVAPORADORES!P121,IF($B$15=DATOS!$B$8,FILTROS!P121,IF($B$15=DATOS!$B$9,IC!P121,IF($B$15=DATOS!$B$10,MIXERS!P121,IF($B$15=DATOS!$B$11,MOLINOS!P121,IF($B$15=DATOS!$B$12,'ÓSMOSIS INV'!P121,IF($B$15=DATOS!$B$13,REACTORES!P121,IF($B$15=DATOS!$B$14,RESINAS!P125,IF($B$15=DATOS!$B$15,SECADORES!P121,IF($B$15=DATOS!$B$16,SILOS!P121,IF($B$15=DATOS!$B$17,TANQUES!P121,IF($B$15=DATOS!$B$18,'TK AGITADOS'!P121,IF($B$15=DATOS!$B$19,'TORRES ENF'!P121," ")))))))))))))))))</f>
        <v>0</v>
      </c>
      <c r="O137" s="46">
        <f>IF($B$15=DATOS!$B$3,CALDERAS!Q121,IF($B$15=DATOS!$B$4,CENTRÍFUGAS!Q121,IF($B$15=DATOS!$B$5,CHILLERS!Q121, IF($B$15=DATOS!$B$6,COMPRESORES!Q121,IF($B$15=DATOS!$B$7,EVAPORADORES!Q121,IF($B$15=DATOS!$B$8,FILTROS!Q121,IF($B$15=DATOS!$B$9,IC!Q121,IF($B$15=DATOS!$B$10,MIXERS!Q121,IF($B$15=DATOS!$B$11,MOLINOS!Q121,IF($B$15=DATOS!$B$12,'ÓSMOSIS INV'!Q121,IF($B$15=DATOS!$B$13,REACTORES!Q121,IF($B$15=DATOS!$B$14,RESINAS!Q125,IF($B$15=DATOS!$B$15,SECADORES!Q121,IF($B$15=DATOS!$B$16,SILOS!Q121,IF($B$15=DATOS!$B$17,TANQUES!Q121,IF($B$15=DATOS!$B$18,'TK AGITADOS'!Q121,IF($B$15=DATOS!$B$19,'TORRES ENF'!Q121," ")))))))))))))))))</f>
        <v>0</v>
      </c>
      <c r="P137" s="46">
        <f>IF($B$15=DATOS!$B$3,CALDERAS!R121,IF($B$15=DATOS!$B$4,CENTRÍFUGAS!R121,IF($B$15=DATOS!$B$5,CHILLERS!R121, IF($B$15=DATOS!$B$6,COMPRESORES!R121,IF($B$15=DATOS!$B$7,EVAPORADORES!R121,IF($B$15=DATOS!$B$8,FILTROS!R121,IF($B$15=DATOS!$B$9,IC!R121,IF($B$15=DATOS!$B$10,MIXERS!R121,IF($B$15=DATOS!$B$11,MOLINOS!R121,IF($B$15=DATOS!$B$12,'ÓSMOSIS INV'!R121,IF($B$15=DATOS!$B$13,REACTORES!R121,IF($B$15=DATOS!$B$14,RESINAS!R125,IF($B$15=DATOS!$B$15,SECADORES!R121,IF($B$15=DATOS!$B$16,SILOS!R121,IF($B$15=DATOS!$B$17,TANQUES!R121,IF($B$15=DATOS!$B$18,'TK AGITADOS'!R121,IF($B$15=DATOS!$B$19,'TORRES ENF'!R121," ")))))))))))))))))</f>
        <v>0</v>
      </c>
      <c r="Q137" s="46">
        <f>IF($B$15=DATOS!$B$3,CALDERAS!S121,IF($B$15=DATOS!$B$4,CENTRÍFUGAS!S121,IF($B$15=DATOS!$B$5,CHILLERS!S121, IF($B$15=DATOS!$B$6,COMPRESORES!S121,IF($B$15=DATOS!$B$7,EVAPORADORES!S121,IF($B$15=DATOS!$B$8,FILTROS!S121,IF($B$15=DATOS!$B$9,IC!S121,IF($B$15=DATOS!$B$10,MIXERS!S121,IF($B$15=DATOS!$B$11,MOLINOS!S121,IF($B$15=DATOS!$B$12,'ÓSMOSIS INV'!S121,IF($B$15=DATOS!$B$13,REACTORES!S121,IF($B$15=DATOS!$B$14,RESINAS!S125,IF($B$15=DATOS!$B$15,SECADORES!S121,IF($B$15=DATOS!$B$16,SILOS!S121,IF($B$15=DATOS!$B$17,TANQUES!S121,IF($B$15=DATOS!$B$18,'TK AGITADOS'!S121,IF($B$15=DATOS!$B$19,'TORRES ENF'!S121," ")))))))))))))))))</f>
        <v>0</v>
      </c>
      <c r="R137" s="46">
        <f>IF($B$15=DATOS!$B$3,CALDERAS!T121,IF($B$15=DATOS!$B$4,CENTRÍFUGAS!T121,IF($B$15=DATOS!$B$5,CHILLERS!T121, IF($B$15=DATOS!$B$6,COMPRESORES!T121,IF($B$15=DATOS!$B$7,EVAPORADORES!T121,IF($B$15=DATOS!$B$8,FILTROS!T121,IF($B$15=DATOS!$B$9,IC!T121,IF($B$15=DATOS!$B$10,MIXERS!T121,IF($B$15=DATOS!$B$11,MOLINOS!T121,IF($B$15=DATOS!$B$12,'ÓSMOSIS INV'!T121,IF($B$15=DATOS!$B$13,REACTORES!T121,IF($B$15=DATOS!$B$14,RESINAS!T125,IF($B$15=DATOS!$B$15,SECADORES!T121,IF($B$15=DATOS!$B$16,SILOS!T121,IF($B$15=DATOS!$B$17,TANQUES!T121,IF($B$15=DATOS!$B$18,'TK AGITADOS'!T121,IF($B$15=DATOS!$B$19,'TORRES ENF'!T121," ")))))))))))))))))</f>
        <v>0</v>
      </c>
      <c r="S137" s="46">
        <f>IF($B$15=DATOS!$B$3,CALDERAS!U121,IF($B$15=DATOS!$B$4,CENTRÍFUGAS!U121,IF($B$15=DATOS!$B$5,CHILLERS!U121, IF($B$15=DATOS!$B$6,COMPRESORES!U121,IF($B$15=DATOS!$B$7,EVAPORADORES!U121,IF($B$15=DATOS!$B$8,FILTROS!U121,IF($B$15=DATOS!$B$9,IC!U121,IF($B$15=DATOS!$B$10,MIXERS!U121,IF($B$15=DATOS!$B$11,MOLINOS!U121,IF($B$15=DATOS!$B$12,'ÓSMOSIS INV'!U121,IF($B$15=DATOS!$B$13,REACTORES!U121,IF($B$15=DATOS!$B$14,RESINAS!U125,IF($B$15=DATOS!$B$15,SECADORES!U121,IF($B$15=DATOS!$B$16,SILOS!U121,IF($B$15=DATOS!$B$17,TANQUES!U121,IF($B$15=DATOS!$B$18,'TK AGITADOS'!U121,IF($B$15=DATOS!$B$19,'TORRES ENF'!U121," ")))))))))))))))))</f>
        <v>0</v>
      </c>
      <c r="T137" s="46">
        <f>IF($B$15=DATOS!$B$3,CALDERAS!V121,IF($B$15=DATOS!$B$4,CENTRÍFUGAS!V121,IF($B$15=DATOS!$B$5,CHILLERS!V121, IF($B$15=DATOS!$B$6,COMPRESORES!V121,IF($B$15=DATOS!$B$7,EVAPORADORES!V121,IF($B$15=DATOS!$B$8,FILTROS!V121,IF($B$15=DATOS!$B$9,IC!V121,IF($B$15=DATOS!$B$10,MIXERS!V121,IF($B$15=DATOS!$B$11,MOLINOS!V121,IF($B$15=DATOS!$B$12,'ÓSMOSIS INV'!V121,IF($B$15=DATOS!$B$13,REACTORES!V121,IF($B$15=DATOS!$B$14,RESINAS!V125,IF($B$15=DATOS!$B$15,SECADORES!V121,IF($B$15=DATOS!$B$16,SILOS!V121,IF($B$15=DATOS!$B$17,TANQUES!V121,IF($B$15=DATOS!$B$18,'TK AGITADOS'!V121,IF($B$15=DATOS!$B$19,'TORRES ENF'!V121," ")))))))))))))))))</f>
        <v>0</v>
      </c>
      <c r="U137" s="46">
        <f>IF($B$15=DATOS!$B$3,CALDERAS!W121,IF($B$15=DATOS!$B$4,CENTRÍFUGAS!W121,IF($B$15=DATOS!$B$5,CHILLERS!W121, IF($B$15=DATOS!$B$6,COMPRESORES!W121,IF($B$15=DATOS!$B$7,EVAPORADORES!W121,IF($B$15=DATOS!$B$8,FILTROS!W121,IF($B$15=DATOS!$B$9,IC!W121,IF($B$15=DATOS!$B$10,MIXERS!W121,IF($B$15=DATOS!$B$11,MOLINOS!W121,IF($B$15=DATOS!$B$12,'ÓSMOSIS INV'!W121,IF($B$15=DATOS!$B$13,REACTORES!W121,IF($B$15=DATOS!$B$14,RESINAS!W125,IF($B$15=DATOS!$B$15,SECADORES!W121,IF($B$15=DATOS!$B$16,SILOS!W121,IF($B$15=DATOS!$B$17,TANQUES!W121,IF($B$15=DATOS!$B$18,'TK AGITADOS'!W121,IF($B$15=DATOS!$B$19,'TORRES ENF'!W121," ")))))))))))))))))</f>
        <v>0</v>
      </c>
      <c r="V137" s="46">
        <f>IF($B$15=DATOS!$B$3,CALDERAS!X121,IF($B$15=DATOS!$B$4,CENTRÍFUGAS!X121,IF($B$15=DATOS!$B$5,CHILLERS!X121, IF($B$15=DATOS!$B$6,COMPRESORES!X121,IF($B$15=DATOS!$B$7,EVAPORADORES!X121,IF($B$15=DATOS!$B$8,FILTROS!X121,IF($B$15=DATOS!$B$9,IC!X121,IF($B$15=DATOS!$B$10,MIXERS!X121,IF($B$15=DATOS!$B$11,MOLINOS!X121,IF($B$15=DATOS!$B$12,'ÓSMOSIS INV'!X121,IF($B$15=DATOS!$B$13,REACTORES!X121,IF($B$15=DATOS!$B$14,RESINAS!X125,IF($B$15=DATOS!$B$15,SECADORES!X121,IF($B$15=DATOS!$B$16,SILOS!X121,IF($B$15=DATOS!$B$17,TANQUES!X121,IF($B$15=DATOS!$B$18,'TK AGITADOS'!X121,IF($B$15=DATOS!$B$19,'TORRES ENF'!X121," ")))))))))))))))))</f>
        <v>0</v>
      </c>
      <c r="W137" s="46">
        <f>IF($B$15=DATOS!$B$3,CALDERAS!Y121,IF($B$15=DATOS!$B$4,CENTRÍFUGAS!Y121,IF($B$15=DATOS!$B$5,CHILLERS!Y121, IF($B$15=DATOS!$B$6,COMPRESORES!Y121,IF($B$15=DATOS!$B$7,EVAPORADORES!Y121,IF($B$15=DATOS!$B$8,FILTROS!Y121,IF($B$15=DATOS!$B$9,IC!Y121,IF($B$15=DATOS!$B$10,MIXERS!Y121,IF($B$15=DATOS!$B$11,MOLINOS!Y121,IF($B$15=DATOS!$B$12,'ÓSMOSIS INV'!Y121,IF($B$15=DATOS!$B$13,REACTORES!Y121,IF($B$15=DATOS!$B$14,RESINAS!Y125,IF($B$15=DATOS!$B$15,SECADORES!Y121,IF($B$15=DATOS!$B$16,SILOS!Y121,IF($B$15=DATOS!$B$17,TANQUES!Y121,IF($B$15=DATOS!$B$18,'TK AGITADOS'!Y121,IF($B$15=DATOS!$B$19,'TORRES ENF'!Y121," ")))))))))))))))))</f>
        <v>0</v>
      </c>
      <c r="X137" s="46">
        <f>IF($B$15=DATOS!$B$3,CALDERAS!Z121,IF($B$15=DATOS!$B$4,CENTRÍFUGAS!Z121,IF($B$15=DATOS!$B$5,CHILLERS!Z121, IF($B$15=DATOS!$B$6,COMPRESORES!Z121,IF($B$15=DATOS!$B$7,EVAPORADORES!Z121,IF($B$15=DATOS!$B$8,FILTROS!Z121,IF($B$15=DATOS!$B$9,IC!Z121,IF($B$15=DATOS!$B$10,MIXERS!Z121,IF($B$15=DATOS!$B$11,MOLINOS!Z121,IF($B$15=DATOS!$B$12,'ÓSMOSIS INV'!Z121,IF($B$15=DATOS!$B$13,REACTORES!Z121,IF($B$15=DATOS!$B$14,RESINAS!Z125,IF($B$15=DATOS!$B$15,SECADORES!Z121,IF($B$15=DATOS!$B$16,SILOS!Z121,IF($B$15=DATOS!$B$17,TANQUES!Z121,IF($B$15=DATOS!$B$18,'TK AGITADOS'!Z121,IF($B$15=DATOS!$B$19,'TORRES ENF'!Z121," ")))))))))))))))))</f>
        <v>0</v>
      </c>
      <c r="Y137" s="46">
        <f>IF($B$15=DATOS!$B$3,CALDERAS!AA121,IF($B$15=DATOS!$B$4,CENTRÍFUGAS!AA121,IF($B$15=DATOS!$B$5,CHILLERS!AA121, IF($B$15=DATOS!$B$6,COMPRESORES!AA121,IF($B$15=DATOS!$B$7,EVAPORADORES!AA121,IF($B$15=DATOS!$B$8,FILTROS!AA121,IF($B$15=DATOS!$B$9,IC!AA121,IF($B$15=DATOS!$B$10,MIXERS!AA121,IF($B$15=DATOS!$B$11,MOLINOS!AA121,IF($B$15=DATOS!$B$12,'ÓSMOSIS INV'!AA121,IF($B$15=DATOS!$B$13,REACTORES!AA121,IF($B$15=DATOS!$B$14,RESINAS!AA125,IF($B$15=DATOS!$B$15,SECADORES!AA121,IF($B$15=DATOS!$B$16,SILOS!AA121,IF($B$15=DATOS!$B$17,TANQUES!AA121,IF($B$15=DATOS!$B$18,'TK AGITADOS'!AA121,IF($B$15=DATOS!$B$19,'TORRES ENF'!AA121," ")))))))))))))))))</f>
        <v>0</v>
      </c>
      <c r="Z137" s="46">
        <f>IF($B$15=DATOS!$B$3,CALDERAS!AB121,IF($B$15=DATOS!$B$4,CENTRÍFUGAS!AB121,IF($B$15=DATOS!$B$5,CHILLERS!AB121, IF($B$15=DATOS!$B$6,COMPRESORES!AB121,IF($B$15=DATOS!$B$7,EVAPORADORES!AB121,IF($B$15=DATOS!$B$8,FILTROS!AB121,IF($B$15=DATOS!$B$9,IC!AB121,IF($B$15=DATOS!$B$10,MIXERS!AB121,IF($B$15=DATOS!$B$11,MOLINOS!AB121,IF($B$15=DATOS!$B$12,'ÓSMOSIS INV'!AB121,IF($B$15=DATOS!$B$13,REACTORES!AB121,IF($B$15=DATOS!$B$14,RESINAS!AB125,IF($B$15=DATOS!$B$15,SECADORES!AB121,IF($B$15=DATOS!$B$16,SILOS!AB121,IF($B$15=DATOS!$B$17,TANQUES!AB121,IF($B$15=DATOS!$B$18,'TK AGITADOS'!AB121,IF($B$15=DATOS!$B$19,'TORRES ENF'!AB121," ")))))))))))))))))</f>
        <v>0</v>
      </c>
      <c r="AA137" s="46">
        <f>IF($B$15=DATOS!$B$3,CALDERAS!AC121,IF($B$15=DATOS!$B$4,CENTRÍFUGAS!AC121,IF($B$15=DATOS!$B$5,CHILLERS!AC121, IF($B$15=DATOS!$B$6,COMPRESORES!AC121,IF($B$15=DATOS!$B$7,EVAPORADORES!AC121,IF($B$15=DATOS!$B$8,FILTROS!AC121,IF($B$15=DATOS!$B$9,IC!AC121,IF($B$15=DATOS!$B$10,MIXERS!AC121,IF($B$15=DATOS!$B$11,MOLINOS!AC121,IF($B$15=DATOS!$B$12,'ÓSMOSIS INV'!AC121,IF($B$15=DATOS!$B$13,REACTORES!AC121,IF($B$15=DATOS!$B$14,RESINAS!AC125,IF($B$15=DATOS!$B$15,SECADORES!AC121,IF($B$15=DATOS!$B$16,SILOS!AC121,IF($B$15=DATOS!$B$17,TANQUES!AC121,IF($B$15=DATOS!$B$18,'TK AGITADOS'!AC121,IF($B$15=DATOS!$B$19,'TORRES ENF'!AC121," ")))))))))))))))))</f>
        <v>0</v>
      </c>
      <c r="AB137" s="46">
        <f>IF($B$15=DATOS!$B$3,CALDERAS!AD121,IF($B$15=DATOS!$B$4,CENTRÍFUGAS!AD121,IF($B$15=DATOS!$B$5,CHILLERS!AD121, IF($B$15=DATOS!$B$6,COMPRESORES!AD121,IF($B$15=DATOS!$B$7,EVAPORADORES!AD121,IF($B$15=DATOS!$B$8,FILTROS!AD121,IF($B$15=DATOS!$B$9,IC!AD121,IF($B$15=DATOS!$B$10,MIXERS!AD121,IF($B$15=DATOS!$B$11,MOLINOS!AD121,IF($B$15=DATOS!$B$12,'ÓSMOSIS INV'!AD121,IF($B$15=DATOS!$B$13,REACTORES!AD121,IF($B$15=DATOS!$B$14,RESINAS!AD125,IF($B$15=DATOS!$B$15,SECADORES!AD121,IF($B$15=DATOS!$B$16,SILOS!AD121,IF($B$15=DATOS!$B$17,TANQUES!AD121,IF($B$15=DATOS!$B$18,'TK AGITADOS'!AD121,IF($B$15=DATOS!$B$19,'TORRES ENF'!AD121," ")))))))))))))))))</f>
        <v>0</v>
      </c>
      <c r="AC137" s="46">
        <f>IF($B$15=DATOS!$B$3,CALDERAS!AE121,IF($B$15=DATOS!$B$4,CENTRÍFUGAS!AE121,IF($B$15=DATOS!$B$5,CHILLERS!AE121, IF($B$15=DATOS!$B$6,COMPRESORES!AE121,IF($B$15=DATOS!$B$7,EVAPORADORES!AE121,IF($B$15=DATOS!$B$8,FILTROS!AE121,IF($B$15=DATOS!$B$9,IC!AE121,IF($B$15=DATOS!$B$10,MIXERS!AE121,IF($B$15=DATOS!$B$11,MOLINOS!AE121,IF($B$15=DATOS!$B$12,'ÓSMOSIS INV'!AE121,IF($B$15=DATOS!$B$13,REACTORES!AE121,IF($B$15=DATOS!$B$14,RESINAS!AE125,IF($B$15=DATOS!$B$15,SECADORES!AE121,IF($B$15=DATOS!$B$16,SILOS!AE121,IF($B$15=DATOS!$B$17,TANQUES!AE121,IF($B$15=DATOS!$B$18,'TK AGITADOS'!AE121,IF($B$15=DATOS!$B$19,'TORRES ENF'!AE121," ")))))))))))))))))</f>
        <v>0</v>
      </c>
      <c r="AD137" s="46">
        <f>IF($B$15=DATOS!$B$3,CALDERAS!AF121,IF($B$15=DATOS!$B$4,CENTRÍFUGAS!AF121,IF($B$15=DATOS!$B$5,CHILLERS!AF121, IF($B$15=DATOS!$B$6,COMPRESORES!AF121,IF($B$15=DATOS!$B$7,EVAPORADORES!AF121,IF($B$15=DATOS!$B$8,FILTROS!AF121,IF($B$15=DATOS!$B$9,IC!AF121,IF($B$15=DATOS!$B$10,MIXERS!AF121,IF($B$15=DATOS!$B$11,MOLINOS!AF121,IF($B$15=DATOS!$B$12,'ÓSMOSIS INV'!AF121,IF($B$15=DATOS!$B$13,REACTORES!AF121,IF($B$15=DATOS!$B$14,RESINAS!AF125,IF($B$15=DATOS!$B$15,SECADORES!AF121,IF($B$15=DATOS!$B$16,SILOS!AF121,IF($B$15=DATOS!$B$17,TANQUES!AF121,IF($B$15=DATOS!$B$18,'TK AGITADOS'!AF121,IF($B$15=DATOS!$B$19,'TORRES ENF'!AF121," ")))))))))))))))))</f>
        <v>0</v>
      </c>
      <c r="AE137" s="46">
        <f>IF($B$15=DATOS!$B$3,CALDERAS!AG121,IF($B$15=DATOS!$B$4,CENTRÍFUGAS!AG121,IF($B$15=DATOS!$B$5,CHILLERS!AG121, IF($B$15=DATOS!$B$6,COMPRESORES!AG121,IF($B$15=DATOS!$B$7,EVAPORADORES!AG121,IF($B$15=DATOS!$B$8,FILTROS!AG121,IF($B$15=DATOS!$B$9,IC!AG121,IF($B$15=DATOS!$B$10,MIXERS!AG121,IF($B$15=DATOS!$B$11,MOLINOS!AG121,IF($B$15=DATOS!$B$12,'ÓSMOSIS INV'!AG121,IF($B$15=DATOS!$B$13,REACTORES!AG121,IF($B$15=DATOS!$B$14,RESINAS!AG125,IF($B$15=DATOS!$B$15,SECADORES!AG121,IF($B$15=DATOS!$B$16,SILOS!AG121,IF($B$15=DATOS!$B$17,TANQUES!AG121,IF($B$15=DATOS!$B$18,'TK AGITADOS'!AG121,IF($B$15=DATOS!$B$19,'TORRES ENF'!AG121," ")))))))))))))))))</f>
        <v>0</v>
      </c>
      <c r="AF137" s="46">
        <f>IF($B$15=DATOS!$B$3,CALDERAS!AH121,IF($B$15=DATOS!$B$4,CENTRÍFUGAS!AH121,IF($B$15=DATOS!$B$5,CHILLERS!AH121, IF($B$15=DATOS!$B$6,COMPRESORES!AH121,IF($B$15=DATOS!$B$7,EVAPORADORES!AH121,IF($B$15=DATOS!$B$8,FILTROS!AH121,IF($B$15=DATOS!$B$9,IC!AH121,IF($B$15=DATOS!$B$10,MIXERS!AH121,IF($B$15=DATOS!$B$11,MOLINOS!AH121,IF($B$15=DATOS!$B$12,'ÓSMOSIS INV'!AH121,IF($B$15=DATOS!$B$13,REACTORES!AH121,IF($B$15=DATOS!$B$14,RESINAS!AH125,IF($B$15=DATOS!$B$15,SECADORES!AH121,IF($B$15=DATOS!$B$16,SILOS!AH121,IF($B$15=DATOS!$B$17,TANQUES!AH121,IF($B$15=DATOS!$B$18,'TK AGITADOS'!AH121,IF($B$15=DATOS!$B$19,'TORRES ENF'!AH121," ")))))))))))))))))</f>
        <v>0</v>
      </c>
    </row>
    <row r="138" spans="1:32" s="48" customFormat="1" ht="45" customHeight="1" x14ac:dyDescent="0.4">
      <c r="A138" s="46">
        <f>IF($B$15=DATOS!$B$3,CALDERAS!C122,IF($B$15=DATOS!$B$4,CENTRÍFUGAS!C122,IF($B$15=DATOS!$B$5,CHILLERS!C122, IF($B$15=DATOS!$B$6,COMPRESORES!C122,IF($B$15=DATOS!$B$7,EVAPORADORES!C122,IF($B$15=DATOS!$B$8,FILTROS!C122,IF($B$15=DATOS!$B$9,IC!C122,IF($B$15=DATOS!$B$10,MIXERS!C122,IF($B$15=DATOS!$B$11,MOLINOS!C122,IF($B$15=DATOS!$B$12,'ÓSMOSIS INV'!C122,IF($B$15=DATOS!$B$13,REACTORES!C122,IF($B$15=DATOS!$B$14,RESINAS!C126,IF($B$15=DATOS!$B$15,SECADORES!C122,IF($B$15=DATOS!$B$16,SILOS!C122,IF($B$15=DATOS!$B$17,TANQUES!C122,IF($B$15=DATOS!$B$18,'TK AGITADOS'!C122,IF($B$15=DATOS!$B$19,'TORRES ENF'!C122," ")))))))))))))))))</f>
        <v>0</v>
      </c>
      <c r="B138" s="46">
        <f>IF($B$15=DATOS!$B$3,CALDERAS!D122,IF($B$15=DATOS!$B$4,CENTRÍFUGAS!D122,IF($B$15=DATOS!$B$5,CHILLERS!D122, IF($B$15=DATOS!$B$6,COMPRESORES!D122,IF($B$15=DATOS!$B$7,EVAPORADORES!D122,IF($B$15=DATOS!$B$8,FILTROS!D122,IF($B$15=DATOS!$B$9,IC!D122,IF($B$15=DATOS!$B$10,MIXERS!D122,IF($B$15=DATOS!$B$11,MOLINOS!D122,IF($B$15=DATOS!$B$12,'ÓSMOSIS INV'!D122,IF($B$15=DATOS!$B$13,REACTORES!D122,IF($B$15=DATOS!$B$14,RESINAS!D126,IF($B$15=DATOS!$B$15,SECADORES!D122,IF($B$15=DATOS!$B$16,SILOS!D122,IF($B$15=DATOS!$B$17,TANQUES!D122,IF($B$15=DATOS!$B$18,'TK AGITADOS'!D122,IF($B$15=DATOS!$B$19,'TORRES ENF'!D122," ")))))))))))))))))</f>
        <v>0</v>
      </c>
      <c r="C138" s="46">
        <f>IF($B$15=DATOS!$B$3,CALDERAS!E122,IF($B$15=DATOS!$B$4,CENTRÍFUGAS!E122,IF($B$15=DATOS!$B$5,CHILLERS!E122, IF($B$15=DATOS!$B$6,COMPRESORES!E122,IF($B$15=DATOS!$B$7,EVAPORADORES!E122,IF($B$15=DATOS!$B$8,FILTROS!E122,IF($B$15=DATOS!$B$9,IC!E122,IF($B$15=DATOS!$B$10,MIXERS!E122,IF($B$15=DATOS!$B$11,MOLINOS!E122,IF($B$15=DATOS!$B$12,'ÓSMOSIS INV'!E122,IF($B$15=DATOS!$B$13,REACTORES!E122,IF($B$15=DATOS!$B$14,RESINAS!E126,IF($B$15=DATOS!$B$15,SECADORES!E122,IF($B$15=DATOS!$B$16,SILOS!E122,IF($B$15=DATOS!$B$17,TANQUES!E122,IF($B$15=DATOS!$B$18,'TK AGITADOS'!E122,IF($B$15=DATOS!$B$19,'TORRES ENF'!E122," ")))))))))))))))))</f>
        <v>0</v>
      </c>
      <c r="D138" s="46">
        <f>IF($B$15=DATOS!$B$3,CALDERAS!F122,IF($B$15=DATOS!$B$4,CENTRÍFUGAS!F122,IF($B$15=DATOS!$B$5,CHILLERS!F122, IF($B$15=DATOS!$B$6,COMPRESORES!F122,IF($B$15=DATOS!$B$7,EVAPORADORES!F122,IF($B$15=DATOS!$B$8,FILTROS!F122,IF($B$15=DATOS!$B$9,IC!F122,IF($B$15=DATOS!$B$10,MIXERS!F122,IF($B$15=DATOS!$B$11,MOLINOS!F122,IF($B$15=DATOS!$B$12,'ÓSMOSIS INV'!F122,IF($B$15=DATOS!$B$13,REACTORES!F122,IF($B$15=DATOS!$B$14,RESINAS!F126,IF($B$15=DATOS!$B$15,SECADORES!F122,IF($B$15=DATOS!$B$16,SILOS!F122,IF($B$15=DATOS!$B$17,TANQUES!F122,IF($B$15=DATOS!$B$18,'TK AGITADOS'!F122,IF($B$15=DATOS!$B$19,'TORRES ENF'!F122," ")))))))))))))))))</f>
        <v>0</v>
      </c>
      <c r="E138" s="46">
        <f>IF($B$15=DATOS!$B$3,CALDERAS!G122,IF($B$15=DATOS!$B$4,CENTRÍFUGAS!G122,IF($B$15=DATOS!$B$5,CHILLERS!G122, IF($B$15=DATOS!$B$6,COMPRESORES!G122,IF($B$15=DATOS!$B$7,EVAPORADORES!G122,IF($B$15=DATOS!$B$8,FILTROS!G122,IF($B$15=DATOS!$B$9,IC!G122,IF($B$15=DATOS!$B$10,MIXERS!G122,IF($B$15=DATOS!$B$11,MOLINOS!G122,IF($B$15=DATOS!$B$12,'ÓSMOSIS INV'!G122,IF($B$15=DATOS!$B$13,REACTORES!G122,IF($B$15=DATOS!$B$14,RESINAS!G126,IF($B$15=DATOS!$B$15,SECADORES!G122,IF($B$15=DATOS!$B$16,SILOS!G122,IF($B$15=DATOS!$B$17,TANQUES!G122,IF($B$15=DATOS!$B$18,'TK AGITADOS'!G122,IF($B$15=DATOS!$B$19,'TORRES ENF'!G122," ")))))))))))))))))</f>
        <v>0</v>
      </c>
      <c r="F138" s="46">
        <f>IF($B$15=DATOS!$B$3,CALDERAS!H122,IF($B$15=DATOS!$B$4,CENTRÍFUGAS!H122,IF($B$15=DATOS!$B$5,CHILLERS!H122, IF($B$15=DATOS!$B$6,COMPRESORES!H122,IF($B$15=DATOS!$B$7,EVAPORADORES!H122,IF($B$15=DATOS!$B$8,FILTROS!H122,IF($B$15=DATOS!$B$9,IC!H122,IF($B$15=DATOS!$B$10,MIXERS!H122,IF($B$15=DATOS!$B$11,MOLINOS!H122,IF($B$15=DATOS!$B$12,'ÓSMOSIS INV'!H122,IF($B$15=DATOS!$B$13,REACTORES!H122,IF($B$15=DATOS!$B$14,RESINAS!H126,IF($B$15=DATOS!$B$15,SECADORES!H122,IF($B$15=DATOS!$B$16,SILOS!H122,IF($B$15=DATOS!$B$17,TANQUES!H122,IF($B$15=DATOS!$B$18,'TK AGITADOS'!H122,IF($B$15=DATOS!$B$19,'TORRES ENF'!H122," ")))))))))))))))))</f>
        <v>0</v>
      </c>
      <c r="G138" s="46">
        <f>IF($B$15=DATOS!$B$3,CALDERAS!I122,IF($B$15=DATOS!$B$4,CENTRÍFUGAS!I122,IF($B$15=DATOS!$B$5,CHILLERS!I122, IF($B$15=DATOS!$B$6,COMPRESORES!I122,IF($B$15=DATOS!$B$7,EVAPORADORES!I122,IF($B$15=DATOS!$B$8,FILTROS!I122,IF($B$15=DATOS!$B$9,IC!I122,IF($B$15=DATOS!$B$10,MIXERS!I122,IF($B$15=DATOS!$B$11,MOLINOS!I122,IF($B$15=DATOS!$B$12,'ÓSMOSIS INV'!I122,IF($B$15=DATOS!$B$13,REACTORES!I122,IF($B$15=DATOS!$B$14,RESINAS!I126,IF($B$15=DATOS!$B$15,SECADORES!I122,IF($B$15=DATOS!$B$16,SILOS!I122,IF($B$15=DATOS!$B$17,TANQUES!I122,IF($B$15=DATOS!$B$18,'TK AGITADOS'!I122,IF($B$15=DATOS!$B$19,'TORRES ENF'!I122," ")))))))))))))))))</f>
        <v>0</v>
      </c>
      <c r="H138" s="46">
        <f>IF($B$15=DATOS!$B$3,CALDERAS!J122,IF($B$15=DATOS!$B$4,CENTRÍFUGAS!J122,IF($B$15=DATOS!$B$5,CHILLERS!J122, IF($B$15=DATOS!$B$6,COMPRESORES!J122,IF($B$15=DATOS!$B$7,EVAPORADORES!J122,IF($B$15=DATOS!$B$8,FILTROS!J122,IF($B$15=DATOS!$B$9,IC!J122,IF($B$15=DATOS!$B$10,MIXERS!J122,IF($B$15=DATOS!$B$11,MOLINOS!J122,IF($B$15=DATOS!$B$12,'ÓSMOSIS INV'!J122,IF($B$15=DATOS!$B$13,REACTORES!J122,IF($B$15=DATOS!$B$14,RESINAS!J126,IF($B$15=DATOS!$B$15,SECADORES!J122,IF($B$15=DATOS!$B$16,SILOS!J122,IF($B$15=DATOS!$B$17,TANQUES!J122,IF($B$15=DATOS!$B$18,'TK AGITADOS'!J122,IF($B$15=DATOS!$B$19,'TORRES ENF'!J122," ")))))))))))))))))</f>
        <v>0</v>
      </c>
      <c r="I138" s="46">
        <f>IF($B$15=DATOS!$B$3,CALDERAS!K122,IF($B$15=DATOS!$B$4,CENTRÍFUGAS!K122,IF($B$15=DATOS!$B$5,CHILLERS!K122, IF($B$15=DATOS!$B$6,COMPRESORES!K122,IF($B$15=DATOS!$B$7,EVAPORADORES!K122,IF($B$15=DATOS!$B$8,FILTROS!K122,IF($B$15=DATOS!$B$9,IC!K122,IF($B$15=DATOS!$B$10,MIXERS!K122,IF($B$15=DATOS!$B$11,MOLINOS!K122,IF($B$15=DATOS!$B$12,'ÓSMOSIS INV'!K122,IF($B$15=DATOS!$B$13,REACTORES!K122,IF($B$15=DATOS!$B$14,RESINAS!K126,IF($B$15=DATOS!$B$15,SECADORES!K122,IF($B$15=DATOS!$B$16,SILOS!K122,IF($B$15=DATOS!$B$17,TANQUES!K122,IF($B$15=DATOS!$B$18,'TK AGITADOS'!K122,IF($B$15=DATOS!$B$19,'TORRES ENF'!K122," ")))))))))))))))))</f>
        <v>0</v>
      </c>
      <c r="J138" s="46">
        <f>IF($B$15=DATOS!$B$3,CALDERAS!L122,IF($B$15=DATOS!$B$4,CENTRÍFUGAS!L122,IF($B$15=DATOS!$B$5,CHILLERS!L122, IF($B$15=DATOS!$B$6,COMPRESORES!L122,IF($B$15=DATOS!$B$7,EVAPORADORES!L122,IF($B$15=DATOS!$B$8,FILTROS!L122,IF($B$15=DATOS!$B$9,IC!L122,IF($B$15=DATOS!$B$10,MIXERS!L122,IF($B$15=DATOS!$B$11,MOLINOS!L122,IF($B$15=DATOS!$B$12,'ÓSMOSIS INV'!L122,IF($B$15=DATOS!$B$13,REACTORES!L122,IF($B$15=DATOS!$B$14,RESINAS!L126,IF($B$15=DATOS!$B$15,SECADORES!L122,IF($B$15=DATOS!$B$16,SILOS!L122,IF($B$15=DATOS!$B$17,TANQUES!L122,IF($B$15=DATOS!$B$18,'TK AGITADOS'!L122,IF($B$15=DATOS!$B$19,'TORRES ENF'!L122," ")))))))))))))))))</f>
        <v>0</v>
      </c>
      <c r="K138" s="46">
        <f>IF($B$15=DATOS!$B$3,CALDERAS!M122,IF($B$15=DATOS!$B$4,CENTRÍFUGAS!M122,IF($B$15=DATOS!$B$5,CHILLERS!M122, IF($B$15=DATOS!$B$6,COMPRESORES!M122,IF($B$15=DATOS!$B$7,EVAPORADORES!M122,IF($B$15=DATOS!$B$8,FILTROS!M122,IF($B$15=DATOS!$B$9,IC!M122,IF($B$15=DATOS!$B$10,MIXERS!M122,IF($B$15=DATOS!$B$11,MOLINOS!M122,IF($B$15=DATOS!$B$12,'ÓSMOSIS INV'!M122,IF($B$15=DATOS!$B$13,REACTORES!M122,IF($B$15=DATOS!$B$14,RESINAS!M126,IF($B$15=DATOS!$B$15,SECADORES!M122,IF($B$15=DATOS!$B$16,SILOS!M122,IF($B$15=DATOS!$B$17,TANQUES!M122,IF($B$15=DATOS!$B$18,'TK AGITADOS'!M122,IF($B$15=DATOS!$B$19,'TORRES ENF'!M122," ")))))))))))))))))</f>
        <v>0</v>
      </c>
      <c r="L138" s="46">
        <f>IF($B$15=DATOS!$B$3,CALDERAS!N122,IF($B$15=DATOS!$B$4,CENTRÍFUGAS!N122,IF($B$15=DATOS!$B$5,CHILLERS!N122, IF($B$15=DATOS!$B$6,COMPRESORES!N122,IF($B$15=DATOS!$B$7,EVAPORADORES!N122,IF($B$15=DATOS!$B$8,FILTROS!N122,IF($B$15=DATOS!$B$9,IC!N122,IF($B$15=DATOS!$B$10,MIXERS!N122,IF($B$15=DATOS!$B$11,MOLINOS!N122,IF($B$15=DATOS!$B$12,'ÓSMOSIS INV'!N122,IF($B$15=DATOS!$B$13,REACTORES!N122,IF($B$15=DATOS!$B$14,RESINAS!N126,IF($B$15=DATOS!$B$15,SECADORES!N122,IF($B$15=DATOS!$B$16,SILOS!N122,IF($B$15=DATOS!$B$17,TANQUES!N122,IF($B$15=DATOS!$B$18,'TK AGITADOS'!N122,IF($B$15=DATOS!$B$19,'TORRES ENF'!N122," ")))))))))))))))))</f>
        <v>0</v>
      </c>
      <c r="M138" s="46">
        <f>IF($B$15=DATOS!$B$3,CALDERAS!O122,IF($B$15=DATOS!$B$4,CENTRÍFUGAS!O122,IF($B$15=DATOS!$B$5,CHILLERS!O122, IF($B$15=DATOS!$B$6,COMPRESORES!O122,IF($B$15=DATOS!$B$7,EVAPORADORES!O122,IF($B$15=DATOS!$B$8,FILTROS!O122,IF($B$15=DATOS!$B$9,IC!O122,IF($B$15=DATOS!$B$10,MIXERS!O122,IF($B$15=DATOS!$B$11,MOLINOS!O122,IF($B$15=DATOS!$B$12,'ÓSMOSIS INV'!O122,IF($B$15=DATOS!$B$13,REACTORES!O122,IF($B$15=DATOS!$B$14,RESINAS!O126,IF($B$15=DATOS!$B$15,SECADORES!O122,IF($B$15=DATOS!$B$16,SILOS!O122,IF($B$15=DATOS!$B$17,TANQUES!O122,IF($B$15=DATOS!$B$18,'TK AGITADOS'!O122,IF($B$15=DATOS!$B$19,'TORRES ENF'!O122," ")))))))))))))))))</f>
        <v>0</v>
      </c>
      <c r="N138" s="46">
        <f>IF($B$15=DATOS!$B$3,CALDERAS!P122,IF($B$15=DATOS!$B$4,CENTRÍFUGAS!P122,IF($B$15=DATOS!$B$5,CHILLERS!P122, IF($B$15=DATOS!$B$6,COMPRESORES!P122,IF($B$15=DATOS!$B$7,EVAPORADORES!P122,IF($B$15=DATOS!$B$8,FILTROS!P122,IF($B$15=DATOS!$B$9,IC!P122,IF($B$15=DATOS!$B$10,MIXERS!P122,IF($B$15=DATOS!$B$11,MOLINOS!P122,IF($B$15=DATOS!$B$12,'ÓSMOSIS INV'!P122,IF($B$15=DATOS!$B$13,REACTORES!P122,IF($B$15=DATOS!$B$14,RESINAS!P126,IF($B$15=DATOS!$B$15,SECADORES!P122,IF($B$15=DATOS!$B$16,SILOS!P122,IF($B$15=DATOS!$B$17,TANQUES!P122,IF($B$15=DATOS!$B$18,'TK AGITADOS'!P122,IF($B$15=DATOS!$B$19,'TORRES ENF'!P122," ")))))))))))))))))</f>
        <v>0</v>
      </c>
      <c r="O138" s="46">
        <f>IF($B$15=DATOS!$B$3,CALDERAS!Q122,IF($B$15=DATOS!$B$4,CENTRÍFUGAS!Q122,IF($B$15=DATOS!$B$5,CHILLERS!Q122, IF($B$15=DATOS!$B$6,COMPRESORES!Q122,IF($B$15=DATOS!$B$7,EVAPORADORES!Q122,IF($B$15=DATOS!$B$8,FILTROS!Q122,IF($B$15=DATOS!$B$9,IC!Q122,IF($B$15=DATOS!$B$10,MIXERS!Q122,IF($B$15=DATOS!$B$11,MOLINOS!Q122,IF($B$15=DATOS!$B$12,'ÓSMOSIS INV'!Q122,IF($B$15=DATOS!$B$13,REACTORES!Q122,IF($B$15=DATOS!$B$14,RESINAS!Q126,IF($B$15=DATOS!$B$15,SECADORES!Q122,IF($B$15=DATOS!$B$16,SILOS!Q122,IF($B$15=DATOS!$B$17,TANQUES!Q122,IF($B$15=DATOS!$B$18,'TK AGITADOS'!Q122,IF($B$15=DATOS!$B$19,'TORRES ENF'!Q122," ")))))))))))))))))</f>
        <v>0</v>
      </c>
      <c r="P138" s="46">
        <f>IF($B$15=DATOS!$B$3,CALDERAS!R122,IF($B$15=DATOS!$B$4,CENTRÍFUGAS!R122,IF($B$15=DATOS!$B$5,CHILLERS!R122, IF($B$15=DATOS!$B$6,COMPRESORES!R122,IF($B$15=DATOS!$B$7,EVAPORADORES!R122,IF($B$15=DATOS!$B$8,FILTROS!R122,IF($B$15=DATOS!$B$9,IC!R122,IF($B$15=DATOS!$B$10,MIXERS!R122,IF($B$15=DATOS!$B$11,MOLINOS!R122,IF($B$15=DATOS!$B$12,'ÓSMOSIS INV'!R122,IF($B$15=DATOS!$B$13,REACTORES!R122,IF($B$15=DATOS!$B$14,RESINAS!R126,IF($B$15=DATOS!$B$15,SECADORES!R122,IF($B$15=DATOS!$B$16,SILOS!R122,IF($B$15=DATOS!$B$17,TANQUES!R122,IF($B$15=DATOS!$B$18,'TK AGITADOS'!R122,IF($B$15=DATOS!$B$19,'TORRES ENF'!R122," ")))))))))))))))))</f>
        <v>0</v>
      </c>
      <c r="Q138" s="46">
        <f>IF($B$15=DATOS!$B$3,CALDERAS!S122,IF($B$15=DATOS!$B$4,CENTRÍFUGAS!S122,IF($B$15=DATOS!$B$5,CHILLERS!S122, IF($B$15=DATOS!$B$6,COMPRESORES!S122,IF($B$15=DATOS!$B$7,EVAPORADORES!S122,IF($B$15=DATOS!$B$8,FILTROS!S122,IF($B$15=DATOS!$B$9,IC!S122,IF($B$15=DATOS!$B$10,MIXERS!S122,IF($B$15=DATOS!$B$11,MOLINOS!S122,IF($B$15=DATOS!$B$12,'ÓSMOSIS INV'!S122,IF($B$15=DATOS!$B$13,REACTORES!S122,IF($B$15=DATOS!$B$14,RESINAS!S126,IF($B$15=DATOS!$B$15,SECADORES!S122,IF($B$15=DATOS!$B$16,SILOS!S122,IF($B$15=DATOS!$B$17,TANQUES!S122,IF($B$15=DATOS!$B$18,'TK AGITADOS'!S122,IF($B$15=DATOS!$B$19,'TORRES ENF'!S122," ")))))))))))))))))</f>
        <v>0</v>
      </c>
      <c r="R138" s="46">
        <f>IF($B$15=DATOS!$B$3,CALDERAS!T122,IF($B$15=DATOS!$B$4,CENTRÍFUGAS!T122,IF($B$15=DATOS!$B$5,CHILLERS!T122, IF($B$15=DATOS!$B$6,COMPRESORES!T122,IF($B$15=DATOS!$B$7,EVAPORADORES!T122,IF($B$15=DATOS!$B$8,FILTROS!T122,IF($B$15=DATOS!$B$9,IC!T122,IF($B$15=DATOS!$B$10,MIXERS!T122,IF($B$15=DATOS!$B$11,MOLINOS!T122,IF($B$15=DATOS!$B$12,'ÓSMOSIS INV'!T122,IF($B$15=DATOS!$B$13,REACTORES!T122,IF($B$15=DATOS!$B$14,RESINAS!T126,IF($B$15=DATOS!$B$15,SECADORES!T122,IF($B$15=DATOS!$B$16,SILOS!T122,IF($B$15=DATOS!$B$17,TANQUES!T122,IF($B$15=DATOS!$B$18,'TK AGITADOS'!T122,IF($B$15=DATOS!$B$19,'TORRES ENF'!T122," ")))))))))))))))))</f>
        <v>0</v>
      </c>
      <c r="S138" s="46">
        <f>IF($B$15=DATOS!$B$3,CALDERAS!U122,IF($B$15=DATOS!$B$4,CENTRÍFUGAS!U122,IF($B$15=DATOS!$B$5,CHILLERS!U122, IF($B$15=DATOS!$B$6,COMPRESORES!U122,IF($B$15=DATOS!$B$7,EVAPORADORES!U122,IF($B$15=DATOS!$B$8,FILTROS!U122,IF($B$15=DATOS!$B$9,IC!U122,IF($B$15=DATOS!$B$10,MIXERS!U122,IF($B$15=DATOS!$B$11,MOLINOS!U122,IF($B$15=DATOS!$B$12,'ÓSMOSIS INV'!U122,IF($B$15=DATOS!$B$13,REACTORES!U122,IF($B$15=DATOS!$B$14,RESINAS!U126,IF($B$15=DATOS!$B$15,SECADORES!U122,IF($B$15=DATOS!$B$16,SILOS!U122,IF($B$15=DATOS!$B$17,TANQUES!U122,IF($B$15=DATOS!$B$18,'TK AGITADOS'!U122,IF($B$15=DATOS!$B$19,'TORRES ENF'!U122," ")))))))))))))))))</f>
        <v>0</v>
      </c>
      <c r="T138" s="46">
        <f>IF($B$15=DATOS!$B$3,CALDERAS!V122,IF($B$15=DATOS!$B$4,CENTRÍFUGAS!V122,IF($B$15=DATOS!$B$5,CHILLERS!V122, IF($B$15=DATOS!$B$6,COMPRESORES!V122,IF($B$15=DATOS!$B$7,EVAPORADORES!V122,IF($B$15=DATOS!$B$8,FILTROS!V122,IF($B$15=DATOS!$B$9,IC!V122,IF($B$15=DATOS!$B$10,MIXERS!V122,IF($B$15=DATOS!$B$11,MOLINOS!V122,IF($B$15=DATOS!$B$12,'ÓSMOSIS INV'!V122,IF($B$15=DATOS!$B$13,REACTORES!V122,IF($B$15=DATOS!$B$14,RESINAS!V126,IF($B$15=DATOS!$B$15,SECADORES!V122,IF($B$15=DATOS!$B$16,SILOS!V122,IF($B$15=DATOS!$B$17,TANQUES!V122,IF($B$15=DATOS!$B$18,'TK AGITADOS'!V122,IF($B$15=DATOS!$B$19,'TORRES ENF'!V122," ")))))))))))))))))</f>
        <v>0</v>
      </c>
      <c r="U138" s="46">
        <f>IF($B$15=DATOS!$B$3,CALDERAS!W122,IF($B$15=DATOS!$B$4,CENTRÍFUGAS!W122,IF($B$15=DATOS!$B$5,CHILLERS!W122, IF($B$15=DATOS!$B$6,COMPRESORES!W122,IF($B$15=DATOS!$B$7,EVAPORADORES!W122,IF($B$15=DATOS!$B$8,FILTROS!W122,IF($B$15=DATOS!$B$9,IC!W122,IF($B$15=DATOS!$B$10,MIXERS!W122,IF($B$15=DATOS!$B$11,MOLINOS!W122,IF($B$15=DATOS!$B$12,'ÓSMOSIS INV'!W122,IF($B$15=DATOS!$B$13,REACTORES!W122,IF($B$15=DATOS!$B$14,RESINAS!W126,IF($B$15=DATOS!$B$15,SECADORES!W122,IF($B$15=DATOS!$B$16,SILOS!W122,IF($B$15=DATOS!$B$17,TANQUES!W122,IF($B$15=DATOS!$B$18,'TK AGITADOS'!W122,IF($B$15=DATOS!$B$19,'TORRES ENF'!W122," ")))))))))))))))))</f>
        <v>0</v>
      </c>
      <c r="V138" s="46">
        <f>IF($B$15=DATOS!$B$3,CALDERAS!X122,IF($B$15=DATOS!$B$4,CENTRÍFUGAS!X122,IF($B$15=DATOS!$B$5,CHILLERS!X122, IF($B$15=DATOS!$B$6,COMPRESORES!X122,IF($B$15=DATOS!$B$7,EVAPORADORES!X122,IF($B$15=DATOS!$B$8,FILTROS!X122,IF($B$15=DATOS!$B$9,IC!X122,IF($B$15=DATOS!$B$10,MIXERS!X122,IF($B$15=DATOS!$B$11,MOLINOS!X122,IF($B$15=DATOS!$B$12,'ÓSMOSIS INV'!X122,IF($B$15=DATOS!$B$13,REACTORES!X122,IF($B$15=DATOS!$B$14,RESINAS!X126,IF($B$15=DATOS!$B$15,SECADORES!X122,IF($B$15=DATOS!$B$16,SILOS!X122,IF($B$15=DATOS!$B$17,TANQUES!X122,IF($B$15=DATOS!$B$18,'TK AGITADOS'!X122,IF($B$15=DATOS!$B$19,'TORRES ENF'!X122," ")))))))))))))))))</f>
        <v>0</v>
      </c>
      <c r="W138" s="46">
        <f>IF($B$15=DATOS!$B$3,CALDERAS!Y122,IF($B$15=DATOS!$B$4,CENTRÍFUGAS!Y122,IF($B$15=DATOS!$B$5,CHILLERS!Y122, IF($B$15=DATOS!$B$6,COMPRESORES!Y122,IF($B$15=DATOS!$B$7,EVAPORADORES!Y122,IF($B$15=DATOS!$B$8,FILTROS!Y122,IF($B$15=DATOS!$B$9,IC!Y122,IF($B$15=DATOS!$B$10,MIXERS!Y122,IF($B$15=DATOS!$B$11,MOLINOS!Y122,IF($B$15=DATOS!$B$12,'ÓSMOSIS INV'!Y122,IF($B$15=DATOS!$B$13,REACTORES!Y122,IF($B$15=DATOS!$B$14,RESINAS!Y126,IF($B$15=DATOS!$B$15,SECADORES!Y122,IF($B$15=DATOS!$B$16,SILOS!Y122,IF($B$15=DATOS!$B$17,TANQUES!Y122,IF($B$15=DATOS!$B$18,'TK AGITADOS'!Y122,IF($B$15=DATOS!$B$19,'TORRES ENF'!Y122," ")))))))))))))))))</f>
        <v>0</v>
      </c>
      <c r="X138" s="46">
        <f>IF($B$15=DATOS!$B$3,CALDERAS!Z122,IF($B$15=DATOS!$B$4,CENTRÍFUGAS!Z122,IF($B$15=DATOS!$B$5,CHILLERS!Z122, IF($B$15=DATOS!$B$6,COMPRESORES!Z122,IF($B$15=DATOS!$B$7,EVAPORADORES!Z122,IF($B$15=DATOS!$B$8,FILTROS!Z122,IF($B$15=DATOS!$B$9,IC!Z122,IF($B$15=DATOS!$B$10,MIXERS!Z122,IF($B$15=DATOS!$B$11,MOLINOS!Z122,IF($B$15=DATOS!$B$12,'ÓSMOSIS INV'!Z122,IF($B$15=DATOS!$B$13,REACTORES!Z122,IF($B$15=DATOS!$B$14,RESINAS!Z126,IF($B$15=DATOS!$B$15,SECADORES!Z122,IF($B$15=DATOS!$B$16,SILOS!Z122,IF($B$15=DATOS!$B$17,TANQUES!Z122,IF($B$15=DATOS!$B$18,'TK AGITADOS'!Z122,IF($B$15=DATOS!$B$19,'TORRES ENF'!Z122," ")))))))))))))))))</f>
        <v>0</v>
      </c>
      <c r="Y138" s="46">
        <f>IF($B$15=DATOS!$B$3,CALDERAS!AA122,IF($B$15=DATOS!$B$4,CENTRÍFUGAS!AA122,IF($B$15=DATOS!$B$5,CHILLERS!AA122, IF($B$15=DATOS!$B$6,COMPRESORES!AA122,IF($B$15=DATOS!$B$7,EVAPORADORES!AA122,IF($B$15=DATOS!$B$8,FILTROS!AA122,IF($B$15=DATOS!$B$9,IC!AA122,IF($B$15=DATOS!$B$10,MIXERS!AA122,IF($B$15=DATOS!$B$11,MOLINOS!AA122,IF($B$15=DATOS!$B$12,'ÓSMOSIS INV'!AA122,IF($B$15=DATOS!$B$13,REACTORES!AA122,IF($B$15=DATOS!$B$14,RESINAS!AA126,IF($B$15=DATOS!$B$15,SECADORES!AA122,IF($B$15=DATOS!$B$16,SILOS!AA122,IF($B$15=DATOS!$B$17,TANQUES!AA122,IF($B$15=DATOS!$B$18,'TK AGITADOS'!AA122,IF($B$15=DATOS!$B$19,'TORRES ENF'!AA122," ")))))))))))))))))</f>
        <v>0</v>
      </c>
      <c r="Z138" s="46">
        <f>IF($B$15=DATOS!$B$3,CALDERAS!AB122,IF($B$15=DATOS!$B$4,CENTRÍFUGAS!AB122,IF($B$15=DATOS!$B$5,CHILLERS!AB122, IF($B$15=DATOS!$B$6,COMPRESORES!AB122,IF($B$15=DATOS!$B$7,EVAPORADORES!AB122,IF($B$15=DATOS!$B$8,FILTROS!AB122,IF($B$15=DATOS!$B$9,IC!AB122,IF($B$15=DATOS!$B$10,MIXERS!AB122,IF($B$15=DATOS!$B$11,MOLINOS!AB122,IF($B$15=DATOS!$B$12,'ÓSMOSIS INV'!AB122,IF($B$15=DATOS!$B$13,REACTORES!AB122,IF($B$15=DATOS!$B$14,RESINAS!AB126,IF($B$15=DATOS!$B$15,SECADORES!AB122,IF($B$15=DATOS!$B$16,SILOS!AB122,IF($B$15=DATOS!$B$17,TANQUES!AB122,IF($B$15=DATOS!$B$18,'TK AGITADOS'!AB122,IF($B$15=DATOS!$B$19,'TORRES ENF'!AB122," ")))))))))))))))))</f>
        <v>0</v>
      </c>
      <c r="AA138" s="46">
        <f>IF($B$15=DATOS!$B$3,CALDERAS!AC122,IF($B$15=DATOS!$B$4,CENTRÍFUGAS!AC122,IF($B$15=DATOS!$B$5,CHILLERS!AC122, IF($B$15=DATOS!$B$6,COMPRESORES!AC122,IF($B$15=DATOS!$B$7,EVAPORADORES!AC122,IF($B$15=DATOS!$B$8,FILTROS!AC122,IF($B$15=DATOS!$B$9,IC!AC122,IF($B$15=DATOS!$B$10,MIXERS!AC122,IF($B$15=DATOS!$B$11,MOLINOS!AC122,IF($B$15=DATOS!$B$12,'ÓSMOSIS INV'!AC122,IF($B$15=DATOS!$B$13,REACTORES!AC122,IF($B$15=DATOS!$B$14,RESINAS!AC126,IF($B$15=DATOS!$B$15,SECADORES!AC122,IF($B$15=DATOS!$B$16,SILOS!AC122,IF($B$15=DATOS!$B$17,TANQUES!AC122,IF($B$15=DATOS!$B$18,'TK AGITADOS'!AC122,IF($B$15=DATOS!$B$19,'TORRES ENF'!AC122," ")))))))))))))))))</f>
        <v>0</v>
      </c>
      <c r="AB138" s="46">
        <f>IF($B$15=DATOS!$B$3,CALDERAS!AD122,IF($B$15=DATOS!$B$4,CENTRÍFUGAS!AD122,IF($B$15=DATOS!$B$5,CHILLERS!AD122, IF($B$15=DATOS!$B$6,COMPRESORES!AD122,IF($B$15=DATOS!$B$7,EVAPORADORES!AD122,IF($B$15=DATOS!$B$8,FILTROS!AD122,IF($B$15=DATOS!$B$9,IC!AD122,IF($B$15=DATOS!$B$10,MIXERS!AD122,IF($B$15=DATOS!$B$11,MOLINOS!AD122,IF($B$15=DATOS!$B$12,'ÓSMOSIS INV'!AD122,IF($B$15=DATOS!$B$13,REACTORES!AD122,IF($B$15=DATOS!$B$14,RESINAS!AD126,IF($B$15=DATOS!$B$15,SECADORES!AD122,IF($B$15=DATOS!$B$16,SILOS!AD122,IF($B$15=DATOS!$B$17,TANQUES!AD122,IF($B$15=DATOS!$B$18,'TK AGITADOS'!AD122,IF($B$15=DATOS!$B$19,'TORRES ENF'!AD122," ")))))))))))))))))</f>
        <v>0</v>
      </c>
      <c r="AC138" s="46">
        <f>IF($B$15=DATOS!$B$3,CALDERAS!AE122,IF($B$15=DATOS!$B$4,CENTRÍFUGAS!AE122,IF($B$15=DATOS!$B$5,CHILLERS!AE122, IF($B$15=DATOS!$B$6,COMPRESORES!AE122,IF($B$15=DATOS!$B$7,EVAPORADORES!AE122,IF($B$15=DATOS!$B$8,FILTROS!AE122,IF($B$15=DATOS!$B$9,IC!AE122,IF($B$15=DATOS!$B$10,MIXERS!AE122,IF($B$15=DATOS!$B$11,MOLINOS!AE122,IF($B$15=DATOS!$B$12,'ÓSMOSIS INV'!AE122,IF($B$15=DATOS!$B$13,REACTORES!AE122,IF($B$15=DATOS!$B$14,RESINAS!AE126,IF($B$15=DATOS!$B$15,SECADORES!AE122,IF($B$15=DATOS!$B$16,SILOS!AE122,IF($B$15=DATOS!$B$17,TANQUES!AE122,IF($B$15=DATOS!$B$18,'TK AGITADOS'!AE122,IF($B$15=DATOS!$B$19,'TORRES ENF'!AE122," ")))))))))))))))))</f>
        <v>0</v>
      </c>
      <c r="AD138" s="46">
        <f>IF($B$15=DATOS!$B$3,CALDERAS!AF122,IF($B$15=DATOS!$B$4,CENTRÍFUGAS!AF122,IF($B$15=DATOS!$B$5,CHILLERS!AF122, IF($B$15=DATOS!$B$6,COMPRESORES!AF122,IF($B$15=DATOS!$B$7,EVAPORADORES!AF122,IF($B$15=DATOS!$B$8,FILTROS!AF122,IF($B$15=DATOS!$B$9,IC!AF122,IF($B$15=DATOS!$B$10,MIXERS!AF122,IF($B$15=DATOS!$B$11,MOLINOS!AF122,IF($B$15=DATOS!$B$12,'ÓSMOSIS INV'!AF122,IF($B$15=DATOS!$B$13,REACTORES!AF122,IF($B$15=DATOS!$B$14,RESINAS!AF126,IF($B$15=DATOS!$B$15,SECADORES!AF122,IF($B$15=DATOS!$B$16,SILOS!AF122,IF($B$15=DATOS!$B$17,TANQUES!AF122,IF($B$15=DATOS!$B$18,'TK AGITADOS'!AF122,IF($B$15=DATOS!$B$19,'TORRES ENF'!AF122," ")))))))))))))))))</f>
        <v>0</v>
      </c>
      <c r="AE138" s="46">
        <f>IF($B$15=DATOS!$B$3,CALDERAS!AG122,IF($B$15=DATOS!$B$4,CENTRÍFUGAS!AG122,IF($B$15=DATOS!$B$5,CHILLERS!AG122, IF($B$15=DATOS!$B$6,COMPRESORES!AG122,IF($B$15=DATOS!$B$7,EVAPORADORES!AG122,IF($B$15=DATOS!$B$8,FILTROS!AG122,IF($B$15=DATOS!$B$9,IC!AG122,IF($B$15=DATOS!$B$10,MIXERS!AG122,IF($B$15=DATOS!$B$11,MOLINOS!AG122,IF($B$15=DATOS!$B$12,'ÓSMOSIS INV'!AG122,IF($B$15=DATOS!$B$13,REACTORES!AG122,IF($B$15=DATOS!$B$14,RESINAS!AG126,IF($B$15=DATOS!$B$15,SECADORES!AG122,IF($B$15=DATOS!$B$16,SILOS!AG122,IF($B$15=DATOS!$B$17,TANQUES!AG122,IF($B$15=DATOS!$B$18,'TK AGITADOS'!AG122,IF($B$15=DATOS!$B$19,'TORRES ENF'!AG122," ")))))))))))))))))</f>
        <v>0</v>
      </c>
      <c r="AF138" s="46">
        <f>IF($B$15=DATOS!$B$3,CALDERAS!AH122,IF($B$15=DATOS!$B$4,CENTRÍFUGAS!AH122,IF($B$15=DATOS!$B$5,CHILLERS!AH122, IF($B$15=DATOS!$B$6,COMPRESORES!AH122,IF($B$15=DATOS!$B$7,EVAPORADORES!AH122,IF($B$15=DATOS!$B$8,FILTROS!AH122,IF($B$15=DATOS!$B$9,IC!AH122,IF($B$15=DATOS!$B$10,MIXERS!AH122,IF($B$15=DATOS!$B$11,MOLINOS!AH122,IF($B$15=DATOS!$B$12,'ÓSMOSIS INV'!AH122,IF($B$15=DATOS!$B$13,REACTORES!AH122,IF($B$15=DATOS!$B$14,RESINAS!AH126,IF($B$15=DATOS!$B$15,SECADORES!AH122,IF($B$15=DATOS!$B$16,SILOS!AH122,IF($B$15=DATOS!$B$17,TANQUES!AH122,IF($B$15=DATOS!$B$18,'TK AGITADOS'!AH122,IF($B$15=DATOS!$B$19,'TORRES ENF'!AH122," ")))))))))))))))))</f>
        <v>0</v>
      </c>
    </row>
    <row r="139" spans="1:32" s="48" customFormat="1" ht="45" customHeight="1" x14ac:dyDescent="0.4">
      <c r="A139" s="46">
        <f>IF($B$15=DATOS!$B$3,CALDERAS!C123,IF($B$15=DATOS!$B$4,CENTRÍFUGAS!C123,IF($B$15=DATOS!$B$5,CHILLERS!C123, IF($B$15=DATOS!$B$6,COMPRESORES!C123,IF($B$15=DATOS!$B$7,EVAPORADORES!C123,IF($B$15=DATOS!$B$8,FILTROS!C123,IF($B$15=DATOS!$B$9,IC!C123,IF($B$15=DATOS!$B$10,MIXERS!C123,IF($B$15=DATOS!$B$11,MOLINOS!C123,IF($B$15=DATOS!$B$12,'ÓSMOSIS INV'!C123,IF($B$15=DATOS!$B$13,REACTORES!C123,IF($B$15=DATOS!$B$14,RESINAS!C127,IF($B$15=DATOS!$B$15,SECADORES!C123,IF($B$15=DATOS!$B$16,SILOS!C123,IF($B$15=DATOS!$B$17,TANQUES!C123,IF($B$15=DATOS!$B$18,'TK AGITADOS'!C123,IF($B$15=DATOS!$B$19,'TORRES ENF'!C123," ")))))))))))))))))</f>
        <v>0</v>
      </c>
      <c r="B139" s="46">
        <f>IF($B$15=DATOS!$B$3,CALDERAS!D123,IF($B$15=DATOS!$B$4,CENTRÍFUGAS!D123,IF($B$15=DATOS!$B$5,CHILLERS!D123, IF($B$15=DATOS!$B$6,COMPRESORES!D123,IF($B$15=DATOS!$B$7,EVAPORADORES!D123,IF($B$15=DATOS!$B$8,FILTROS!D123,IF($B$15=DATOS!$B$9,IC!D123,IF($B$15=DATOS!$B$10,MIXERS!D123,IF($B$15=DATOS!$B$11,MOLINOS!D123,IF($B$15=DATOS!$B$12,'ÓSMOSIS INV'!D123,IF($B$15=DATOS!$B$13,REACTORES!D123,IF($B$15=DATOS!$B$14,RESINAS!D127,IF($B$15=DATOS!$B$15,SECADORES!D123,IF($B$15=DATOS!$B$16,SILOS!D123,IF($B$15=DATOS!$B$17,TANQUES!D123,IF($B$15=DATOS!$B$18,'TK AGITADOS'!D123,IF($B$15=DATOS!$B$19,'TORRES ENF'!D123," ")))))))))))))))))</f>
        <v>0</v>
      </c>
      <c r="C139" s="46">
        <f>IF($B$15=DATOS!$B$3,CALDERAS!E123,IF($B$15=DATOS!$B$4,CENTRÍFUGAS!E123,IF($B$15=DATOS!$B$5,CHILLERS!E123, IF($B$15=DATOS!$B$6,COMPRESORES!E123,IF($B$15=DATOS!$B$7,EVAPORADORES!E123,IF($B$15=DATOS!$B$8,FILTROS!E123,IF($B$15=DATOS!$B$9,IC!E123,IF($B$15=DATOS!$B$10,MIXERS!E123,IF($B$15=DATOS!$B$11,MOLINOS!E123,IF($B$15=DATOS!$B$12,'ÓSMOSIS INV'!E123,IF($B$15=DATOS!$B$13,REACTORES!E123,IF($B$15=DATOS!$B$14,RESINAS!E127,IF($B$15=DATOS!$B$15,SECADORES!E123,IF($B$15=DATOS!$B$16,SILOS!E123,IF($B$15=DATOS!$B$17,TANQUES!E123,IF($B$15=DATOS!$B$18,'TK AGITADOS'!E123,IF($B$15=DATOS!$B$19,'TORRES ENF'!E123," ")))))))))))))))))</f>
        <v>0</v>
      </c>
      <c r="D139" s="46">
        <f>IF($B$15=DATOS!$B$3,CALDERAS!F123,IF($B$15=DATOS!$B$4,CENTRÍFUGAS!F123,IF($B$15=DATOS!$B$5,CHILLERS!F123, IF($B$15=DATOS!$B$6,COMPRESORES!F123,IF($B$15=DATOS!$B$7,EVAPORADORES!F123,IF($B$15=DATOS!$B$8,FILTROS!F123,IF($B$15=DATOS!$B$9,IC!F123,IF($B$15=DATOS!$B$10,MIXERS!F123,IF($B$15=DATOS!$B$11,MOLINOS!F123,IF($B$15=DATOS!$B$12,'ÓSMOSIS INV'!F123,IF($B$15=DATOS!$B$13,REACTORES!F123,IF($B$15=DATOS!$B$14,RESINAS!F127,IF($B$15=DATOS!$B$15,SECADORES!F123,IF($B$15=DATOS!$B$16,SILOS!F123,IF($B$15=DATOS!$B$17,TANQUES!F123,IF($B$15=DATOS!$B$18,'TK AGITADOS'!F123,IF($B$15=DATOS!$B$19,'TORRES ENF'!F123," ")))))))))))))))))</f>
        <v>0</v>
      </c>
      <c r="E139" s="46">
        <f>IF($B$15=DATOS!$B$3,CALDERAS!G123,IF($B$15=DATOS!$B$4,CENTRÍFUGAS!G123,IF($B$15=DATOS!$B$5,CHILLERS!G123, IF($B$15=DATOS!$B$6,COMPRESORES!G123,IF($B$15=DATOS!$B$7,EVAPORADORES!G123,IF($B$15=DATOS!$B$8,FILTROS!G123,IF($B$15=DATOS!$B$9,IC!G123,IF($B$15=DATOS!$B$10,MIXERS!G123,IF($B$15=DATOS!$B$11,MOLINOS!G123,IF($B$15=DATOS!$B$12,'ÓSMOSIS INV'!G123,IF($B$15=DATOS!$B$13,REACTORES!G123,IF($B$15=DATOS!$B$14,RESINAS!G127,IF($B$15=DATOS!$B$15,SECADORES!G123,IF($B$15=DATOS!$B$16,SILOS!G123,IF($B$15=DATOS!$B$17,TANQUES!G123,IF($B$15=DATOS!$B$18,'TK AGITADOS'!G123,IF($B$15=DATOS!$B$19,'TORRES ENF'!G123," ")))))))))))))))))</f>
        <v>0</v>
      </c>
      <c r="F139" s="46">
        <f>IF($B$15=DATOS!$B$3,CALDERAS!H123,IF($B$15=DATOS!$B$4,CENTRÍFUGAS!H123,IF($B$15=DATOS!$B$5,CHILLERS!H123, IF($B$15=DATOS!$B$6,COMPRESORES!H123,IF($B$15=DATOS!$B$7,EVAPORADORES!H123,IF($B$15=DATOS!$B$8,FILTROS!H123,IF($B$15=DATOS!$B$9,IC!H123,IF($B$15=DATOS!$B$10,MIXERS!H123,IF($B$15=DATOS!$B$11,MOLINOS!H123,IF($B$15=DATOS!$B$12,'ÓSMOSIS INV'!H123,IF($B$15=DATOS!$B$13,REACTORES!H123,IF($B$15=DATOS!$B$14,RESINAS!H127,IF($B$15=DATOS!$B$15,SECADORES!H123,IF($B$15=DATOS!$B$16,SILOS!H123,IF($B$15=DATOS!$B$17,TANQUES!H123,IF($B$15=DATOS!$B$18,'TK AGITADOS'!H123,IF($B$15=DATOS!$B$19,'TORRES ENF'!H123," ")))))))))))))))))</f>
        <v>0</v>
      </c>
      <c r="G139" s="46">
        <f>IF($B$15=DATOS!$B$3,CALDERAS!I123,IF($B$15=DATOS!$B$4,CENTRÍFUGAS!I123,IF($B$15=DATOS!$B$5,CHILLERS!I123, IF($B$15=DATOS!$B$6,COMPRESORES!I123,IF($B$15=DATOS!$B$7,EVAPORADORES!I123,IF($B$15=DATOS!$B$8,FILTROS!I123,IF($B$15=DATOS!$B$9,IC!I123,IF($B$15=DATOS!$B$10,MIXERS!I123,IF($B$15=DATOS!$B$11,MOLINOS!I123,IF($B$15=DATOS!$B$12,'ÓSMOSIS INV'!I123,IF($B$15=DATOS!$B$13,REACTORES!I123,IF($B$15=DATOS!$B$14,RESINAS!I127,IF($B$15=DATOS!$B$15,SECADORES!I123,IF($B$15=DATOS!$B$16,SILOS!I123,IF($B$15=DATOS!$B$17,TANQUES!I123,IF($B$15=DATOS!$B$18,'TK AGITADOS'!I123,IF($B$15=DATOS!$B$19,'TORRES ENF'!I123," ")))))))))))))))))</f>
        <v>0</v>
      </c>
      <c r="H139" s="46">
        <f>IF($B$15=DATOS!$B$3,CALDERAS!J123,IF($B$15=DATOS!$B$4,CENTRÍFUGAS!J123,IF($B$15=DATOS!$B$5,CHILLERS!J123, IF($B$15=DATOS!$B$6,COMPRESORES!J123,IF($B$15=DATOS!$B$7,EVAPORADORES!J123,IF($B$15=DATOS!$B$8,FILTROS!J123,IF($B$15=DATOS!$B$9,IC!J123,IF($B$15=DATOS!$B$10,MIXERS!J123,IF($B$15=DATOS!$B$11,MOLINOS!J123,IF($B$15=DATOS!$B$12,'ÓSMOSIS INV'!J123,IF($B$15=DATOS!$B$13,REACTORES!J123,IF($B$15=DATOS!$B$14,RESINAS!J127,IF($B$15=DATOS!$B$15,SECADORES!J123,IF($B$15=DATOS!$B$16,SILOS!J123,IF($B$15=DATOS!$B$17,TANQUES!J123,IF($B$15=DATOS!$B$18,'TK AGITADOS'!J123,IF($B$15=DATOS!$B$19,'TORRES ENF'!J123," ")))))))))))))))))</f>
        <v>0</v>
      </c>
      <c r="I139" s="46">
        <f>IF($B$15=DATOS!$B$3,CALDERAS!K123,IF($B$15=DATOS!$B$4,CENTRÍFUGAS!K123,IF($B$15=DATOS!$B$5,CHILLERS!K123, IF($B$15=DATOS!$B$6,COMPRESORES!K123,IF($B$15=DATOS!$B$7,EVAPORADORES!K123,IF($B$15=DATOS!$B$8,FILTROS!K123,IF($B$15=DATOS!$B$9,IC!K123,IF($B$15=DATOS!$B$10,MIXERS!K123,IF($B$15=DATOS!$B$11,MOLINOS!K123,IF($B$15=DATOS!$B$12,'ÓSMOSIS INV'!K123,IF($B$15=DATOS!$B$13,REACTORES!K123,IF($B$15=DATOS!$B$14,RESINAS!K127,IF($B$15=DATOS!$B$15,SECADORES!K123,IF($B$15=DATOS!$B$16,SILOS!K123,IF($B$15=DATOS!$B$17,TANQUES!K123,IF($B$15=DATOS!$B$18,'TK AGITADOS'!K123,IF($B$15=DATOS!$B$19,'TORRES ENF'!K123," ")))))))))))))))))</f>
        <v>0</v>
      </c>
      <c r="J139" s="46">
        <f>IF($B$15=DATOS!$B$3,CALDERAS!L123,IF($B$15=DATOS!$B$4,CENTRÍFUGAS!L123,IF($B$15=DATOS!$B$5,CHILLERS!L123, IF($B$15=DATOS!$B$6,COMPRESORES!L123,IF($B$15=DATOS!$B$7,EVAPORADORES!L123,IF($B$15=DATOS!$B$8,FILTROS!L123,IF($B$15=DATOS!$B$9,IC!L123,IF($B$15=DATOS!$B$10,MIXERS!L123,IF($B$15=DATOS!$B$11,MOLINOS!L123,IF($B$15=DATOS!$B$12,'ÓSMOSIS INV'!L123,IF($B$15=DATOS!$B$13,REACTORES!L123,IF($B$15=DATOS!$B$14,RESINAS!L127,IF($B$15=DATOS!$B$15,SECADORES!L123,IF($B$15=DATOS!$B$16,SILOS!L123,IF($B$15=DATOS!$B$17,TANQUES!L123,IF($B$15=DATOS!$B$18,'TK AGITADOS'!L123,IF($B$15=DATOS!$B$19,'TORRES ENF'!L123," ")))))))))))))))))</f>
        <v>0</v>
      </c>
      <c r="K139" s="46">
        <f>IF($B$15=DATOS!$B$3,CALDERAS!M123,IF($B$15=DATOS!$B$4,CENTRÍFUGAS!M123,IF($B$15=DATOS!$B$5,CHILLERS!M123, IF($B$15=DATOS!$B$6,COMPRESORES!M123,IF($B$15=DATOS!$B$7,EVAPORADORES!M123,IF($B$15=DATOS!$B$8,FILTROS!M123,IF($B$15=DATOS!$B$9,IC!M123,IF($B$15=DATOS!$B$10,MIXERS!M123,IF($B$15=DATOS!$B$11,MOLINOS!M123,IF($B$15=DATOS!$B$12,'ÓSMOSIS INV'!M123,IF($B$15=DATOS!$B$13,REACTORES!M123,IF($B$15=DATOS!$B$14,RESINAS!M127,IF($B$15=DATOS!$B$15,SECADORES!M123,IF($B$15=DATOS!$B$16,SILOS!M123,IF($B$15=DATOS!$B$17,TANQUES!M123,IF($B$15=DATOS!$B$18,'TK AGITADOS'!M123,IF($B$15=DATOS!$B$19,'TORRES ENF'!M123," ")))))))))))))))))</f>
        <v>0</v>
      </c>
      <c r="L139" s="46">
        <f>IF($B$15=DATOS!$B$3,CALDERAS!N123,IF($B$15=DATOS!$B$4,CENTRÍFUGAS!N123,IF($B$15=DATOS!$B$5,CHILLERS!N123, IF($B$15=DATOS!$B$6,COMPRESORES!N123,IF($B$15=DATOS!$B$7,EVAPORADORES!N123,IF($B$15=DATOS!$B$8,FILTROS!N123,IF($B$15=DATOS!$B$9,IC!N123,IF($B$15=DATOS!$B$10,MIXERS!N123,IF($B$15=DATOS!$B$11,MOLINOS!N123,IF($B$15=DATOS!$B$12,'ÓSMOSIS INV'!N123,IF($B$15=DATOS!$B$13,REACTORES!N123,IF($B$15=DATOS!$B$14,RESINAS!N127,IF($B$15=DATOS!$B$15,SECADORES!N123,IF($B$15=DATOS!$B$16,SILOS!N123,IF($B$15=DATOS!$B$17,TANQUES!N123,IF($B$15=DATOS!$B$18,'TK AGITADOS'!N123,IF($B$15=DATOS!$B$19,'TORRES ENF'!N123," ")))))))))))))))))</f>
        <v>0</v>
      </c>
      <c r="M139" s="46">
        <f>IF($B$15=DATOS!$B$3,CALDERAS!O123,IF($B$15=DATOS!$B$4,CENTRÍFUGAS!O123,IF($B$15=DATOS!$B$5,CHILLERS!O123, IF($B$15=DATOS!$B$6,COMPRESORES!O123,IF($B$15=DATOS!$B$7,EVAPORADORES!O123,IF($B$15=DATOS!$B$8,FILTROS!O123,IF($B$15=DATOS!$B$9,IC!O123,IF($B$15=DATOS!$B$10,MIXERS!O123,IF($B$15=DATOS!$B$11,MOLINOS!O123,IF($B$15=DATOS!$B$12,'ÓSMOSIS INV'!O123,IF($B$15=DATOS!$B$13,REACTORES!O123,IF($B$15=DATOS!$B$14,RESINAS!O127,IF($B$15=DATOS!$B$15,SECADORES!O123,IF($B$15=DATOS!$B$16,SILOS!O123,IF($B$15=DATOS!$B$17,TANQUES!O123,IF($B$15=DATOS!$B$18,'TK AGITADOS'!O123,IF($B$15=DATOS!$B$19,'TORRES ENF'!O123," ")))))))))))))))))</f>
        <v>0</v>
      </c>
      <c r="N139" s="46">
        <f>IF($B$15=DATOS!$B$3,CALDERAS!P123,IF($B$15=DATOS!$B$4,CENTRÍFUGAS!P123,IF($B$15=DATOS!$B$5,CHILLERS!P123, IF($B$15=DATOS!$B$6,COMPRESORES!P123,IF($B$15=DATOS!$B$7,EVAPORADORES!P123,IF($B$15=DATOS!$B$8,FILTROS!P123,IF($B$15=DATOS!$B$9,IC!P123,IF($B$15=DATOS!$B$10,MIXERS!P123,IF($B$15=DATOS!$B$11,MOLINOS!P123,IF($B$15=DATOS!$B$12,'ÓSMOSIS INV'!P123,IF($B$15=DATOS!$B$13,REACTORES!P123,IF($B$15=DATOS!$B$14,RESINAS!P127,IF($B$15=DATOS!$B$15,SECADORES!P123,IF($B$15=DATOS!$B$16,SILOS!P123,IF($B$15=DATOS!$B$17,TANQUES!P123,IF($B$15=DATOS!$B$18,'TK AGITADOS'!P123,IF($B$15=DATOS!$B$19,'TORRES ENF'!P123," ")))))))))))))))))</f>
        <v>0</v>
      </c>
      <c r="O139" s="46">
        <f>IF($B$15=DATOS!$B$3,CALDERAS!Q123,IF($B$15=DATOS!$B$4,CENTRÍFUGAS!Q123,IF($B$15=DATOS!$B$5,CHILLERS!Q123, IF($B$15=DATOS!$B$6,COMPRESORES!Q123,IF($B$15=DATOS!$B$7,EVAPORADORES!Q123,IF($B$15=DATOS!$B$8,FILTROS!Q123,IF($B$15=DATOS!$B$9,IC!Q123,IF($B$15=DATOS!$B$10,MIXERS!Q123,IF($B$15=DATOS!$B$11,MOLINOS!Q123,IF($B$15=DATOS!$B$12,'ÓSMOSIS INV'!Q123,IF($B$15=DATOS!$B$13,REACTORES!Q123,IF($B$15=DATOS!$B$14,RESINAS!Q127,IF($B$15=DATOS!$B$15,SECADORES!Q123,IF($B$15=DATOS!$B$16,SILOS!Q123,IF($B$15=DATOS!$B$17,TANQUES!Q123,IF($B$15=DATOS!$B$18,'TK AGITADOS'!Q123,IF($B$15=DATOS!$B$19,'TORRES ENF'!Q123," ")))))))))))))))))</f>
        <v>0</v>
      </c>
      <c r="P139" s="46">
        <f>IF($B$15=DATOS!$B$3,CALDERAS!R123,IF($B$15=DATOS!$B$4,CENTRÍFUGAS!R123,IF($B$15=DATOS!$B$5,CHILLERS!R123, IF($B$15=DATOS!$B$6,COMPRESORES!R123,IF($B$15=DATOS!$B$7,EVAPORADORES!R123,IF($B$15=DATOS!$B$8,FILTROS!R123,IF($B$15=DATOS!$B$9,IC!R123,IF($B$15=DATOS!$B$10,MIXERS!R123,IF($B$15=DATOS!$B$11,MOLINOS!R123,IF($B$15=DATOS!$B$12,'ÓSMOSIS INV'!R123,IF($B$15=DATOS!$B$13,REACTORES!R123,IF($B$15=DATOS!$B$14,RESINAS!R127,IF($B$15=DATOS!$B$15,SECADORES!R123,IF($B$15=DATOS!$B$16,SILOS!R123,IF($B$15=DATOS!$B$17,TANQUES!R123,IF($B$15=DATOS!$B$18,'TK AGITADOS'!R123,IF($B$15=DATOS!$B$19,'TORRES ENF'!R123," ")))))))))))))))))</f>
        <v>0</v>
      </c>
      <c r="Q139" s="46">
        <f>IF($B$15=DATOS!$B$3,CALDERAS!S123,IF($B$15=DATOS!$B$4,CENTRÍFUGAS!S123,IF($B$15=DATOS!$B$5,CHILLERS!S123, IF($B$15=DATOS!$B$6,COMPRESORES!S123,IF($B$15=DATOS!$B$7,EVAPORADORES!S123,IF($B$15=DATOS!$B$8,FILTROS!S123,IF($B$15=DATOS!$B$9,IC!S123,IF($B$15=DATOS!$B$10,MIXERS!S123,IF($B$15=DATOS!$B$11,MOLINOS!S123,IF($B$15=DATOS!$B$12,'ÓSMOSIS INV'!S123,IF($B$15=DATOS!$B$13,REACTORES!S123,IF($B$15=DATOS!$B$14,RESINAS!S127,IF($B$15=DATOS!$B$15,SECADORES!S123,IF($B$15=DATOS!$B$16,SILOS!S123,IF($B$15=DATOS!$B$17,TANQUES!S123,IF($B$15=DATOS!$B$18,'TK AGITADOS'!S123,IF($B$15=DATOS!$B$19,'TORRES ENF'!S123," ")))))))))))))))))</f>
        <v>0</v>
      </c>
      <c r="R139" s="46">
        <f>IF($B$15=DATOS!$B$3,CALDERAS!T123,IF($B$15=DATOS!$B$4,CENTRÍFUGAS!T123,IF($B$15=DATOS!$B$5,CHILLERS!T123, IF($B$15=DATOS!$B$6,COMPRESORES!T123,IF($B$15=DATOS!$B$7,EVAPORADORES!T123,IF($B$15=DATOS!$B$8,FILTROS!T123,IF($B$15=DATOS!$B$9,IC!T123,IF($B$15=DATOS!$B$10,MIXERS!T123,IF($B$15=DATOS!$B$11,MOLINOS!T123,IF($B$15=DATOS!$B$12,'ÓSMOSIS INV'!T123,IF($B$15=DATOS!$B$13,REACTORES!T123,IF($B$15=DATOS!$B$14,RESINAS!T127,IF($B$15=DATOS!$B$15,SECADORES!T123,IF($B$15=DATOS!$B$16,SILOS!T123,IF($B$15=DATOS!$B$17,TANQUES!T123,IF($B$15=DATOS!$B$18,'TK AGITADOS'!T123,IF($B$15=DATOS!$B$19,'TORRES ENF'!T123," ")))))))))))))))))</f>
        <v>0</v>
      </c>
      <c r="S139" s="46">
        <f>IF($B$15=DATOS!$B$3,CALDERAS!U123,IF($B$15=DATOS!$B$4,CENTRÍFUGAS!U123,IF($B$15=DATOS!$B$5,CHILLERS!U123, IF($B$15=DATOS!$B$6,COMPRESORES!U123,IF($B$15=DATOS!$B$7,EVAPORADORES!U123,IF($B$15=DATOS!$B$8,FILTROS!U123,IF($B$15=DATOS!$B$9,IC!U123,IF($B$15=DATOS!$B$10,MIXERS!U123,IF($B$15=DATOS!$B$11,MOLINOS!U123,IF($B$15=DATOS!$B$12,'ÓSMOSIS INV'!U123,IF($B$15=DATOS!$B$13,REACTORES!U123,IF($B$15=DATOS!$B$14,RESINAS!U127,IF($B$15=DATOS!$B$15,SECADORES!U123,IF($B$15=DATOS!$B$16,SILOS!U123,IF($B$15=DATOS!$B$17,TANQUES!U123,IF($B$15=DATOS!$B$18,'TK AGITADOS'!U123,IF($B$15=DATOS!$B$19,'TORRES ENF'!U123," ")))))))))))))))))</f>
        <v>0</v>
      </c>
      <c r="T139" s="46">
        <f>IF($B$15=DATOS!$B$3,CALDERAS!V123,IF($B$15=DATOS!$B$4,CENTRÍFUGAS!V123,IF($B$15=DATOS!$B$5,CHILLERS!V123, IF($B$15=DATOS!$B$6,COMPRESORES!V123,IF($B$15=DATOS!$B$7,EVAPORADORES!V123,IF($B$15=DATOS!$B$8,FILTROS!V123,IF($B$15=DATOS!$B$9,IC!V123,IF($B$15=DATOS!$B$10,MIXERS!V123,IF($B$15=DATOS!$B$11,MOLINOS!V123,IF($B$15=DATOS!$B$12,'ÓSMOSIS INV'!V123,IF($B$15=DATOS!$B$13,REACTORES!V123,IF($B$15=DATOS!$B$14,RESINAS!V127,IF($B$15=DATOS!$B$15,SECADORES!V123,IF($B$15=DATOS!$B$16,SILOS!V123,IF($B$15=DATOS!$B$17,TANQUES!V123,IF($B$15=DATOS!$B$18,'TK AGITADOS'!V123,IF($B$15=DATOS!$B$19,'TORRES ENF'!V123," ")))))))))))))))))</f>
        <v>0</v>
      </c>
      <c r="U139" s="46">
        <f>IF($B$15=DATOS!$B$3,CALDERAS!W123,IF($B$15=DATOS!$B$4,CENTRÍFUGAS!W123,IF($B$15=DATOS!$B$5,CHILLERS!W123, IF($B$15=DATOS!$B$6,COMPRESORES!W123,IF($B$15=DATOS!$B$7,EVAPORADORES!W123,IF($B$15=DATOS!$B$8,FILTROS!W123,IF($B$15=DATOS!$B$9,IC!W123,IF($B$15=DATOS!$B$10,MIXERS!W123,IF($B$15=DATOS!$B$11,MOLINOS!W123,IF($B$15=DATOS!$B$12,'ÓSMOSIS INV'!W123,IF($B$15=DATOS!$B$13,REACTORES!W123,IF($B$15=DATOS!$B$14,RESINAS!W127,IF($B$15=DATOS!$B$15,SECADORES!W123,IF($B$15=DATOS!$B$16,SILOS!W123,IF($B$15=DATOS!$B$17,TANQUES!W123,IF($B$15=DATOS!$B$18,'TK AGITADOS'!W123,IF($B$15=DATOS!$B$19,'TORRES ENF'!W123," ")))))))))))))))))</f>
        <v>0</v>
      </c>
      <c r="V139" s="46">
        <f>IF($B$15=DATOS!$B$3,CALDERAS!X123,IF($B$15=DATOS!$B$4,CENTRÍFUGAS!X123,IF($B$15=DATOS!$B$5,CHILLERS!X123, IF($B$15=DATOS!$B$6,COMPRESORES!X123,IF($B$15=DATOS!$B$7,EVAPORADORES!X123,IF($B$15=DATOS!$B$8,FILTROS!X123,IF($B$15=DATOS!$B$9,IC!X123,IF($B$15=DATOS!$B$10,MIXERS!X123,IF($B$15=DATOS!$B$11,MOLINOS!X123,IF($B$15=DATOS!$B$12,'ÓSMOSIS INV'!X123,IF($B$15=DATOS!$B$13,REACTORES!X123,IF($B$15=DATOS!$B$14,RESINAS!X127,IF($B$15=DATOS!$B$15,SECADORES!X123,IF($B$15=DATOS!$B$16,SILOS!X123,IF($B$15=DATOS!$B$17,TANQUES!X123,IF($B$15=DATOS!$B$18,'TK AGITADOS'!X123,IF($B$15=DATOS!$B$19,'TORRES ENF'!X123," ")))))))))))))))))</f>
        <v>0</v>
      </c>
      <c r="W139" s="46">
        <f>IF($B$15=DATOS!$B$3,CALDERAS!Y123,IF($B$15=DATOS!$B$4,CENTRÍFUGAS!Y123,IF($B$15=DATOS!$B$5,CHILLERS!Y123, IF($B$15=DATOS!$B$6,COMPRESORES!Y123,IF($B$15=DATOS!$B$7,EVAPORADORES!Y123,IF($B$15=DATOS!$B$8,FILTROS!Y123,IF($B$15=DATOS!$B$9,IC!Y123,IF($B$15=DATOS!$B$10,MIXERS!Y123,IF($B$15=DATOS!$B$11,MOLINOS!Y123,IF($B$15=DATOS!$B$12,'ÓSMOSIS INV'!Y123,IF($B$15=DATOS!$B$13,REACTORES!Y123,IF($B$15=DATOS!$B$14,RESINAS!Y127,IF($B$15=DATOS!$B$15,SECADORES!Y123,IF($B$15=DATOS!$B$16,SILOS!Y123,IF($B$15=DATOS!$B$17,TANQUES!Y123,IF($B$15=DATOS!$B$18,'TK AGITADOS'!Y123,IF($B$15=DATOS!$B$19,'TORRES ENF'!Y123," ")))))))))))))))))</f>
        <v>0</v>
      </c>
      <c r="X139" s="46">
        <f>IF($B$15=DATOS!$B$3,CALDERAS!Z123,IF($B$15=DATOS!$B$4,CENTRÍFUGAS!Z123,IF($B$15=DATOS!$B$5,CHILLERS!Z123, IF($B$15=DATOS!$B$6,COMPRESORES!Z123,IF($B$15=DATOS!$B$7,EVAPORADORES!Z123,IF($B$15=DATOS!$B$8,FILTROS!Z123,IF($B$15=DATOS!$B$9,IC!Z123,IF($B$15=DATOS!$B$10,MIXERS!Z123,IF($B$15=DATOS!$B$11,MOLINOS!Z123,IF($B$15=DATOS!$B$12,'ÓSMOSIS INV'!Z123,IF($B$15=DATOS!$B$13,REACTORES!Z123,IF($B$15=DATOS!$B$14,RESINAS!Z127,IF($B$15=DATOS!$B$15,SECADORES!Z123,IF($B$15=DATOS!$B$16,SILOS!Z123,IF($B$15=DATOS!$B$17,TANQUES!Z123,IF($B$15=DATOS!$B$18,'TK AGITADOS'!Z123,IF($B$15=DATOS!$B$19,'TORRES ENF'!Z123," ")))))))))))))))))</f>
        <v>0</v>
      </c>
      <c r="Y139" s="46">
        <f>IF($B$15=DATOS!$B$3,CALDERAS!AA123,IF($B$15=DATOS!$B$4,CENTRÍFUGAS!AA123,IF($B$15=DATOS!$B$5,CHILLERS!AA123, IF($B$15=DATOS!$B$6,COMPRESORES!AA123,IF($B$15=DATOS!$B$7,EVAPORADORES!AA123,IF($B$15=DATOS!$B$8,FILTROS!AA123,IF($B$15=DATOS!$B$9,IC!AA123,IF($B$15=DATOS!$B$10,MIXERS!AA123,IF($B$15=DATOS!$B$11,MOLINOS!AA123,IF($B$15=DATOS!$B$12,'ÓSMOSIS INV'!AA123,IF($B$15=DATOS!$B$13,REACTORES!AA123,IF($B$15=DATOS!$B$14,RESINAS!AA127,IF($B$15=DATOS!$B$15,SECADORES!AA123,IF($B$15=DATOS!$B$16,SILOS!AA123,IF($B$15=DATOS!$B$17,TANQUES!AA123,IF($B$15=DATOS!$B$18,'TK AGITADOS'!AA123,IF($B$15=DATOS!$B$19,'TORRES ENF'!AA123," ")))))))))))))))))</f>
        <v>0</v>
      </c>
      <c r="Z139" s="46">
        <f>IF($B$15=DATOS!$B$3,CALDERAS!AB123,IF($B$15=DATOS!$B$4,CENTRÍFUGAS!AB123,IF($B$15=DATOS!$B$5,CHILLERS!AB123, IF($B$15=DATOS!$B$6,COMPRESORES!AB123,IF($B$15=DATOS!$B$7,EVAPORADORES!AB123,IF($B$15=DATOS!$B$8,FILTROS!AB123,IF($B$15=DATOS!$B$9,IC!AB123,IF($B$15=DATOS!$B$10,MIXERS!AB123,IF($B$15=DATOS!$B$11,MOLINOS!AB123,IF($B$15=DATOS!$B$12,'ÓSMOSIS INV'!AB123,IF($B$15=DATOS!$B$13,REACTORES!AB123,IF($B$15=DATOS!$B$14,RESINAS!AB127,IF($B$15=DATOS!$B$15,SECADORES!AB123,IF($B$15=DATOS!$B$16,SILOS!AB123,IF($B$15=DATOS!$B$17,TANQUES!AB123,IF($B$15=DATOS!$B$18,'TK AGITADOS'!AB123,IF($B$15=DATOS!$B$19,'TORRES ENF'!AB123," ")))))))))))))))))</f>
        <v>0</v>
      </c>
      <c r="AA139" s="46">
        <f>IF($B$15=DATOS!$B$3,CALDERAS!AC123,IF($B$15=DATOS!$B$4,CENTRÍFUGAS!AC123,IF($B$15=DATOS!$B$5,CHILLERS!AC123, IF($B$15=DATOS!$B$6,COMPRESORES!AC123,IF($B$15=DATOS!$B$7,EVAPORADORES!AC123,IF($B$15=DATOS!$B$8,FILTROS!AC123,IF($B$15=DATOS!$B$9,IC!AC123,IF($B$15=DATOS!$B$10,MIXERS!AC123,IF($B$15=DATOS!$B$11,MOLINOS!AC123,IF($B$15=DATOS!$B$12,'ÓSMOSIS INV'!AC123,IF($B$15=DATOS!$B$13,REACTORES!AC123,IF($B$15=DATOS!$B$14,RESINAS!AC127,IF($B$15=DATOS!$B$15,SECADORES!AC123,IF($B$15=DATOS!$B$16,SILOS!AC123,IF($B$15=DATOS!$B$17,TANQUES!AC123,IF($B$15=DATOS!$B$18,'TK AGITADOS'!AC123,IF($B$15=DATOS!$B$19,'TORRES ENF'!AC123," ")))))))))))))))))</f>
        <v>0</v>
      </c>
      <c r="AB139" s="46">
        <f>IF($B$15=DATOS!$B$3,CALDERAS!AD123,IF($B$15=DATOS!$B$4,CENTRÍFUGAS!AD123,IF($B$15=DATOS!$B$5,CHILLERS!AD123, IF($B$15=DATOS!$B$6,COMPRESORES!AD123,IF($B$15=DATOS!$B$7,EVAPORADORES!AD123,IF($B$15=DATOS!$B$8,FILTROS!AD123,IF($B$15=DATOS!$B$9,IC!AD123,IF($B$15=DATOS!$B$10,MIXERS!AD123,IF($B$15=DATOS!$B$11,MOLINOS!AD123,IF($B$15=DATOS!$B$12,'ÓSMOSIS INV'!AD123,IF($B$15=DATOS!$B$13,REACTORES!AD123,IF($B$15=DATOS!$B$14,RESINAS!AD127,IF($B$15=DATOS!$B$15,SECADORES!AD123,IF($B$15=DATOS!$B$16,SILOS!AD123,IF($B$15=DATOS!$B$17,TANQUES!AD123,IF($B$15=DATOS!$B$18,'TK AGITADOS'!AD123,IF($B$15=DATOS!$B$19,'TORRES ENF'!AD123," ")))))))))))))))))</f>
        <v>0</v>
      </c>
      <c r="AC139" s="46">
        <f>IF($B$15=DATOS!$B$3,CALDERAS!AE123,IF($B$15=DATOS!$B$4,CENTRÍFUGAS!AE123,IF($B$15=DATOS!$B$5,CHILLERS!AE123, IF($B$15=DATOS!$B$6,COMPRESORES!AE123,IF($B$15=DATOS!$B$7,EVAPORADORES!AE123,IF($B$15=DATOS!$B$8,FILTROS!AE123,IF($B$15=DATOS!$B$9,IC!AE123,IF($B$15=DATOS!$B$10,MIXERS!AE123,IF($B$15=DATOS!$B$11,MOLINOS!AE123,IF($B$15=DATOS!$B$12,'ÓSMOSIS INV'!AE123,IF($B$15=DATOS!$B$13,REACTORES!AE123,IF($B$15=DATOS!$B$14,RESINAS!AE127,IF($B$15=DATOS!$B$15,SECADORES!AE123,IF($B$15=DATOS!$B$16,SILOS!AE123,IF($B$15=DATOS!$B$17,TANQUES!AE123,IF($B$15=DATOS!$B$18,'TK AGITADOS'!AE123,IF($B$15=DATOS!$B$19,'TORRES ENF'!AE123," ")))))))))))))))))</f>
        <v>0</v>
      </c>
      <c r="AD139" s="46">
        <f>IF($B$15=DATOS!$B$3,CALDERAS!AF123,IF($B$15=DATOS!$B$4,CENTRÍFUGAS!AF123,IF($B$15=DATOS!$B$5,CHILLERS!AF123, IF($B$15=DATOS!$B$6,COMPRESORES!AF123,IF($B$15=DATOS!$B$7,EVAPORADORES!AF123,IF($B$15=DATOS!$B$8,FILTROS!AF123,IF($B$15=DATOS!$B$9,IC!AF123,IF($B$15=DATOS!$B$10,MIXERS!AF123,IF($B$15=DATOS!$B$11,MOLINOS!AF123,IF($B$15=DATOS!$B$12,'ÓSMOSIS INV'!AF123,IF($B$15=DATOS!$B$13,REACTORES!AF123,IF($B$15=DATOS!$B$14,RESINAS!AF127,IF($B$15=DATOS!$B$15,SECADORES!AF123,IF($B$15=DATOS!$B$16,SILOS!AF123,IF($B$15=DATOS!$B$17,TANQUES!AF123,IF($B$15=DATOS!$B$18,'TK AGITADOS'!AF123,IF($B$15=DATOS!$B$19,'TORRES ENF'!AF123," ")))))))))))))))))</f>
        <v>0</v>
      </c>
      <c r="AE139" s="46">
        <f>IF($B$15=DATOS!$B$3,CALDERAS!AG123,IF($B$15=DATOS!$B$4,CENTRÍFUGAS!AG123,IF($B$15=DATOS!$B$5,CHILLERS!AG123, IF($B$15=DATOS!$B$6,COMPRESORES!AG123,IF($B$15=DATOS!$B$7,EVAPORADORES!AG123,IF($B$15=DATOS!$B$8,FILTROS!AG123,IF($B$15=DATOS!$B$9,IC!AG123,IF($B$15=DATOS!$B$10,MIXERS!AG123,IF($B$15=DATOS!$B$11,MOLINOS!AG123,IF($B$15=DATOS!$B$12,'ÓSMOSIS INV'!AG123,IF($B$15=DATOS!$B$13,REACTORES!AG123,IF($B$15=DATOS!$B$14,RESINAS!AG127,IF($B$15=DATOS!$B$15,SECADORES!AG123,IF($B$15=DATOS!$B$16,SILOS!AG123,IF($B$15=DATOS!$B$17,TANQUES!AG123,IF($B$15=DATOS!$B$18,'TK AGITADOS'!AG123,IF($B$15=DATOS!$B$19,'TORRES ENF'!AG123," ")))))))))))))))))</f>
        <v>0</v>
      </c>
      <c r="AF139" s="46">
        <f>IF($B$15=DATOS!$B$3,CALDERAS!AH123,IF($B$15=DATOS!$B$4,CENTRÍFUGAS!AH123,IF($B$15=DATOS!$B$5,CHILLERS!AH123, IF($B$15=DATOS!$B$6,COMPRESORES!AH123,IF($B$15=DATOS!$B$7,EVAPORADORES!AH123,IF($B$15=DATOS!$B$8,FILTROS!AH123,IF($B$15=DATOS!$B$9,IC!AH123,IF($B$15=DATOS!$B$10,MIXERS!AH123,IF($B$15=DATOS!$B$11,MOLINOS!AH123,IF($B$15=DATOS!$B$12,'ÓSMOSIS INV'!AH123,IF($B$15=DATOS!$B$13,REACTORES!AH123,IF($B$15=DATOS!$B$14,RESINAS!AH127,IF($B$15=DATOS!$B$15,SECADORES!AH123,IF($B$15=DATOS!$B$16,SILOS!AH123,IF($B$15=DATOS!$B$17,TANQUES!AH123,IF($B$15=DATOS!$B$18,'TK AGITADOS'!AH123,IF($B$15=DATOS!$B$19,'TORRES ENF'!AH123," ")))))))))))))))))</f>
        <v>0</v>
      </c>
    </row>
    <row r="140" spans="1:32" s="48" customFormat="1" ht="45" customHeight="1" x14ac:dyDescent="0.4">
      <c r="A140" s="46">
        <f>IF($B$15=DATOS!$B$3,CALDERAS!C124,IF($B$15=DATOS!$B$4,CENTRÍFUGAS!C124,IF($B$15=DATOS!$B$5,CHILLERS!C124, IF($B$15=DATOS!$B$6,COMPRESORES!C124,IF($B$15=DATOS!$B$7,EVAPORADORES!C124,IF($B$15=DATOS!$B$8,FILTROS!C124,IF($B$15=DATOS!$B$9,IC!C124,IF($B$15=DATOS!$B$10,MIXERS!C124,IF($B$15=DATOS!$B$11,MOLINOS!C124,IF($B$15=DATOS!$B$12,'ÓSMOSIS INV'!C124,IF($B$15=DATOS!$B$13,REACTORES!C124,IF($B$15=DATOS!$B$14,RESINAS!C128,IF($B$15=DATOS!$B$15,SECADORES!C124,IF($B$15=DATOS!$B$16,SILOS!C124,IF($B$15=DATOS!$B$17,TANQUES!C124,IF($B$15=DATOS!$B$18,'TK AGITADOS'!C124,IF($B$15=DATOS!$B$19,'TORRES ENF'!C124," ")))))))))))))))))</f>
        <v>0</v>
      </c>
      <c r="B140" s="46">
        <f>IF($B$15=DATOS!$B$3,CALDERAS!D124,IF($B$15=DATOS!$B$4,CENTRÍFUGAS!D124,IF($B$15=DATOS!$B$5,CHILLERS!D124, IF($B$15=DATOS!$B$6,COMPRESORES!D124,IF($B$15=DATOS!$B$7,EVAPORADORES!D124,IF($B$15=DATOS!$B$8,FILTROS!D124,IF($B$15=DATOS!$B$9,IC!D124,IF($B$15=DATOS!$B$10,MIXERS!D124,IF($B$15=DATOS!$B$11,MOLINOS!D124,IF($B$15=DATOS!$B$12,'ÓSMOSIS INV'!D124,IF($B$15=DATOS!$B$13,REACTORES!D124,IF($B$15=DATOS!$B$14,RESINAS!D128,IF($B$15=DATOS!$B$15,SECADORES!D124,IF($B$15=DATOS!$B$16,SILOS!D124,IF($B$15=DATOS!$B$17,TANQUES!D124,IF($B$15=DATOS!$B$18,'TK AGITADOS'!D124,IF($B$15=DATOS!$B$19,'TORRES ENF'!D124," ")))))))))))))))))</f>
        <v>0</v>
      </c>
      <c r="C140" s="46">
        <f>IF($B$15=DATOS!$B$3,CALDERAS!E124,IF($B$15=DATOS!$B$4,CENTRÍFUGAS!E124,IF($B$15=DATOS!$B$5,CHILLERS!E124, IF($B$15=DATOS!$B$6,COMPRESORES!E124,IF($B$15=DATOS!$B$7,EVAPORADORES!E124,IF($B$15=DATOS!$B$8,FILTROS!E124,IF($B$15=DATOS!$B$9,IC!E124,IF($B$15=DATOS!$B$10,MIXERS!E124,IF($B$15=DATOS!$B$11,MOLINOS!E124,IF($B$15=DATOS!$B$12,'ÓSMOSIS INV'!E124,IF($B$15=DATOS!$B$13,REACTORES!E124,IF($B$15=DATOS!$B$14,RESINAS!E128,IF($B$15=DATOS!$B$15,SECADORES!E124,IF($B$15=DATOS!$B$16,SILOS!E124,IF($B$15=DATOS!$B$17,TANQUES!E124,IF($B$15=DATOS!$B$18,'TK AGITADOS'!E124,IF($B$15=DATOS!$B$19,'TORRES ENF'!E124," ")))))))))))))))))</f>
        <v>0</v>
      </c>
      <c r="D140" s="46">
        <f>IF($B$15=DATOS!$B$3,CALDERAS!F124,IF($B$15=DATOS!$B$4,CENTRÍFUGAS!F124,IF($B$15=DATOS!$B$5,CHILLERS!F124, IF($B$15=DATOS!$B$6,COMPRESORES!F124,IF($B$15=DATOS!$B$7,EVAPORADORES!F124,IF($B$15=DATOS!$B$8,FILTROS!F124,IF($B$15=DATOS!$B$9,IC!F124,IF($B$15=DATOS!$B$10,MIXERS!F124,IF($B$15=DATOS!$B$11,MOLINOS!F124,IF($B$15=DATOS!$B$12,'ÓSMOSIS INV'!F124,IF($B$15=DATOS!$B$13,REACTORES!F124,IF($B$15=DATOS!$B$14,RESINAS!F128,IF($B$15=DATOS!$B$15,SECADORES!F124,IF($B$15=DATOS!$B$16,SILOS!F124,IF($B$15=DATOS!$B$17,TANQUES!F124,IF($B$15=DATOS!$B$18,'TK AGITADOS'!F124,IF($B$15=DATOS!$B$19,'TORRES ENF'!F124," ")))))))))))))))))</f>
        <v>0</v>
      </c>
      <c r="E140" s="46">
        <f>IF($B$15=DATOS!$B$3,CALDERAS!G124,IF($B$15=DATOS!$B$4,CENTRÍFUGAS!G124,IF($B$15=DATOS!$B$5,CHILLERS!G124, IF($B$15=DATOS!$B$6,COMPRESORES!G124,IF($B$15=DATOS!$B$7,EVAPORADORES!G124,IF($B$15=DATOS!$B$8,FILTROS!G124,IF($B$15=DATOS!$B$9,IC!G124,IF($B$15=DATOS!$B$10,MIXERS!G124,IF($B$15=DATOS!$B$11,MOLINOS!G124,IF($B$15=DATOS!$B$12,'ÓSMOSIS INV'!G124,IF($B$15=DATOS!$B$13,REACTORES!G124,IF($B$15=DATOS!$B$14,RESINAS!G128,IF($B$15=DATOS!$B$15,SECADORES!G124,IF($B$15=DATOS!$B$16,SILOS!G124,IF($B$15=DATOS!$B$17,TANQUES!G124,IF($B$15=DATOS!$B$18,'TK AGITADOS'!G124,IF($B$15=DATOS!$B$19,'TORRES ENF'!G124," ")))))))))))))))))</f>
        <v>0</v>
      </c>
      <c r="F140" s="46">
        <f>IF($B$15=DATOS!$B$3,CALDERAS!H124,IF($B$15=DATOS!$B$4,CENTRÍFUGAS!H124,IF($B$15=DATOS!$B$5,CHILLERS!H124, IF($B$15=DATOS!$B$6,COMPRESORES!H124,IF($B$15=DATOS!$B$7,EVAPORADORES!H124,IF($B$15=DATOS!$B$8,FILTROS!H124,IF($B$15=DATOS!$B$9,IC!H124,IF($B$15=DATOS!$B$10,MIXERS!H124,IF($B$15=DATOS!$B$11,MOLINOS!H124,IF($B$15=DATOS!$B$12,'ÓSMOSIS INV'!H124,IF($B$15=DATOS!$B$13,REACTORES!H124,IF($B$15=DATOS!$B$14,RESINAS!H128,IF($B$15=DATOS!$B$15,SECADORES!H124,IF($B$15=DATOS!$B$16,SILOS!H124,IF($B$15=DATOS!$B$17,TANQUES!H124,IF($B$15=DATOS!$B$18,'TK AGITADOS'!H124,IF($B$15=DATOS!$B$19,'TORRES ENF'!H124," ")))))))))))))))))</f>
        <v>0</v>
      </c>
      <c r="G140" s="46">
        <f>IF($B$15=DATOS!$B$3,CALDERAS!I124,IF($B$15=DATOS!$B$4,CENTRÍFUGAS!I124,IF($B$15=DATOS!$B$5,CHILLERS!I124, IF($B$15=DATOS!$B$6,COMPRESORES!I124,IF($B$15=DATOS!$B$7,EVAPORADORES!I124,IF($B$15=DATOS!$B$8,FILTROS!I124,IF($B$15=DATOS!$B$9,IC!I124,IF($B$15=DATOS!$B$10,MIXERS!I124,IF($B$15=DATOS!$B$11,MOLINOS!I124,IF($B$15=DATOS!$B$12,'ÓSMOSIS INV'!I124,IF($B$15=DATOS!$B$13,REACTORES!I124,IF($B$15=DATOS!$B$14,RESINAS!I128,IF($B$15=DATOS!$B$15,SECADORES!I124,IF($B$15=DATOS!$B$16,SILOS!I124,IF($B$15=DATOS!$B$17,TANQUES!I124,IF($B$15=DATOS!$B$18,'TK AGITADOS'!I124,IF($B$15=DATOS!$B$19,'TORRES ENF'!I124," ")))))))))))))))))</f>
        <v>0</v>
      </c>
      <c r="H140" s="46">
        <f>IF($B$15=DATOS!$B$3,CALDERAS!J124,IF($B$15=DATOS!$B$4,CENTRÍFUGAS!J124,IF($B$15=DATOS!$B$5,CHILLERS!J124, IF($B$15=DATOS!$B$6,COMPRESORES!J124,IF($B$15=DATOS!$B$7,EVAPORADORES!J124,IF($B$15=DATOS!$B$8,FILTROS!J124,IF($B$15=DATOS!$B$9,IC!J124,IF($B$15=DATOS!$B$10,MIXERS!J124,IF($B$15=DATOS!$B$11,MOLINOS!J124,IF($B$15=DATOS!$B$12,'ÓSMOSIS INV'!J124,IF($B$15=DATOS!$B$13,REACTORES!J124,IF($B$15=DATOS!$B$14,RESINAS!J128,IF($B$15=DATOS!$B$15,SECADORES!J124,IF($B$15=DATOS!$B$16,SILOS!J124,IF($B$15=DATOS!$B$17,TANQUES!J124,IF($B$15=DATOS!$B$18,'TK AGITADOS'!J124,IF($B$15=DATOS!$B$19,'TORRES ENF'!J124," ")))))))))))))))))</f>
        <v>0</v>
      </c>
      <c r="I140" s="46">
        <f>IF($B$15=DATOS!$B$3,CALDERAS!K124,IF($B$15=DATOS!$B$4,CENTRÍFUGAS!K124,IF($B$15=DATOS!$B$5,CHILLERS!K124, IF($B$15=DATOS!$B$6,COMPRESORES!K124,IF($B$15=DATOS!$B$7,EVAPORADORES!K124,IF($B$15=DATOS!$B$8,FILTROS!K124,IF($B$15=DATOS!$B$9,IC!K124,IF($B$15=DATOS!$B$10,MIXERS!K124,IF($B$15=DATOS!$B$11,MOLINOS!K124,IF($B$15=DATOS!$B$12,'ÓSMOSIS INV'!K124,IF($B$15=DATOS!$B$13,REACTORES!K124,IF($B$15=DATOS!$B$14,RESINAS!K128,IF($B$15=DATOS!$B$15,SECADORES!K124,IF($B$15=DATOS!$B$16,SILOS!K124,IF($B$15=DATOS!$B$17,TANQUES!K124,IF($B$15=DATOS!$B$18,'TK AGITADOS'!K124,IF($B$15=DATOS!$B$19,'TORRES ENF'!K124," ")))))))))))))))))</f>
        <v>0</v>
      </c>
      <c r="J140" s="46">
        <f>IF($B$15=DATOS!$B$3,CALDERAS!L124,IF($B$15=DATOS!$B$4,CENTRÍFUGAS!L124,IF($B$15=DATOS!$B$5,CHILLERS!L124, IF($B$15=DATOS!$B$6,COMPRESORES!L124,IF($B$15=DATOS!$B$7,EVAPORADORES!L124,IF($B$15=DATOS!$B$8,FILTROS!L124,IF($B$15=DATOS!$B$9,IC!L124,IF($B$15=DATOS!$B$10,MIXERS!L124,IF($B$15=DATOS!$B$11,MOLINOS!L124,IF($B$15=DATOS!$B$12,'ÓSMOSIS INV'!L124,IF($B$15=DATOS!$B$13,REACTORES!L124,IF($B$15=DATOS!$B$14,RESINAS!L128,IF($B$15=DATOS!$B$15,SECADORES!L124,IF($B$15=DATOS!$B$16,SILOS!L124,IF($B$15=DATOS!$B$17,TANQUES!L124,IF($B$15=DATOS!$B$18,'TK AGITADOS'!L124,IF($B$15=DATOS!$B$19,'TORRES ENF'!L124," ")))))))))))))))))</f>
        <v>0</v>
      </c>
      <c r="K140" s="46">
        <f>IF($B$15=DATOS!$B$3,CALDERAS!M124,IF($B$15=DATOS!$B$4,CENTRÍFUGAS!M124,IF($B$15=DATOS!$B$5,CHILLERS!M124, IF($B$15=DATOS!$B$6,COMPRESORES!M124,IF($B$15=DATOS!$B$7,EVAPORADORES!M124,IF($B$15=DATOS!$B$8,FILTROS!M124,IF($B$15=DATOS!$B$9,IC!M124,IF($B$15=DATOS!$B$10,MIXERS!M124,IF($B$15=DATOS!$B$11,MOLINOS!M124,IF($B$15=DATOS!$B$12,'ÓSMOSIS INV'!M124,IF($B$15=DATOS!$B$13,REACTORES!M124,IF($B$15=DATOS!$B$14,RESINAS!M128,IF($B$15=DATOS!$B$15,SECADORES!M124,IF($B$15=DATOS!$B$16,SILOS!M124,IF($B$15=DATOS!$B$17,TANQUES!M124,IF($B$15=DATOS!$B$18,'TK AGITADOS'!M124,IF($B$15=DATOS!$B$19,'TORRES ENF'!M124," ")))))))))))))))))</f>
        <v>0</v>
      </c>
      <c r="L140" s="46">
        <f>IF($B$15=DATOS!$B$3,CALDERAS!N124,IF($B$15=DATOS!$B$4,CENTRÍFUGAS!N124,IF($B$15=DATOS!$B$5,CHILLERS!N124, IF($B$15=DATOS!$B$6,COMPRESORES!N124,IF($B$15=DATOS!$B$7,EVAPORADORES!N124,IF($B$15=DATOS!$B$8,FILTROS!N124,IF($B$15=DATOS!$B$9,IC!N124,IF($B$15=DATOS!$B$10,MIXERS!N124,IF($B$15=DATOS!$B$11,MOLINOS!N124,IF($B$15=DATOS!$B$12,'ÓSMOSIS INV'!N124,IF($B$15=DATOS!$B$13,REACTORES!N124,IF($B$15=DATOS!$B$14,RESINAS!N128,IF($B$15=DATOS!$B$15,SECADORES!N124,IF($B$15=DATOS!$B$16,SILOS!N124,IF($B$15=DATOS!$B$17,TANQUES!N124,IF($B$15=DATOS!$B$18,'TK AGITADOS'!N124,IF($B$15=DATOS!$B$19,'TORRES ENF'!N124," ")))))))))))))))))</f>
        <v>0</v>
      </c>
      <c r="M140" s="46">
        <f>IF($B$15=DATOS!$B$3,CALDERAS!O124,IF($B$15=DATOS!$B$4,CENTRÍFUGAS!O124,IF($B$15=DATOS!$B$5,CHILLERS!O124, IF($B$15=DATOS!$B$6,COMPRESORES!O124,IF($B$15=DATOS!$B$7,EVAPORADORES!O124,IF($B$15=DATOS!$B$8,FILTROS!O124,IF($B$15=DATOS!$B$9,IC!O124,IF($B$15=DATOS!$B$10,MIXERS!O124,IF($B$15=DATOS!$B$11,MOLINOS!O124,IF($B$15=DATOS!$B$12,'ÓSMOSIS INV'!O124,IF($B$15=DATOS!$B$13,REACTORES!O124,IF($B$15=DATOS!$B$14,RESINAS!O128,IF($B$15=DATOS!$B$15,SECADORES!O124,IF($B$15=DATOS!$B$16,SILOS!O124,IF($B$15=DATOS!$B$17,TANQUES!O124,IF($B$15=DATOS!$B$18,'TK AGITADOS'!O124,IF($B$15=DATOS!$B$19,'TORRES ENF'!O124," ")))))))))))))))))</f>
        <v>0</v>
      </c>
      <c r="N140" s="46">
        <f>IF($B$15=DATOS!$B$3,CALDERAS!P124,IF($B$15=DATOS!$B$4,CENTRÍFUGAS!P124,IF($B$15=DATOS!$B$5,CHILLERS!P124, IF($B$15=DATOS!$B$6,COMPRESORES!P124,IF($B$15=DATOS!$B$7,EVAPORADORES!P124,IF($B$15=DATOS!$B$8,FILTROS!P124,IF($B$15=DATOS!$B$9,IC!P124,IF($B$15=DATOS!$B$10,MIXERS!P124,IF($B$15=DATOS!$B$11,MOLINOS!P124,IF($B$15=DATOS!$B$12,'ÓSMOSIS INV'!P124,IF($B$15=DATOS!$B$13,REACTORES!P124,IF($B$15=DATOS!$B$14,RESINAS!P128,IF($B$15=DATOS!$B$15,SECADORES!P124,IF($B$15=DATOS!$B$16,SILOS!P124,IF($B$15=DATOS!$B$17,TANQUES!P124,IF($B$15=DATOS!$B$18,'TK AGITADOS'!P124,IF($B$15=DATOS!$B$19,'TORRES ENF'!P124," ")))))))))))))))))</f>
        <v>0</v>
      </c>
      <c r="O140" s="46">
        <f>IF($B$15=DATOS!$B$3,CALDERAS!Q124,IF($B$15=DATOS!$B$4,CENTRÍFUGAS!Q124,IF($B$15=DATOS!$B$5,CHILLERS!Q124, IF($B$15=DATOS!$B$6,COMPRESORES!Q124,IF($B$15=DATOS!$B$7,EVAPORADORES!Q124,IF($B$15=DATOS!$B$8,FILTROS!Q124,IF($B$15=DATOS!$B$9,IC!Q124,IF($B$15=DATOS!$B$10,MIXERS!Q124,IF($B$15=DATOS!$B$11,MOLINOS!Q124,IF($B$15=DATOS!$B$12,'ÓSMOSIS INV'!Q124,IF($B$15=DATOS!$B$13,REACTORES!Q124,IF($B$15=DATOS!$B$14,RESINAS!Q128,IF($B$15=DATOS!$B$15,SECADORES!Q124,IF($B$15=DATOS!$B$16,SILOS!Q124,IF($B$15=DATOS!$B$17,TANQUES!Q124,IF($B$15=DATOS!$B$18,'TK AGITADOS'!Q124,IF($B$15=DATOS!$B$19,'TORRES ENF'!Q124," ")))))))))))))))))</f>
        <v>0</v>
      </c>
      <c r="P140" s="46">
        <f>IF($B$15=DATOS!$B$3,CALDERAS!R124,IF($B$15=DATOS!$B$4,CENTRÍFUGAS!R124,IF($B$15=DATOS!$B$5,CHILLERS!R124, IF($B$15=DATOS!$B$6,COMPRESORES!R124,IF($B$15=DATOS!$B$7,EVAPORADORES!R124,IF($B$15=DATOS!$B$8,FILTROS!R124,IF($B$15=DATOS!$B$9,IC!R124,IF($B$15=DATOS!$B$10,MIXERS!R124,IF($B$15=DATOS!$B$11,MOLINOS!R124,IF($B$15=DATOS!$B$12,'ÓSMOSIS INV'!R124,IF($B$15=DATOS!$B$13,REACTORES!R124,IF($B$15=DATOS!$B$14,RESINAS!R128,IF($B$15=DATOS!$B$15,SECADORES!R124,IF($B$15=DATOS!$B$16,SILOS!R124,IF($B$15=DATOS!$B$17,TANQUES!R124,IF($B$15=DATOS!$B$18,'TK AGITADOS'!R124,IF($B$15=DATOS!$B$19,'TORRES ENF'!R124," ")))))))))))))))))</f>
        <v>0</v>
      </c>
      <c r="Q140" s="46">
        <f>IF($B$15=DATOS!$B$3,CALDERAS!S124,IF($B$15=DATOS!$B$4,CENTRÍFUGAS!S124,IF($B$15=DATOS!$B$5,CHILLERS!S124, IF($B$15=DATOS!$B$6,COMPRESORES!S124,IF($B$15=DATOS!$B$7,EVAPORADORES!S124,IF($B$15=DATOS!$B$8,FILTROS!S124,IF($B$15=DATOS!$B$9,IC!S124,IF($B$15=DATOS!$B$10,MIXERS!S124,IF($B$15=DATOS!$B$11,MOLINOS!S124,IF($B$15=DATOS!$B$12,'ÓSMOSIS INV'!S124,IF($B$15=DATOS!$B$13,REACTORES!S124,IF($B$15=DATOS!$B$14,RESINAS!S128,IF($B$15=DATOS!$B$15,SECADORES!S124,IF($B$15=DATOS!$B$16,SILOS!S124,IF($B$15=DATOS!$B$17,TANQUES!S124,IF($B$15=DATOS!$B$18,'TK AGITADOS'!S124,IF($B$15=DATOS!$B$19,'TORRES ENF'!S124," ")))))))))))))))))</f>
        <v>0</v>
      </c>
      <c r="R140" s="46">
        <f>IF($B$15=DATOS!$B$3,CALDERAS!T124,IF($B$15=DATOS!$B$4,CENTRÍFUGAS!T124,IF($B$15=DATOS!$B$5,CHILLERS!T124, IF($B$15=DATOS!$B$6,COMPRESORES!T124,IF($B$15=DATOS!$B$7,EVAPORADORES!T124,IF($B$15=DATOS!$B$8,FILTROS!T124,IF($B$15=DATOS!$B$9,IC!T124,IF($B$15=DATOS!$B$10,MIXERS!T124,IF($B$15=DATOS!$B$11,MOLINOS!T124,IF($B$15=DATOS!$B$12,'ÓSMOSIS INV'!T124,IF($B$15=DATOS!$B$13,REACTORES!T124,IF($B$15=DATOS!$B$14,RESINAS!T128,IF($B$15=DATOS!$B$15,SECADORES!T124,IF($B$15=DATOS!$B$16,SILOS!T124,IF($B$15=DATOS!$B$17,TANQUES!T124,IF($B$15=DATOS!$B$18,'TK AGITADOS'!T124,IF($B$15=DATOS!$B$19,'TORRES ENF'!T124," ")))))))))))))))))</f>
        <v>0</v>
      </c>
      <c r="S140" s="46">
        <f>IF($B$15=DATOS!$B$3,CALDERAS!U124,IF($B$15=DATOS!$B$4,CENTRÍFUGAS!U124,IF($B$15=DATOS!$B$5,CHILLERS!U124, IF($B$15=DATOS!$B$6,COMPRESORES!U124,IF($B$15=DATOS!$B$7,EVAPORADORES!U124,IF($B$15=DATOS!$B$8,FILTROS!U124,IF($B$15=DATOS!$B$9,IC!U124,IF($B$15=DATOS!$B$10,MIXERS!U124,IF($B$15=DATOS!$B$11,MOLINOS!U124,IF($B$15=DATOS!$B$12,'ÓSMOSIS INV'!U124,IF($B$15=DATOS!$B$13,REACTORES!U124,IF($B$15=DATOS!$B$14,RESINAS!U128,IF($B$15=DATOS!$B$15,SECADORES!U124,IF($B$15=DATOS!$B$16,SILOS!U124,IF($B$15=DATOS!$B$17,TANQUES!U124,IF($B$15=DATOS!$B$18,'TK AGITADOS'!U124,IF($B$15=DATOS!$B$19,'TORRES ENF'!U124," ")))))))))))))))))</f>
        <v>0</v>
      </c>
      <c r="T140" s="46">
        <f>IF($B$15=DATOS!$B$3,CALDERAS!V124,IF($B$15=DATOS!$B$4,CENTRÍFUGAS!V124,IF($B$15=DATOS!$B$5,CHILLERS!V124, IF($B$15=DATOS!$B$6,COMPRESORES!V124,IF($B$15=DATOS!$B$7,EVAPORADORES!V124,IF($B$15=DATOS!$B$8,FILTROS!V124,IF($B$15=DATOS!$B$9,IC!V124,IF($B$15=DATOS!$B$10,MIXERS!V124,IF($B$15=DATOS!$B$11,MOLINOS!V124,IF($B$15=DATOS!$B$12,'ÓSMOSIS INV'!V124,IF($B$15=DATOS!$B$13,REACTORES!V124,IF($B$15=DATOS!$B$14,RESINAS!V128,IF($B$15=DATOS!$B$15,SECADORES!V124,IF($B$15=DATOS!$B$16,SILOS!V124,IF($B$15=DATOS!$B$17,TANQUES!V124,IF($B$15=DATOS!$B$18,'TK AGITADOS'!V124,IF($B$15=DATOS!$B$19,'TORRES ENF'!V124," ")))))))))))))))))</f>
        <v>0</v>
      </c>
      <c r="U140" s="46">
        <f>IF($B$15=DATOS!$B$3,CALDERAS!W124,IF($B$15=DATOS!$B$4,CENTRÍFUGAS!W124,IF($B$15=DATOS!$B$5,CHILLERS!W124, IF($B$15=DATOS!$B$6,COMPRESORES!W124,IF($B$15=DATOS!$B$7,EVAPORADORES!W124,IF($B$15=DATOS!$B$8,FILTROS!W124,IF($B$15=DATOS!$B$9,IC!W124,IF($B$15=DATOS!$B$10,MIXERS!W124,IF($B$15=DATOS!$B$11,MOLINOS!W124,IF($B$15=DATOS!$B$12,'ÓSMOSIS INV'!W124,IF($B$15=DATOS!$B$13,REACTORES!W124,IF($B$15=DATOS!$B$14,RESINAS!W128,IF($B$15=DATOS!$B$15,SECADORES!W124,IF($B$15=DATOS!$B$16,SILOS!W124,IF($B$15=DATOS!$B$17,TANQUES!W124,IF($B$15=DATOS!$B$18,'TK AGITADOS'!W124,IF($B$15=DATOS!$B$19,'TORRES ENF'!W124," ")))))))))))))))))</f>
        <v>0</v>
      </c>
      <c r="V140" s="46">
        <f>IF($B$15=DATOS!$B$3,CALDERAS!X124,IF($B$15=DATOS!$B$4,CENTRÍFUGAS!X124,IF($B$15=DATOS!$B$5,CHILLERS!X124, IF($B$15=DATOS!$B$6,COMPRESORES!X124,IF($B$15=DATOS!$B$7,EVAPORADORES!X124,IF($B$15=DATOS!$B$8,FILTROS!X124,IF($B$15=DATOS!$B$9,IC!X124,IF($B$15=DATOS!$B$10,MIXERS!X124,IF($B$15=DATOS!$B$11,MOLINOS!X124,IF($B$15=DATOS!$B$12,'ÓSMOSIS INV'!X124,IF($B$15=DATOS!$B$13,REACTORES!X124,IF($B$15=DATOS!$B$14,RESINAS!X128,IF($B$15=DATOS!$B$15,SECADORES!X124,IF($B$15=DATOS!$B$16,SILOS!X124,IF($B$15=DATOS!$B$17,TANQUES!X124,IF($B$15=DATOS!$B$18,'TK AGITADOS'!X124,IF($B$15=DATOS!$B$19,'TORRES ENF'!X124," ")))))))))))))))))</f>
        <v>0</v>
      </c>
      <c r="W140" s="46">
        <f>IF($B$15=DATOS!$B$3,CALDERAS!Y124,IF($B$15=DATOS!$B$4,CENTRÍFUGAS!Y124,IF($B$15=DATOS!$B$5,CHILLERS!Y124, IF($B$15=DATOS!$B$6,COMPRESORES!Y124,IF($B$15=DATOS!$B$7,EVAPORADORES!Y124,IF($B$15=DATOS!$B$8,FILTROS!Y124,IF($B$15=DATOS!$B$9,IC!Y124,IF($B$15=DATOS!$B$10,MIXERS!Y124,IF($B$15=DATOS!$B$11,MOLINOS!Y124,IF($B$15=DATOS!$B$12,'ÓSMOSIS INV'!Y124,IF($B$15=DATOS!$B$13,REACTORES!Y124,IF($B$15=DATOS!$B$14,RESINAS!Y128,IF($B$15=DATOS!$B$15,SECADORES!Y124,IF($B$15=DATOS!$B$16,SILOS!Y124,IF($B$15=DATOS!$B$17,TANQUES!Y124,IF($B$15=DATOS!$B$18,'TK AGITADOS'!Y124,IF($B$15=DATOS!$B$19,'TORRES ENF'!Y124," ")))))))))))))))))</f>
        <v>0</v>
      </c>
      <c r="X140" s="46">
        <f>IF($B$15=DATOS!$B$3,CALDERAS!Z124,IF($B$15=DATOS!$B$4,CENTRÍFUGAS!Z124,IF($B$15=DATOS!$B$5,CHILLERS!Z124, IF($B$15=DATOS!$B$6,COMPRESORES!Z124,IF($B$15=DATOS!$B$7,EVAPORADORES!Z124,IF($B$15=DATOS!$B$8,FILTROS!Z124,IF($B$15=DATOS!$B$9,IC!Z124,IF($B$15=DATOS!$B$10,MIXERS!Z124,IF($B$15=DATOS!$B$11,MOLINOS!Z124,IF($B$15=DATOS!$B$12,'ÓSMOSIS INV'!Z124,IF($B$15=DATOS!$B$13,REACTORES!Z124,IF($B$15=DATOS!$B$14,RESINAS!Z128,IF($B$15=DATOS!$B$15,SECADORES!Z124,IF($B$15=DATOS!$B$16,SILOS!Z124,IF($B$15=DATOS!$B$17,TANQUES!Z124,IF($B$15=DATOS!$B$18,'TK AGITADOS'!Z124,IF($B$15=DATOS!$B$19,'TORRES ENF'!Z124," ")))))))))))))))))</f>
        <v>0</v>
      </c>
      <c r="Y140" s="46">
        <f>IF($B$15=DATOS!$B$3,CALDERAS!AA124,IF($B$15=DATOS!$B$4,CENTRÍFUGAS!AA124,IF($B$15=DATOS!$B$5,CHILLERS!AA124, IF($B$15=DATOS!$B$6,COMPRESORES!AA124,IF($B$15=DATOS!$B$7,EVAPORADORES!AA124,IF($B$15=DATOS!$B$8,FILTROS!AA124,IF($B$15=DATOS!$B$9,IC!AA124,IF($B$15=DATOS!$B$10,MIXERS!AA124,IF($B$15=DATOS!$B$11,MOLINOS!AA124,IF($B$15=DATOS!$B$12,'ÓSMOSIS INV'!AA124,IF($B$15=DATOS!$B$13,REACTORES!AA124,IF($B$15=DATOS!$B$14,RESINAS!AA128,IF($B$15=DATOS!$B$15,SECADORES!AA124,IF($B$15=DATOS!$B$16,SILOS!AA124,IF($B$15=DATOS!$B$17,TANQUES!AA124,IF($B$15=DATOS!$B$18,'TK AGITADOS'!AA124,IF($B$15=DATOS!$B$19,'TORRES ENF'!AA124," ")))))))))))))))))</f>
        <v>0</v>
      </c>
      <c r="Z140" s="46">
        <f>IF($B$15=DATOS!$B$3,CALDERAS!AB124,IF($B$15=DATOS!$B$4,CENTRÍFUGAS!AB124,IF($B$15=DATOS!$B$5,CHILLERS!AB124, IF($B$15=DATOS!$B$6,COMPRESORES!AB124,IF($B$15=DATOS!$B$7,EVAPORADORES!AB124,IF($B$15=DATOS!$B$8,FILTROS!AB124,IF($B$15=DATOS!$B$9,IC!AB124,IF($B$15=DATOS!$B$10,MIXERS!AB124,IF($B$15=DATOS!$B$11,MOLINOS!AB124,IF($B$15=DATOS!$B$12,'ÓSMOSIS INV'!AB124,IF($B$15=DATOS!$B$13,REACTORES!AB124,IF($B$15=DATOS!$B$14,RESINAS!AB128,IF($B$15=DATOS!$B$15,SECADORES!AB124,IF($B$15=DATOS!$B$16,SILOS!AB124,IF($B$15=DATOS!$B$17,TANQUES!AB124,IF($B$15=DATOS!$B$18,'TK AGITADOS'!AB124,IF($B$15=DATOS!$B$19,'TORRES ENF'!AB124," ")))))))))))))))))</f>
        <v>0</v>
      </c>
      <c r="AA140" s="46">
        <f>IF($B$15=DATOS!$B$3,CALDERAS!AC124,IF($B$15=DATOS!$B$4,CENTRÍFUGAS!AC124,IF($B$15=DATOS!$B$5,CHILLERS!AC124, IF($B$15=DATOS!$B$6,COMPRESORES!AC124,IF($B$15=DATOS!$B$7,EVAPORADORES!AC124,IF($B$15=DATOS!$B$8,FILTROS!AC124,IF($B$15=DATOS!$B$9,IC!AC124,IF($B$15=DATOS!$B$10,MIXERS!AC124,IF($B$15=DATOS!$B$11,MOLINOS!AC124,IF($B$15=DATOS!$B$12,'ÓSMOSIS INV'!AC124,IF($B$15=DATOS!$B$13,REACTORES!AC124,IF($B$15=DATOS!$B$14,RESINAS!AC128,IF($B$15=DATOS!$B$15,SECADORES!AC124,IF($B$15=DATOS!$B$16,SILOS!AC124,IF($B$15=DATOS!$B$17,TANQUES!AC124,IF($B$15=DATOS!$B$18,'TK AGITADOS'!AC124,IF($B$15=DATOS!$B$19,'TORRES ENF'!AC124," ")))))))))))))))))</f>
        <v>0</v>
      </c>
      <c r="AB140" s="46">
        <f>IF($B$15=DATOS!$B$3,CALDERAS!AD124,IF($B$15=DATOS!$B$4,CENTRÍFUGAS!AD124,IF($B$15=DATOS!$B$5,CHILLERS!AD124, IF($B$15=DATOS!$B$6,COMPRESORES!AD124,IF($B$15=DATOS!$B$7,EVAPORADORES!AD124,IF($B$15=DATOS!$B$8,FILTROS!AD124,IF($B$15=DATOS!$B$9,IC!AD124,IF($B$15=DATOS!$B$10,MIXERS!AD124,IF($B$15=DATOS!$B$11,MOLINOS!AD124,IF($B$15=DATOS!$B$12,'ÓSMOSIS INV'!AD124,IF($B$15=DATOS!$B$13,REACTORES!AD124,IF($B$15=DATOS!$B$14,RESINAS!AD128,IF($B$15=DATOS!$B$15,SECADORES!AD124,IF($B$15=DATOS!$B$16,SILOS!AD124,IF($B$15=DATOS!$B$17,TANQUES!AD124,IF($B$15=DATOS!$B$18,'TK AGITADOS'!AD124,IF($B$15=DATOS!$B$19,'TORRES ENF'!AD124," ")))))))))))))))))</f>
        <v>0</v>
      </c>
      <c r="AC140" s="46">
        <f>IF($B$15=DATOS!$B$3,CALDERAS!AE124,IF($B$15=DATOS!$B$4,CENTRÍFUGAS!AE124,IF($B$15=DATOS!$B$5,CHILLERS!AE124, IF($B$15=DATOS!$B$6,COMPRESORES!AE124,IF($B$15=DATOS!$B$7,EVAPORADORES!AE124,IF($B$15=DATOS!$B$8,FILTROS!AE124,IF($B$15=DATOS!$B$9,IC!AE124,IF($B$15=DATOS!$B$10,MIXERS!AE124,IF($B$15=DATOS!$B$11,MOLINOS!AE124,IF($B$15=DATOS!$B$12,'ÓSMOSIS INV'!AE124,IF($B$15=DATOS!$B$13,REACTORES!AE124,IF($B$15=DATOS!$B$14,RESINAS!AE128,IF($B$15=DATOS!$B$15,SECADORES!AE124,IF($B$15=DATOS!$B$16,SILOS!AE124,IF($B$15=DATOS!$B$17,TANQUES!AE124,IF($B$15=DATOS!$B$18,'TK AGITADOS'!AE124,IF($B$15=DATOS!$B$19,'TORRES ENF'!AE124," ")))))))))))))))))</f>
        <v>0</v>
      </c>
      <c r="AD140" s="46">
        <f>IF($B$15=DATOS!$B$3,CALDERAS!AF124,IF($B$15=DATOS!$B$4,CENTRÍFUGAS!AF124,IF($B$15=DATOS!$B$5,CHILLERS!AF124, IF($B$15=DATOS!$B$6,COMPRESORES!AF124,IF($B$15=DATOS!$B$7,EVAPORADORES!AF124,IF($B$15=DATOS!$B$8,FILTROS!AF124,IF($B$15=DATOS!$B$9,IC!AF124,IF($B$15=DATOS!$B$10,MIXERS!AF124,IF($B$15=DATOS!$B$11,MOLINOS!AF124,IF($B$15=DATOS!$B$12,'ÓSMOSIS INV'!AF124,IF($B$15=DATOS!$B$13,REACTORES!AF124,IF($B$15=DATOS!$B$14,RESINAS!AF128,IF($B$15=DATOS!$B$15,SECADORES!AF124,IF($B$15=DATOS!$B$16,SILOS!AF124,IF($B$15=DATOS!$B$17,TANQUES!AF124,IF($B$15=DATOS!$B$18,'TK AGITADOS'!AF124,IF($B$15=DATOS!$B$19,'TORRES ENF'!AF124," ")))))))))))))))))</f>
        <v>0</v>
      </c>
      <c r="AE140" s="46">
        <f>IF($B$15=DATOS!$B$3,CALDERAS!AG124,IF($B$15=DATOS!$B$4,CENTRÍFUGAS!AG124,IF($B$15=DATOS!$B$5,CHILLERS!AG124, IF($B$15=DATOS!$B$6,COMPRESORES!AG124,IF($B$15=DATOS!$B$7,EVAPORADORES!AG124,IF($B$15=DATOS!$B$8,FILTROS!AG124,IF($B$15=DATOS!$B$9,IC!AG124,IF($B$15=DATOS!$B$10,MIXERS!AG124,IF($B$15=DATOS!$B$11,MOLINOS!AG124,IF($B$15=DATOS!$B$12,'ÓSMOSIS INV'!AG124,IF($B$15=DATOS!$B$13,REACTORES!AG124,IF($B$15=DATOS!$B$14,RESINAS!AG128,IF($B$15=DATOS!$B$15,SECADORES!AG124,IF($B$15=DATOS!$B$16,SILOS!AG124,IF($B$15=DATOS!$B$17,TANQUES!AG124,IF($B$15=DATOS!$B$18,'TK AGITADOS'!AG124,IF($B$15=DATOS!$B$19,'TORRES ENF'!AG124," ")))))))))))))))))</f>
        <v>0</v>
      </c>
      <c r="AF140" s="46">
        <f>IF($B$15=DATOS!$B$3,CALDERAS!AH124,IF($B$15=DATOS!$B$4,CENTRÍFUGAS!AH124,IF($B$15=DATOS!$B$5,CHILLERS!AH124, IF($B$15=DATOS!$B$6,COMPRESORES!AH124,IF($B$15=DATOS!$B$7,EVAPORADORES!AH124,IF($B$15=DATOS!$B$8,FILTROS!AH124,IF($B$15=DATOS!$B$9,IC!AH124,IF($B$15=DATOS!$B$10,MIXERS!AH124,IF($B$15=DATOS!$B$11,MOLINOS!AH124,IF($B$15=DATOS!$B$12,'ÓSMOSIS INV'!AH124,IF($B$15=DATOS!$B$13,REACTORES!AH124,IF($B$15=DATOS!$B$14,RESINAS!AH128,IF($B$15=DATOS!$B$15,SECADORES!AH124,IF($B$15=DATOS!$B$16,SILOS!AH124,IF($B$15=DATOS!$B$17,TANQUES!AH124,IF($B$15=DATOS!$B$18,'TK AGITADOS'!AH124,IF($B$15=DATOS!$B$19,'TORRES ENF'!AH124," ")))))))))))))))))</f>
        <v>0</v>
      </c>
    </row>
    <row r="141" spans="1:32" s="48" customFormat="1" ht="45" customHeight="1" x14ac:dyDescent="0.4">
      <c r="A141" s="46">
        <f>IF($B$15=DATOS!$B$3,CALDERAS!C125,IF($B$15=DATOS!$B$4,CENTRÍFUGAS!C125,IF($B$15=DATOS!$B$5,CHILLERS!C125, IF($B$15=DATOS!$B$6,COMPRESORES!C125,IF($B$15=DATOS!$B$7,EVAPORADORES!C125,IF($B$15=DATOS!$B$8,FILTROS!C125,IF($B$15=DATOS!$B$9,IC!C125,IF($B$15=DATOS!$B$10,MIXERS!C125,IF($B$15=DATOS!$B$11,MOLINOS!C125,IF($B$15=DATOS!$B$12,'ÓSMOSIS INV'!C125,IF($B$15=DATOS!$B$13,REACTORES!C125,IF($B$15=DATOS!$B$14,RESINAS!C129,IF($B$15=DATOS!$B$15,SECADORES!C125,IF($B$15=DATOS!$B$16,SILOS!C125,IF($B$15=DATOS!$B$17,TANQUES!C125,IF($B$15=DATOS!$B$18,'TK AGITADOS'!C125,IF($B$15=DATOS!$B$19,'TORRES ENF'!C125," ")))))))))))))))))</f>
        <v>0</v>
      </c>
      <c r="B141" s="46">
        <f>IF($B$15=DATOS!$B$3,CALDERAS!D125,IF($B$15=DATOS!$B$4,CENTRÍFUGAS!D125,IF($B$15=DATOS!$B$5,CHILLERS!D125, IF($B$15=DATOS!$B$6,COMPRESORES!D125,IF($B$15=DATOS!$B$7,EVAPORADORES!D125,IF($B$15=DATOS!$B$8,FILTROS!D125,IF($B$15=DATOS!$B$9,IC!D125,IF($B$15=DATOS!$B$10,MIXERS!D125,IF($B$15=DATOS!$B$11,MOLINOS!D125,IF($B$15=DATOS!$B$12,'ÓSMOSIS INV'!D125,IF($B$15=DATOS!$B$13,REACTORES!D125,IF($B$15=DATOS!$B$14,RESINAS!D129,IF($B$15=DATOS!$B$15,SECADORES!D125,IF($B$15=DATOS!$B$16,SILOS!D125,IF($B$15=DATOS!$B$17,TANQUES!D125,IF($B$15=DATOS!$B$18,'TK AGITADOS'!D125,IF($B$15=DATOS!$B$19,'TORRES ENF'!D125," ")))))))))))))))))</f>
        <v>0</v>
      </c>
      <c r="C141" s="46">
        <f>IF($B$15=DATOS!$B$3,CALDERAS!E125,IF($B$15=DATOS!$B$4,CENTRÍFUGAS!E125,IF($B$15=DATOS!$B$5,CHILLERS!E125, IF($B$15=DATOS!$B$6,COMPRESORES!E125,IF($B$15=DATOS!$B$7,EVAPORADORES!E125,IF($B$15=DATOS!$B$8,FILTROS!E125,IF($B$15=DATOS!$B$9,IC!E125,IF($B$15=DATOS!$B$10,MIXERS!E125,IF($B$15=DATOS!$B$11,MOLINOS!E125,IF($B$15=DATOS!$B$12,'ÓSMOSIS INV'!E125,IF($B$15=DATOS!$B$13,REACTORES!E125,IF($B$15=DATOS!$B$14,RESINAS!E129,IF($B$15=DATOS!$B$15,SECADORES!E125,IF($B$15=DATOS!$B$16,SILOS!E125,IF($B$15=DATOS!$B$17,TANQUES!E125,IF($B$15=DATOS!$B$18,'TK AGITADOS'!E125,IF($B$15=DATOS!$B$19,'TORRES ENF'!E125," ")))))))))))))))))</f>
        <v>0</v>
      </c>
      <c r="D141" s="46">
        <f>IF($B$15=DATOS!$B$3,CALDERAS!F125,IF($B$15=DATOS!$B$4,CENTRÍFUGAS!F125,IF($B$15=DATOS!$B$5,CHILLERS!F125, IF($B$15=DATOS!$B$6,COMPRESORES!F125,IF($B$15=DATOS!$B$7,EVAPORADORES!F125,IF($B$15=DATOS!$B$8,FILTROS!F125,IF($B$15=DATOS!$B$9,IC!F125,IF($B$15=DATOS!$B$10,MIXERS!F125,IF($B$15=DATOS!$B$11,MOLINOS!F125,IF($B$15=DATOS!$B$12,'ÓSMOSIS INV'!F125,IF($B$15=DATOS!$B$13,REACTORES!F125,IF($B$15=DATOS!$B$14,RESINAS!F129,IF($B$15=DATOS!$B$15,SECADORES!F125,IF($B$15=DATOS!$B$16,SILOS!F125,IF($B$15=DATOS!$B$17,TANQUES!F125,IF($B$15=DATOS!$B$18,'TK AGITADOS'!F125,IF($B$15=DATOS!$B$19,'TORRES ENF'!F125," ")))))))))))))))))</f>
        <v>0</v>
      </c>
      <c r="E141" s="46">
        <f>IF($B$15=DATOS!$B$3,CALDERAS!G125,IF($B$15=DATOS!$B$4,CENTRÍFUGAS!G125,IF($B$15=DATOS!$B$5,CHILLERS!G125, IF($B$15=DATOS!$B$6,COMPRESORES!G125,IF($B$15=DATOS!$B$7,EVAPORADORES!G125,IF($B$15=DATOS!$B$8,FILTROS!G125,IF($B$15=DATOS!$B$9,IC!G125,IF($B$15=DATOS!$B$10,MIXERS!G125,IF($B$15=DATOS!$B$11,MOLINOS!G125,IF($B$15=DATOS!$B$12,'ÓSMOSIS INV'!G125,IF($B$15=DATOS!$B$13,REACTORES!G125,IF($B$15=DATOS!$B$14,RESINAS!G129,IF($B$15=DATOS!$B$15,SECADORES!G125,IF($B$15=DATOS!$B$16,SILOS!G125,IF($B$15=DATOS!$B$17,TANQUES!G125,IF($B$15=DATOS!$B$18,'TK AGITADOS'!G125,IF($B$15=DATOS!$B$19,'TORRES ENF'!G125," ")))))))))))))))))</f>
        <v>0</v>
      </c>
      <c r="F141" s="46">
        <f>IF($B$15=DATOS!$B$3,CALDERAS!H125,IF($B$15=DATOS!$B$4,CENTRÍFUGAS!H125,IF($B$15=DATOS!$B$5,CHILLERS!H125, IF($B$15=DATOS!$B$6,COMPRESORES!H125,IF($B$15=DATOS!$B$7,EVAPORADORES!H125,IF($B$15=DATOS!$B$8,FILTROS!H125,IF($B$15=DATOS!$B$9,IC!H125,IF($B$15=DATOS!$B$10,MIXERS!H125,IF($B$15=DATOS!$B$11,MOLINOS!H125,IF($B$15=DATOS!$B$12,'ÓSMOSIS INV'!H125,IF($B$15=DATOS!$B$13,REACTORES!H125,IF($B$15=DATOS!$B$14,RESINAS!H129,IF($B$15=DATOS!$B$15,SECADORES!H125,IF($B$15=DATOS!$B$16,SILOS!H125,IF($B$15=DATOS!$B$17,TANQUES!H125,IF($B$15=DATOS!$B$18,'TK AGITADOS'!H125,IF($B$15=DATOS!$B$19,'TORRES ENF'!H125," ")))))))))))))))))</f>
        <v>0</v>
      </c>
      <c r="G141" s="46">
        <f>IF($B$15=DATOS!$B$3,CALDERAS!I125,IF($B$15=DATOS!$B$4,CENTRÍFUGAS!I125,IF($B$15=DATOS!$B$5,CHILLERS!I125, IF($B$15=DATOS!$B$6,COMPRESORES!I125,IF($B$15=DATOS!$B$7,EVAPORADORES!I125,IF($B$15=DATOS!$B$8,FILTROS!I125,IF($B$15=DATOS!$B$9,IC!I125,IF($B$15=DATOS!$B$10,MIXERS!I125,IF($B$15=DATOS!$B$11,MOLINOS!I125,IF($B$15=DATOS!$B$12,'ÓSMOSIS INV'!I125,IF($B$15=DATOS!$B$13,REACTORES!I125,IF($B$15=DATOS!$B$14,RESINAS!I129,IF($B$15=DATOS!$B$15,SECADORES!I125,IF($B$15=DATOS!$B$16,SILOS!I125,IF($B$15=DATOS!$B$17,TANQUES!I125,IF($B$15=DATOS!$B$18,'TK AGITADOS'!I125,IF($B$15=DATOS!$B$19,'TORRES ENF'!I125," ")))))))))))))))))</f>
        <v>0</v>
      </c>
      <c r="H141" s="46">
        <f>IF($B$15=DATOS!$B$3,CALDERAS!J125,IF($B$15=DATOS!$B$4,CENTRÍFUGAS!J125,IF($B$15=DATOS!$B$5,CHILLERS!J125, IF($B$15=DATOS!$B$6,COMPRESORES!J125,IF($B$15=DATOS!$B$7,EVAPORADORES!J125,IF($B$15=DATOS!$B$8,FILTROS!J125,IF($B$15=DATOS!$B$9,IC!J125,IF($B$15=DATOS!$B$10,MIXERS!J125,IF($B$15=DATOS!$B$11,MOLINOS!J125,IF($B$15=DATOS!$B$12,'ÓSMOSIS INV'!J125,IF($B$15=DATOS!$B$13,REACTORES!J125,IF($B$15=DATOS!$B$14,RESINAS!J129,IF($B$15=DATOS!$B$15,SECADORES!J125,IF($B$15=DATOS!$B$16,SILOS!J125,IF($B$15=DATOS!$B$17,TANQUES!J125,IF($B$15=DATOS!$B$18,'TK AGITADOS'!J125,IF($B$15=DATOS!$B$19,'TORRES ENF'!J125," ")))))))))))))))))</f>
        <v>0</v>
      </c>
      <c r="I141" s="46">
        <f>IF($B$15=DATOS!$B$3,CALDERAS!K125,IF($B$15=DATOS!$B$4,CENTRÍFUGAS!K125,IF($B$15=DATOS!$B$5,CHILLERS!K125, IF($B$15=DATOS!$B$6,COMPRESORES!K125,IF($B$15=DATOS!$B$7,EVAPORADORES!K125,IF($B$15=DATOS!$B$8,FILTROS!K125,IF($B$15=DATOS!$B$9,IC!K125,IF($B$15=DATOS!$B$10,MIXERS!K125,IF($B$15=DATOS!$B$11,MOLINOS!K125,IF($B$15=DATOS!$B$12,'ÓSMOSIS INV'!K125,IF($B$15=DATOS!$B$13,REACTORES!K125,IF($B$15=DATOS!$B$14,RESINAS!K129,IF($B$15=DATOS!$B$15,SECADORES!K125,IF($B$15=DATOS!$B$16,SILOS!K125,IF($B$15=DATOS!$B$17,TANQUES!K125,IF($B$15=DATOS!$B$18,'TK AGITADOS'!K125,IF($B$15=DATOS!$B$19,'TORRES ENF'!K125," ")))))))))))))))))</f>
        <v>0</v>
      </c>
      <c r="J141" s="46">
        <f>IF($B$15=DATOS!$B$3,CALDERAS!L125,IF($B$15=DATOS!$B$4,CENTRÍFUGAS!L125,IF($B$15=DATOS!$B$5,CHILLERS!L125, IF($B$15=DATOS!$B$6,COMPRESORES!L125,IF($B$15=DATOS!$B$7,EVAPORADORES!L125,IF($B$15=DATOS!$B$8,FILTROS!L125,IF($B$15=DATOS!$B$9,IC!L125,IF($B$15=DATOS!$B$10,MIXERS!L125,IF($B$15=DATOS!$B$11,MOLINOS!L125,IF($B$15=DATOS!$B$12,'ÓSMOSIS INV'!L125,IF($B$15=DATOS!$B$13,REACTORES!L125,IF($B$15=DATOS!$B$14,RESINAS!L129,IF($B$15=DATOS!$B$15,SECADORES!L125,IF($B$15=DATOS!$B$16,SILOS!L125,IF($B$15=DATOS!$B$17,TANQUES!L125,IF($B$15=DATOS!$B$18,'TK AGITADOS'!L125,IF($B$15=DATOS!$B$19,'TORRES ENF'!L125," ")))))))))))))))))</f>
        <v>0</v>
      </c>
      <c r="K141" s="46">
        <f>IF($B$15=DATOS!$B$3,CALDERAS!M125,IF($B$15=DATOS!$B$4,CENTRÍFUGAS!M125,IF($B$15=DATOS!$B$5,CHILLERS!M125, IF($B$15=DATOS!$B$6,COMPRESORES!M125,IF($B$15=DATOS!$B$7,EVAPORADORES!M125,IF($B$15=DATOS!$B$8,FILTROS!M125,IF($B$15=DATOS!$B$9,IC!M125,IF($B$15=DATOS!$B$10,MIXERS!M125,IF($B$15=DATOS!$B$11,MOLINOS!M125,IF($B$15=DATOS!$B$12,'ÓSMOSIS INV'!M125,IF($B$15=DATOS!$B$13,REACTORES!M125,IF($B$15=DATOS!$B$14,RESINAS!M129,IF($B$15=DATOS!$B$15,SECADORES!M125,IF($B$15=DATOS!$B$16,SILOS!M125,IF($B$15=DATOS!$B$17,TANQUES!M125,IF($B$15=DATOS!$B$18,'TK AGITADOS'!M125,IF($B$15=DATOS!$B$19,'TORRES ENF'!M125," ")))))))))))))))))</f>
        <v>0</v>
      </c>
      <c r="L141" s="46">
        <f>IF($B$15=DATOS!$B$3,CALDERAS!N125,IF($B$15=DATOS!$B$4,CENTRÍFUGAS!N125,IF($B$15=DATOS!$B$5,CHILLERS!N125, IF($B$15=DATOS!$B$6,COMPRESORES!N125,IF($B$15=DATOS!$B$7,EVAPORADORES!N125,IF($B$15=DATOS!$B$8,FILTROS!N125,IF($B$15=DATOS!$B$9,IC!N125,IF($B$15=DATOS!$B$10,MIXERS!N125,IF($B$15=DATOS!$B$11,MOLINOS!N125,IF($B$15=DATOS!$B$12,'ÓSMOSIS INV'!N125,IF($B$15=DATOS!$B$13,REACTORES!N125,IF($B$15=DATOS!$B$14,RESINAS!N129,IF($B$15=DATOS!$B$15,SECADORES!N125,IF($B$15=DATOS!$B$16,SILOS!N125,IF($B$15=DATOS!$B$17,TANQUES!N125,IF($B$15=DATOS!$B$18,'TK AGITADOS'!N125,IF($B$15=DATOS!$B$19,'TORRES ENF'!N125," ")))))))))))))))))</f>
        <v>0</v>
      </c>
      <c r="M141" s="46">
        <f>IF($B$15=DATOS!$B$3,CALDERAS!O125,IF($B$15=DATOS!$B$4,CENTRÍFUGAS!O125,IF($B$15=DATOS!$B$5,CHILLERS!O125, IF($B$15=DATOS!$B$6,COMPRESORES!O125,IF($B$15=DATOS!$B$7,EVAPORADORES!O125,IF($B$15=DATOS!$B$8,FILTROS!O125,IF($B$15=DATOS!$B$9,IC!O125,IF($B$15=DATOS!$B$10,MIXERS!O125,IF($B$15=DATOS!$B$11,MOLINOS!O125,IF($B$15=DATOS!$B$12,'ÓSMOSIS INV'!O125,IF($B$15=DATOS!$B$13,REACTORES!O125,IF($B$15=DATOS!$B$14,RESINAS!O129,IF($B$15=DATOS!$B$15,SECADORES!O125,IF($B$15=DATOS!$B$16,SILOS!O125,IF($B$15=DATOS!$B$17,TANQUES!O125,IF($B$15=DATOS!$B$18,'TK AGITADOS'!O125,IF($B$15=DATOS!$B$19,'TORRES ENF'!O125," ")))))))))))))))))</f>
        <v>0</v>
      </c>
      <c r="N141" s="46">
        <f>IF($B$15=DATOS!$B$3,CALDERAS!P125,IF($B$15=DATOS!$B$4,CENTRÍFUGAS!P125,IF($B$15=DATOS!$B$5,CHILLERS!P125, IF($B$15=DATOS!$B$6,COMPRESORES!P125,IF($B$15=DATOS!$B$7,EVAPORADORES!P125,IF($B$15=DATOS!$B$8,FILTROS!P125,IF($B$15=DATOS!$B$9,IC!P125,IF($B$15=DATOS!$B$10,MIXERS!P125,IF($B$15=DATOS!$B$11,MOLINOS!P125,IF($B$15=DATOS!$B$12,'ÓSMOSIS INV'!P125,IF($B$15=DATOS!$B$13,REACTORES!P125,IF($B$15=DATOS!$B$14,RESINAS!P129,IF($B$15=DATOS!$B$15,SECADORES!P125,IF($B$15=DATOS!$B$16,SILOS!P125,IF($B$15=DATOS!$B$17,TANQUES!P125,IF($B$15=DATOS!$B$18,'TK AGITADOS'!P125,IF($B$15=DATOS!$B$19,'TORRES ENF'!P125," ")))))))))))))))))</f>
        <v>0</v>
      </c>
      <c r="O141" s="46">
        <f>IF($B$15=DATOS!$B$3,CALDERAS!Q125,IF($B$15=DATOS!$B$4,CENTRÍFUGAS!Q125,IF($B$15=DATOS!$B$5,CHILLERS!Q125, IF($B$15=DATOS!$B$6,COMPRESORES!Q125,IF($B$15=DATOS!$B$7,EVAPORADORES!Q125,IF($B$15=DATOS!$B$8,FILTROS!Q125,IF($B$15=DATOS!$B$9,IC!Q125,IF($B$15=DATOS!$B$10,MIXERS!Q125,IF($B$15=DATOS!$B$11,MOLINOS!Q125,IF($B$15=DATOS!$B$12,'ÓSMOSIS INV'!Q125,IF($B$15=DATOS!$B$13,REACTORES!Q125,IF($B$15=DATOS!$B$14,RESINAS!Q129,IF($B$15=DATOS!$B$15,SECADORES!Q125,IF($B$15=DATOS!$B$16,SILOS!Q125,IF($B$15=DATOS!$B$17,TANQUES!Q125,IF($B$15=DATOS!$B$18,'TK AGITADOS'!Q125,IF($B$15=DATOS!$B$19,'TORRES ENF'!Q125," ")))))))))))))))))</f>
        <v>0</v>
      </c>
      <c r="P141" s="46">
        <f>IF($B$15=DATOS!$B$3,CALDERAS!R125,IF($B$15=DATOS!$B$4,CENTRÍFUGAS!R125,IF($B$15=DATOS!$B$5,CHILLERS!R125, IF($B$15=DATOS!$B$6,COMPRESORES!R125,IF($B$15=DATOS!$B$7,EVAPORADORES!R125,IF($B$15=DATOS!$B$8,FILTROS!R125,IF($B$15=DATOS!$B$9,IC!R125,IF($B$15=DATOS!$B$10,MIXERS!R125,IF($B$15=DATOS!$B$11,MOLINOS!R125,IF($B$15=DATOS!$B$12,'ÓSMOSIS INV'!R125,IF($B$15=DATOS!$B$13,REACTORES!R125,IF($B$15=DATOS!$B$14,RESINAS!R129,IF($B$15=DATOS!$B$15,SECADORES!R125,IF($B$15=DATOS!$B$16,SILOS!R125,IF($B$15=DATOS!$B$17,TANQUES!R125,IF($B$15=DATOS!$B$18,'TK AGITADOS'!R125,IF($B$15=DATOS!$B$19,'TORRES ENF'!R125," ")))))))))))))))))</f>
        <v>0</v>
      </c>
      <c r="Q141" s="46">
        <f>IF($B$15=DATOS!$B$3,CALDERAS!S125,IF($B$15=DATOS!$B$4,CENTRÍFUGAS!S125,IF($B$15=DATOS!$B$5,CHILLERS!S125, IF($B$15=DATOS!$B$6,COMPRESORES!S125,IF($B$15=DATOS!$B$7,EVAPORADORES!S125,IF($B$15=DATOS!$B$8,FILTROS!S125,IF($B$15=DATOS!$B$9,IC!S125,IF($B$15=DATOS!$B$10,MIXERS!S125,IF($B$15=DATOS!$B$11,MOLINOS!S125,IF($B$15=DATOS!$B$12,'ÓSMOSIS INV'!S125,IF($B$15=DATOS!$B$13,REACTORES!S125,IF($B$15=DATOS!$B$14,RESINAS!S129,IF($B$15=DATOS!$B$15,SECADORES!S125,IF($B$15=DATOS!$B$16,SILOS!S125,IF($B$15=DATOS!$B$17,TANQUES!S125,IF($B$15=DATOS!$B$18,'TK AGITADOS'!S125,IF($B$15=DATOS!$B$19,'TORRES ENF'!S125," ")))))))))))))))))</f>
        <v>0</v>
      </c>
      <c r="R141" s="46">
        <f>IF($B$15=DATOS!$B$3,CALDERAS!T125,IF($B$15=DATOS!$B$4,CENTRÍFUGAS!T125,IF($B$15=DATOS!$B$5,CHILLERS!T125, IF($B$15=DATOS!$B$6,COMPRESORES!T125,IF($B$15=DATOS!$B$7,EVAPORADORES!T125,IF($B$15=DATOS!$B$8,FILTROS!T125,IF($B$15=DATOS!$B$9,IC!T125,IF($B$15=DATOS!$B$10,MIXERS!T125,IF($B$15=DATOS!$B$11,MOLINOS!T125,IF($B$15=DATOS!$B$12,'ÓSMOSIS INV'!T125,IF($B$15=DATOS!$B$13,REACTORES!T125,IF($B$15=DATOS!$B$14,RESINAS!T129,IF($B$15=DATOS!$B$15,SECADORES!T125,IF($B$15=DATOS!$B$16,SILOS!T125,IF($B$15=DATOS!$B$17,TANQUES!T125,IF($B$15=DATOS!$B$18,'TK AGITADOS'!T125,IF($B$15=DATOS!$B$19,'TORRES ENF'!T125," ")))))))))))))))))</f>
        <v>0</v>
      </c>
      <c r="S141" s="46">
        <f>IF($B$15=DATOS!$B$3,CALDERAS!U125,IF($B$15=DATOS!$B$4,CENTRÍFUGAS!U125,IF($B$15=DATOS!$B$5,CHILLERS!U125, IF($B$15=DATOS!$B$6,COMPRESORES!U125,IF($B$15=DATOS!$B$7,EVAPORADORES!U125,IF($B$15=DATOS!$B$8,FILTROS!U125,IF($B$15=DATOS!$B$9,IC!U125,IF($B$15=DATOS!$B$10,MIXERS!U125,IF($B$15=DATOS!$B$11,MOLINOS!U125,IF($B$15=DATOS!$B$12,'ÓSMOSIS INV'!U125,IF($B$15=DATOS!$B$13,REACTORES!U125,IF($B$15=DATOS!$B$14,RESINAS!U129,IF($B$15=DATOS!$B$15,SECADORES!U125,IF($B$15=DATOS!$B$16,SILOS!U125,IF($B$15=DATOS!$B$17,TANQUES!U125,IF($B$15=DATOS!$B$18,'TK AGITADOS'!U125,IF($B$15=DATOS!$B$19,'TORRES ENF'!U125," ")))))))))))))))))</f>
        <v>0</v>
      </c>
      <c r="T141" s="46">
        <f>IF($B$15=DATOS!$B$3,CALDERAS!V125,IF($B$15=DATOS!$B$4,CENTRÍFUGAS!V125,IF($B$15=DATOS!$B$5,CHILLERS!V125, IF($B$15=DATOS!$B$6,COMPRESORES!V125,IF($B$15=DATOS!$B$7,EVAPORADORES!V125,IF($B$15=DATOS!$B$8,FILTROS!V125,IF($B$15=DATOS!$B$9,IC!V125,IF($B$15=DATOS!$B$10,MIXERS!V125,IF($B$15=DATOS!$B$11,MOLINOS!V125,IF($B$15=DATOS!$B$12,'ÓSMOSIS INV'!V125,IF($B$15=DATOS!$B$13,REACTORES!V125,IF($B$15=DATOS!$B$14,RESINAS!V129,IF($B$15=DATOS!$B$15,SECADORES!V125,IF($B$15=DATOS!$B$16,SILOS!V125,IF($B$15=DATOS!$B$17,TANQUES!V125,IF($B$15=DATOS!$B$18,'TK AGITADOS'!V125,IF($B$15=DATOS!$B$19,'TORRES ENF'!V125," ")))))))))))))))))</f>
        <v>0</v>
      </c>
      <c r="U141" s="46">
        <f>IF($B$15=DATOS!$B$3,CALDERAS!W125,IF($B$15=DATOS!$B$4,CENTRÍFUGAS!W125,IF($B$15=DATOS!$B$5,CHILLERS!W125, IF($B$15=DATOS!$B$6,COMPRESORES!W125,IF($B$15=DATOS!$B$7,EVAPORADORES!W125,IF($B$15=DATOS!$B$8,FILTROS!W125,IF($B$15=DATOS!$B$9,IC!W125,IF($B$15=DATOS!$B$10,MIXERS!W125,IF($B$15=DATOS!$B$11,MOLINOS!W125,IF($B$15=DATOS!$B$12,'ÓSMOSIS INV'!W125,IF($B$15=DATOS!$B$13,REACTORES!W125,IF($B$15=DATOS!$B$14,RESINAS!W129,IF($B$15=DATOS!$B$15,SECADORES!W125,IF($B$15=DATOS!$B$16,SILOS!W125,IF($B$15=DATOS!$B$17,TANQUES!W125,IF($B$15=DATOS!$B$18,'TK AGITADOS'!W125,IF($B$15=DATOS!$B$19,'TORRES ENF'!W125," ")))))))))))))))))</f>
        <v>0</v>
      </c>
      <c r="V141" s="46">
        <f>IF($B$15=DATOS!$B$3,CALDERAS!X125,IF($B$15=DATOS!$B$4,CENTRÍFUGAS!X125,IF($B$15=DATOS!$B$5,CHILLERS!X125, IF($B$15=DATOS!$B$6,COMPRESORES!X125,IF($B$15=DATOS!$B$7,EVAPORADORES!X125,IF($B$15=DATOS!$B$8,FILTROS!X125,IF($B$15=DATOS!$B$9,IC!X125,IF($B$15=DATOS!$B$10,MIXERS!X125,IF($B$15=DATOS!$B$11,MOLINOS!X125,IF($B$15=DATOS!$B$12,'ÓSMOSIS INV'!X125,IF($B$15=DATOS!$B$13,REACTORES!X125,IF($B$15=DATOS!$B$14,RESINAS!X129,IF($B$15=DATOS!$B$15,SECADORES!X125,IF($B$15=DATOS!$B$16,SILOS!X125,IF($B$15=DATOS!$B$17,TANQUES!X125,IF($B$15=DATOS!$B$18,'TK AGITADOS'!X125,IF($B$15=DATOS!$B$19,'TORRES ENF'!X125," ")))))))))))))))))</f>
        <v>0</v>
      </c>
      <c r="W141" s="46">
        <f>IF($B$15=DATOS!$B$3,CALDERAS!Y125,IF($B$15=DATOS!$B$4,CENTRÍFUGAS!Y125,IF($B$15=DATOS!$B$5,CHILLERS!Y125, IF($B$15=DATOS!$B$6,COMPRESORES!Y125,IF($B$15=DATOS!$B$7,EVAPORADORES!Y125,IF($B$15=DATOS!$B$8,FILTROS!Y125,IF($B$15=DATOS!$B$9,IC!Y125,IF($B$15=DATOS!$B$10,MIXERS!Y125,IF($B$15=DATOS!$B$11,MOLINOS!Y125,IF($B$15=DATOS!$B$12,'ÓSMOSIS INV'!Y125,IF($B$15=DATOS!$B$13,REACTORES!Y125,IF($B$15=DATOS!$B$14,RESINAS!Y129,IF($B$15=DATOS!$B$15,SECADORES!Y125,IF($B$15=DATOS!$B$16,SILOS!Y125,IF($B$15=DATOS!$B$17,TANQUES!Y125,IF($B$15=DATOS!$B$18,'TK AGITADOS'!Y125,IF($B$15=DATOS!$B$19,'TORRES ENF'!Y125," ")))))))))))))))))</f>
        <v>0</v>
      </c>
      <c r="X141" s="46">
        <f>IF($B$15=DATOS!$B$3,CALDERAS!Z125,IF($B$15=DATOS!$B$4,CENTRÍFUGAS!Z125,IF($B$15=DATOS!$B$5,CHILLERS!Z125, IF($B$15=DATOS!$B$6,COMPRESORES!Z125,IF($B$15=DATOS!$B$7,EVAPORADORES!Z125,IF($B$15=DATOS!$B$8,FILTROS!Z125,IF($B$15=DATOS!$B$9,IC!Z125,IF($B$15=DATOS!$B$10,MIXERS!Z125,IF($B$15=DATOS!$B$11,MOLINOS!Z125,IF($B$15=DATOS!$B$12,'ÓSMOSIS INV'!Z125,IF($B$15=DATOS!$B$13,REACTORES!Z125,IF($B$15=DATOS!$B$14,RESINAS!Z129,IF($B$15=DATOS!$B$15,SECADORES!Z125,IF($B$15=DATOS!$B$16,SILOS!Z125,IF($B$15=DATOS!$B$17,TANQUES!Z125,IF($B$15=DATOS!$B$18,'TK AGITADOS'!Z125,IF($B$15=DATOS!$B$19,'TORRES ENF'!Z125," ")))))))))))))))))</f>
        <v>0</v>
      </c>
      <c r="Y141" s="46">
        <f>IF($B$15=DATOS!$B$3,CALDERAS!AA125,IF($B$15=DATOS!$B$4,CENTRÍFUGAS!AA125,IF($B$15=DATOS!$B$5,CHILLERS!AA125, IF($B$15=DATOS!$B$6,COMPRESORES!AA125,IF($B$15=DATOS!$B$7,EVAPORADORES!AA125,IF($B$15=DATOS!$B$8,FILTROS!AA125,IF($B$15=DATOS!$B$9,IC!AA125,IF($B$15=DATOS!$B$10,MIXERS!AA125,IF($B$15=DATOS!$B$11,MOLINOS!AA125,IF($B$15=DATOS!$B$12,'ÓSMOSIS INV'!AA125,IF($B$15=DATOS!$B$13,REACTORES!AA125,IF($B$15=DATOS!$B$14,RESINAS!AA129,IF($B$15=DATOS!$B$15,SECADORES!AA125,IF($B$15=DATOS!$B$16,SILOS!AA125,IF($B$15=DATOS!$B$17,TANQUES!AA125,IF($B$15=DATOS!$B$18,'TK AGITADOS'!AA125,IF($B$15=DATOS!$B$19,'TORRES ENF'!AA125," ")))))))))))))))))</f>
        <v>0</v>
      </c>
      <c r="Z141" s="46">
        <f>IF($B$15=DATOS!$B$3,CALDERAS!AB125,IF($B$15=DATOS!$B$4,CENTRÍFUGAS!AB125,IF($B$15=DATOS!$B$5,CHILLERS!AB125, IF($B$15=DATOS!$B$6,COMPRESORES!AB125,IF($B$15=DATOS!$B$7,EVAPORADORES!AB125,IF($B$15=DATOS!$B$8,FILTROS!AB125,IF($B$15=DATOS!$B$9,IC!AB125,IF($B$15=DATOS!$B$10,MIXERS!AB125,IF($B$15=DATOS!$B$11,MOLINOS!AB125,IF($B$15=DATOS!$B$12,'ÓSMOSIS INV'!AB125,IF($B$15=DATOS!$B$13,REACTORES!AB125,IF($B$15=DATOS!$B$14,RESINAS!AB129,IF($B$15=DATOS!$B$15,SECADORES!AB125,IF($B$15=DATOS!$B$16,SILOS!AB125,IF($B$15=DATOS!$B$17,TANQUES!AB125,IF($B$15=DATOS!$B$18,'TK AGITADOS'!AB125,IF($B$15=DATOS!$B$19,'TORRES ENF'!AB125," ")))))))))))))))))</f>
        <v>0</v>
      </c>
      <c r="AA141" s="46">
        <f>IF($B$15=DATOS!$B$3,CALDERAS!AC125,IF($B$15=DATOS!$B$4,CENTRÍFUGAS!AC125,IF($B$15=DATOS!$B$5,CHILLERS!AC125, IF($B$15=DATOS!$B$6,COMPRESORES!AC125,IF($B$15=DATOS!$B$7,EVAPORADORES!AC125,IF($B$15=DATOS!$B$8,FILTROS!AC125,IF($B$15=DATOS!$B$9,IC!AC125,IF($B$15=DATOS!$B$10,MIXERS!AC125,IF($B$15=DATOS!$B$11,MOLINOS!AC125,IF($B$15=DATOS!$B$12,'ÓSMOSIS INV'!AC125,IF($B$15=DATOS!$B$13,REACTORES!AC125,IF($B$15=DATOS!$B$14,RESINAS!AC129,IF($B$15=DATOS!$B$15,SECADORES!AC125,IF($B$15=DATOS!$B$16,SILOS!AC125,IF($B$15=DATOS!$B$17,TANQUES!AC125,IF($B$15=DATOS!$B$18,'TK AGITADOS'!AC125,IF($B$15=DATOS!$B$19,'TORRES ENF'!AC125," ")))))))))))))))))</f>
        <v>0</v>
      </c>
      <c r="AB141" s="46">
        <f>IF($B$15=DATOS!$B$3,CALDERAS!AD125,IF($B$15=DATOS!$B$4,CENTRÍFUGAS!AD125,IF($B$15=DATOS!$B$5,CHILLERS!AD125, IF($B$15=DATOS!$B$6,COMPRESORES!AD125,IF($B$15=DATOS!$B$7,EVAPORADORES!AD125,IF($B$15=DATOS!$B$8,FILTROS!AD125,IF($B$15=DATOS!$B$9,IC!AD125,IF($B$15=DATOS!$B$10,MIXERS!AD125,IF($B$15=DATOS!$B$11,MOLINOS!AD125,IF($B$15=DATOS!$B$12,'ÓSMOSIS INV'!AD125,IF($B$15=DATOS!$B$13,REACTORES!AD125,IF($B$15=DATOS!$B$14,RESINAS!AD129,IF($B$15=DATOS!$B$15,SECADORES!AD125,IF($B$15=DATOS!$B$16,SILOS!AD125,IF($B$15=DATOS!$B$17,TANQUES!AD125,IF($B$15=DATOS!$B$18,'TK AGITADOS'!AD125,IF($B$15=DATOS!$B$19,'TORRES ENF'!AD125," ")))))))))))))))))</f>
        <v>0</v>
      </c>
      <c r="AC141" s="46">
        <f>IF($B$15=DATOS!$B$3,CALDERAS!AE125,IF($B$15=DATOS!$B$4,CENTRÍFUGAS!AE125,IF($B$15=DATOS!$B$5,CHILLERS!AE125, IF($B$15=DATOS!$B$6,COMPRESORES!AE125,IF($B$15=DATOS!$B$7,EVAPORADORES!AE125,IF($B$15=DATOS!$B$8,FILTROS!AE125,IF($B$15=DATOS!$B$9,IC!AE125,IF($B$15=DATOS!$B$10,MIXERS!AE125,IF($B$15=DATOS!$B$11,MOLINOS!AE125,IF($B$15=DATOS!$B$12,'ÓSMOSIS INV'!AE125,IF($B$15=DATOS!$B$13,REACTORES!AE125,IF($B$15=DATOS!$B$14,RESINAS!AE129,IF($B$15=DATOS!$B$15,SECADORES!AE125,IF($B$15=DATOS!$B$16,SILOS!AE125,IF($B$15=DATOS!$B$17,TANQUES!AE125,IF($B$15=DATOS!$B$18,'TK AGITADOS'!AE125,IF($B$15=DATOS!$B$19,'TORRES ENF'!AE125," ")))))))))))))))))</f>
        <v>0</v>
      </c>
      <c r="AD141" s="46">
        <f>IF($B$15=DATOS!$B$3,CALDERAS!AF125,IF($B$15=DATOS!$B$4,CENTRÍFUGAS!AF125,IF($B$15=DATOS!$B$5,CHILLERS!AF125, IF($B$15=DATOS!$B$6,COMPRESORES!AF125,IF($B$15=DATOS!$B$7,EVAPORADORES!AF125,IF($B$15=DATOS!$B$8,FILTROS!AF125,IF($B$15=DATOS!$B$9,IC!AF125,IF($B$15=DATOS!$B$10,MIXERS!AF125,IF($B$15=DATOS!$B$11,MOLINOS!AF125,IF($B$15=DATOS!$B$12,'ÓSMOSIS INV'!AF125,IF($B$15=DATOS!$B$13,REACTORES!AF125,IF($B$15=DATOS!$B$14,RESINAS!AF129,IF($B$15=DATOS!$B$15,SECADORES!AF125,IF($B$15=DATOS!$B$16,SILOS!AF125,IF($B$15=DATOS!$B$17,TANQUES!AF125,IF($B$15=DATOS!$B$18,'TK AGITADOS'!AF125,IF($B$15=DATOS!$B$19,'TORRES ENF'!AF125," ")))))))))))))))))</f>
        <v>0</v>
      </c>
      <c r="AE141" s="46">
        <f>IF($B$15=DATOS!$B$3,CALDERAS!AG125,IF($B$15=DATOS!$B$4,CENTRÍFUGAS!AG125,IF($B$15=DATOS!$B$5,CHILLERS!AG125, IF($B$15=DATOS!$B$6,COMPRESORES!AG125,IF($B$15=DATOS!$B$7,EVAPORADORES!AG125,IF($B$15=DATOS!$B$8,FILTROS!AG125,IF($B$15=DATOS!$B$9,IC!AG125,IF($B$15=DATOS!$B$10,MIXERS!AG125,IF($B$15=DATOS!$B$11,MOLINOS!AG125,IF($B$15=DATOS!$B$12,'ÓSMOSIS INV'!AG125,IF($B$15=DATOS!$B$13,REACTORES!AG125,IF($B$15=DATOS!$B$14,RESINAS!AG129,IF($B$15=DATOS!$B$15,SECADORES!AG125,IF($B$15=DATOS!$B$16,SILOS!AG125,IF($B$15=DATOS!$B$17,TANQUES!AG125,IF($B$15=DATOS!$B$18,'TK AGITADOS'!AG125,IF($B$15=DATOS!$B$19,'TORRES ENF'!AG125," ")))))))))))))))))</f>
        <v>0</v>
      </c>
      <c r="AF141" s="46">
        <f>IF($B$15=DATOS!$B$3,CALDERAS!AH125,IF($B$15=DATOS!$B$4,CENTRÍFUGAS!AH125,IF($B$15=DATOS!$B$5,CHILLERS!AH125, IF($B$15=DATOS!$B$6,COMPRESORES!AH125,IF($B$15=DATOS!$B$7,EVAPORADORES!AH125,IF($B$15=DATOS!$B$8,FILTROS!AH125,IF($B$15=DATOS!$B$9,IC!AH125,IF($B$15=DATOS!$B$10,MIXERS!AH125,IF($B$15=DATOS!$B$11,MOLINOS!AH125,IF($B$15=DATOS!$B$12,'ÓSMOSIS INV'!AH125,IF($B$15=DATOS!$B$13,REACTORES!AH125,IF($B$15=DATOS!$B$14,RESINAS!AH129,IF($B$15=DATOS!$B$15,SECADORES!AH125,IF($B$15=DATOS!$B$16,SILOS!AH125,IF($B$15=DATOS!$B$17,TANQUES!AH125,IF($B$15=DATOS!$B$18,'TK AGITADOS'!AH125,IF($B$15=DATOS!$B$19,'TORRES ENF'!AH125," ")))))))))))))))))</f>
        <v>0</v>
      </c>
    </row>
    <row r="142" spans="1:32" s="48" customFormat="1" ht="45" customHeight="1" x14ac:dyDescent="0.4">
      <c r="A142" s="46">
        <f>IF($B$15=DATOS!$B$3,CALDERAS!C126,IF($B$15=DATOS!$B$4,CENTRÍFUGAS!C126,IF($B$15=DATOS!$B$5,CHILLERS!C126, IF($B$15=DATOS!$B$6,COMPRESORES!C126,IF($B$15=DATOS!$B$7,EVAPORADORES!C126,IF($B$15=DATOS!$B$8,FILTROS!C126,IF($B$15=DATOS!$B$9,IC!C126,IF($B$15=DATOS!$B$10,MIXERS!C126,IF($B$15=DATOS!$B$11,MOLINOS!C126,IF($B$15=DATOS!$B$12,'ÓSMOSIS INV'!C126,IF($B$15=DATOS!$B$13,REACTORES!C126,IF($B$15=DATOS!$B$14,RESINAS!C130,IF($B$15=DATOS!$B$15,SECADORES!C126,IF($B$15=DATOS!$B$16,SILOS!C126,IF($B$15=DATOS!$B$17,TANQUES!C126,IF($B$15=DATOS!$B$18,'TK AGITADOS'!C126,IF($B$15=DATOS!$B$19,'TORRES ENF'!C126," ")))))))))))))))))</f>
        <v>0</v>
      </c>
      <c r="B142" s="46">
        <f>IF($B$15=DATOS!$B$3,CALDERAS!D126,IF($B$15=DATOS!$B$4,CENTRÍFUGAS!D126,IF($B$15=DATOS!$B$5,CHILLERS!D126, IF($B$15=DATOS!$B$6,COMPRESORES!D126,IF($B$15=DATOS!$B$7,EVAPORADORES!D126,IF($B$15=DATOS!$B$8,FILTROS!D126,IF($B$15=DATOS!$B$9,IC!D126,IF($B$15=DATOS!$B$10,MIXERS!D126,IF($B$15=DATOS!$B$11,MOLINOS!D126,IF($B$15=DATOS!$B$12,'ÓSMOSIS INV'!D126,IF($B$15=DATOS!$B$13,REACTORES!D126,IF($B$15=DATOS!$B$14,RESINAS!D130,IF($B$15=DATOS!$B$15,SECADORES!D126,IF($B$15=DATOS!$B$16,SILOS!D126,IF($B$15=DATOS!$B$17,TANQUES!D126,IF($B$15=DATOS!$B$18,'TK AGITADOS'!D126,IF($B$15=DATOS!$B$19,'TORRES ENF'!D126," ")))))))))))))))))</f>
        <v>0</v>
      </c>
      <c r="C142" s="46">
        <f>IF($B$15=DATOS!$B$3,CALDERAS!E126,IF($B$15=DATOS!$B$4,CENTRÍFUGAS!E126,IF($B$15=DATOS!$B$5,CHILLERS!E126, IF($B$15=DATOS!$B$6,COMPRESORES!E126,IF($B$15=DATOS!$B$7,EVAPORADORES!E126,IF($B$15=DATOS!$B$8,FILTROS!E126,IF($B$15=DATOS!$B$9,IC!E126,IF($B$15=DATOS!$B$10,MIXERS!E126,IF($B$15=DATOS!$B$11,MOLINOS!E126,IF($B$15=DATOS!$B$12,'ÓSMOSIS INV'!E126,IF($B$15=DATOS!$B$13,REACTORES!E126,IF($B$15=DATOS!$B$14,RESINAS!E130,IF($B$15=DATOS!$B$15,SECADORES!E126,IF($B$15=DATOS!$B$16,SILOS!E126,IF($B$15=DATOS!$B$17,TANQUES!E126,IF($B$15=DATOS!$B$18,'TK AGITADOS'!E126,IF($B$15=DATOS!$B$19,'TORRES ENF'!E126," ")))))))))))))))))</f>
        <v>0</v>
      </c>
      <c r="D142" s="46">
        <f>IF($B$15=DATOS!$B$3,CALDERAS!F126,IF($B$15=DATOS!$B$4,CENTRÍFUGAS!F126,IF($B$15=DATOS!$B$5,CHILLERS!F126, IF($B$15=DATOS!$B$6,COMPRESORES!F126,IF($B$15=DATOS!$B$7,EVAPORADORES!F126,IF($B$15=DATOS!$B$8,FILTROS!F126,IF($B$15=DATOS!$B$9,IC!F126,IF($B$15=DATOS!$B$10,MIXERS!F126,IF($B$15=DATOS!$B$11,MOLINOS!F126,IF($B$15=DATOS!$B$12,'ÓSMOSIS INV'!F126,IF($B$15=DATOS!$B$13,REACTORES!F126,IF($B$15=DATOS!$B$14,RESINAS!F130,IF($B$15=DATOS!$B$15,SECADORES!F126,IF($B$15=DATOS!$B$16,SILOS!F126,IF($B$15=DATOS!$B$17,TANQUES!F126,IF($B$15=DATOS!$B$18,'TK AGITADOS'!F126,IF($B$15=DATOS!$B$19,'TORRES ENF'!F126," ")))))))))))))))))</f>
        <v>0</v>
      </c>
      <c r="E142" s="46">
        <f>IF($B$15=DATOS!$B$3,CALDERAS!G126,IF($B$15=DATOS!$B$4,CENTRÍFUGAS!G126,IF($B$15=DATOS!$B$5,CHILLERS!G126, IF($B$15=DATOS!$B$6,COMPRESORES!G126,IF($B$15=DATOS!$B$7,EVAPORADORES!G126,IF($B$15=DATOS!$B$8,FILTROS!G126,IF($B$15=DATOS!$B$9,IC!G126,IF($B$15=DATOS!$B$10,MIXERS!G126,IF($B$15=DATOS!$B$11,MOLINOS!G126,IF($B$15=DATOS!$B$12,'ÓSMOSIS INV'!G126,IF($B$15=DATOS!$B$13,REACTORES!G126,IF($B$15=DATOS!$B$14,RESINAS!G130,IF($B$15=DATOS!$B$15,SECADORES!G126,IF($B$15=DATOS!$B$16,SILOS!G126,IF($B$15=DATOS!$B$17,TANQUES!G126,IF($B$15=DATOS!$B$18,'TK AGITADOS'!G126,IF($B$15=DATOS!$B$19,'TORRES ENF'!G126," ")))))))))))))))))</f>
        <v>0</v>
      </c>
      <c r="F142" s="46">
        <f>IF($B$15=DATOS!$B$3,CALDERAS!H126,IF($B$15=DATOS!$B$4,CENTRÍFUGAS!H126,IF($B$15=DATOS!$B$5,CHILLERS!H126, IF($B$15=DATOS!$B$6,COMPRESORES!H126,IF($B$15=DATOS!$B$7,EVAPORADORES!H126,IF($B$15=DATOS!$B$8,FILTROS!H126,IF($B$15=DATOS!$B$9,IC!H126,IF($B$15=DATOS!$B$10,MIXERS!H126,IF($B$15=DATOS!$B$11,MOLINOS!H126,IF($B$15=DATOS!$B$12,'ÓSMOSIS INV'!H126,IF($B$15=DATOS!$B$13,REACTORES!H126,IF($B$15=DATOS!$B$14,RESINAS!H130,IF($B$15=DATOS!$B$15,SECADORES!H126,IF($B$15=DATOS!$B$16,SILOS!H126,IF($B$15=DATOS!$B$17,TANQUES!H126,IF($B$15=DATOS!$B$18,'TK AGITADOS'!H126,IF($B$15=DATOS!$B$19,'TORRES ENF'!H126," ")))))))))))))))))</f>
        <v>0</v>
      </c>
      <c r="G142" s="46">
        <f>IF($B$15=DATOS!$B$3,CALDERAS!I126,IF($B$15=DATOS!$B$4,CENTRÍFUGAS!I126,IF($B$15=DATOS!$B$5,CHILLERS!I126, IF($B$15=DATOS!$B$6,COMPRESORES!I126,IF($B$15=DATOS!$B$7,EVAPORADORES!I126,IF($B$15=DATOS!$B$8,FILTROS!I126,IF($B$15=DATOS!$B$9,IC!I126,IF($B$15=DATOS!$B$10,MIXERS!I126,IF($B$15=DATOS!$B$11,MOLINOS!I126,IF($B$15=DATOS!$B$12,'ÓSMOSIS INV'!I126,IF($B$15=DATOS!$B$13,REACTORES!I126,IF($B$15=DATOS!$B$14,RESINAS!I130,IF($B$15=DATOS!$B$15,SECADORES!I126,IF($B$15=DATOS!$B$16,SILOS!I126,IF($B$15=DATOS!$B$17,TANQUES!I126,IF($B$15=DATOS!$B$18,'TK AGITADOS'!I126,IF($B$15=DATOS!$B$19,'TORRES ENF'!I126," ")))))))))))))))))</f>
        <v>0</v>
      </c>
      <c r="H142" s="46">
        <f>IF($B$15=DATOS!$B$3,CALDERAS!J126,IF($B$15=DATOS!$B$4,CENTRÍFUGAS!J126,IF($B$15=DATOS!$B$5,CHILLERS!J126, IF($B$15=DATOS!$B$6,COMPRESORES!J126,IF($B$15=DATOS!$B$7,EVAPORADORES!J126,IF($B$15=DATOS!$B$8,FILTROS!J126,IF($B$15=DATOS!$B$9,IC!J126,IF($B$15=DATOS!$B$10,MIXERS!J126,IF($B$15=DATOS!$B$11,MOLINOS!J126,IF($B$15=DATOS!$B$12,'ÓSMOSIS INV'!J126,IF($B$15=DATOS!$B$13,REACTORES!J126,IF($B$15=DATOS!$B$14,RESINAS!J130,IF($B$15=DATOS!$B$15,SECADORES!J126,IF($B$15=DATOS!$B$16,SILOS!J126,IF($B$15=DATOS!$B$17,TANQUES!J126,IF($B$15=DATOS!$B$18,'TK AGITADOS'!J126,IF($B$15=DATOS!$B$19,'TORRES ENF'!J126," ")))))))))))))))))</f>
        <v>0</v>
      </c>
      <c r="I142" s="46">
        <f>IF($B$15=DATOS!$B$3,CALDERAS!K126,IF($B$15=DATOS!$B$4,CENTRÍFUGAS!K126,IF($B$15=DATOS!$B$5,CHILLERS!K126, IF($B$15=DATOS!$B$6,COMPRESORES!K126,IF($B$15=DATOS!$B$7,EVAPORADORES!K126,IF($B$15=DATOS!$B$8,FILTROS!K126,IF($B$15=DATOS!$B$9,IC!K126,IF($B$15=DATOS!$B$10,MIXERS!K126,IF($B$15=DATOS!$B$11,MOLINOS!K126,IF($B$15=DATOS!$B$12,'ÓSMOSIS INV'!K126,IF($B$15=DATOS!$B$13,REACTORES!K126,IF($B$15=DATOS!$B$14,RESINAS!K130,IF($B$15=DATOS!$B$15,SECADORES!K126,IF($B$15=DATOS!$B$16,SILOS!K126,IF($B$15=DATOS!$B$17,TANQUES!K126,IF($B$15=DATOS!$B$18,'TK AGITADOS'!K126,IF($B$15=DATOS!$B$19,'TORRES ENF'!K126," ")))))))))))))))))</f>
        <v>0</v>
      </c>
      <c r="J142" s="46">
        <f>IF($B$15=DATOS!$B$3,CALDERAS!L126,IF($B$15=DATOS!$B$4,CENTRÍFUGAS!L126,IF($B$15=DATOS!$B$5,CHILLERS!L126, IF($B$15=DATOS!$B$6,COMPRESORES!L126,IF($B$15=DATOS!$B$7,EVAPORADORES!L126,IF($B$15=DATOS!$B$8,FILTROS!L126,IF($B$15=DATOS!$B$9,IC!L126,IF($B$15=DATOS!$B$10,MIXERS!L126,IF($B$15=DATOS!$B$11,MOLINOS!L126,IF($B$15=DATOS!$B$12,'ÓSMOSIS INV'!L126,IF($B$15=DATOS!$B$13,REACTORES!L126,IF($B$15=DATOS!$B$14,RESINAS!L130,IF($B$15=DATOS!$B$15,SECADORES!L126,IF($B$15=DATOS!$B$16,SILOS!L126,IF($B$15=DATOS!$B$17,TANQUES!L126,IF($B$15=DATOS!$B$18,'TK AGITADOS'!L126,IF($B$15=DATOS!$B$19,'TORRES ENF'!L126," ")))))))))))))))))</f>
        <v>0</v>
      </c>
      <c r="K142" s="46">
        <f>IF($B$15=DATOS!$B$3,CALDERAS!M126,IF($B$15=DATOS!$B$4,CENTRÍFUGAS!M126,IF($B$15=DATOS!$B$5,CHILLERS!M126, IF($B$15=DATOS!$B$6,COMPRESORES!M126,IF($B$15=DATOS!$B$7,EVAPORADORES!M126,IF($B$15=DATOS!$B$8,FILTROS!M126,IF($B$15=DATOS!$B$9,IC!M126,IF($B$15=DATOS!$B$10,MIXERS!M126,IF($B$15=DATOS!$B$11,MOLINOS!M126,IF($B$15=DATOS!$B$12,'ÓSMOSIS INV'!M126,IF($B$15=DATOS!$B$13,REACTORES!M126,IF($B$15=DATOS!$B$14,RESINAS!M130,IF($B$15=DATOS!$B$15,SECADORES!M126,IF($B$15=DATOS!$B$16,SILOS!M126,IF($B$15=DATOS!$B$17,TANQUES!M126,IF($B$15=DATOS!$B$18,'TK AGITADOS'!M126,IF($B$15=DATOS!$B$19,'TORRES ENF'!M126," ")))))))))))))))))</f>
        <v>0</v>
      </c>
      <c r="L142" s="46">
        <f>IF($B$15=DATOS!$B$3,CALDERAS!N126,IF($B$15=DATOS!$B$4,CENTRÍFUGAS!N126,IF($B$15=DATOS!$B$5,CHILLERS!N126, IF($B$15=DATOS!$B$6,COMPRESORES!N126,IF($B$15=DATOS!$B$7,EVAPORADORES!N126,IF($B$15=DATOS!$B$8,FILTROS!N126,IF($B$15=DATOS!$B$9,IC!N126,IF($B$15=DATOS!$B$10,MIXERS!N126,IF($B$15=DATOS!$B$11,MOLINOS!N126,IF($B$15=DATOS!$B$12,'ÓSMOSIS INV'!N126,IF($B$15=DATOS!$B$13,REACTORES!N126,IF($B$15=DATOS!$B$14,RESINAS!N130,IF($B$15=DATOS!$B$15,SECADORES!N126,IF($B$15=DATOS!$B$16,SILOS!N126,IF($B$15=DATOS!$B$17,TANQUES!N126,IF($B$15=DATOS!$B$18,'TK AGITADOS'!N126,IF($B$15=DATOS!$B$19,'TORRES ENF'!N126," ")))))))))))))))))</f>
        <v>0</v>
      </c>
      <c r="M142" s="46">
        <f>IF($B$15=DATOS!$B$3,CALDERAS!O126,IF($B$15=DATOS!$B$4,CENTRÍFUGAS!O126,IF($B$15=DATOS!$B$5,CHILLERS!O126, IF($B$15=DATOS!$B$6,COMPRESORES!O126,IF($B$15=DATOS!$B$7,EVAPORADORES!O126,IF($B$15=DATOS!$B$8,FILTROS!O126,IF($B$15=DATOS!$B$9,IC!O126,IF($B$15=DATOS!$B$10,MIXERS!O126,IF($B$15=DATOS!$B$11,MOLINOS!O126,IF($B$15=DATOS!$B$12,'ÓSMOSIS INV'!O126,IF($B$15=DATOS!$B$13,REACTORES!O126,IF($B$15=DATOS!$B$14,RESINAS!O130,IF($B$15=DATOS!$B$15,SECADORES!O126,IF($B$15=DATOS!$B$16,SILOS!O126,IF($B$15=DATOS!$B$17,TANQUES!O126,IF($B$15=DATOS!$B$18,'TK AGITADOS'!O126,IF($B$15=DATOS!$B$19,'TORRES ENF'!O126," ")))))))))))))))))</f>
        <v>0</v>
      </c>
      <c r="N142" s="46">
        <f>IF($B$15=DATOS!$B$3,CALDERAS!P126,IF($B$15=DATOS!$B$4,CENTRÍFUGAS!P126,IF($B$15=DATOS!$B$5,CHILLERS!P126, IF($B$15=DATOS!$B$6,COMPRESORES!P126,IF($B$15=DATOS!$B$7,EVAPORADORES!P126,IF($B$15=DATOS!$B$8,FILTROS!P126,IF($B$15=DATOS!$B$9,IC!P126,IF($B$15=DATOS!$B$10,MIXERS!P126,IF($B$15=DATOS!$B$11,MOLINOS!P126,IF($B$15=DATOS!$B$12,'ÓSMOSIS INV'!P126,IF($B$15=DATOS!$B$13,REACTORES!P126,IF($B$15=DATOS!$B$14,RESINAS!P130,IF($B$15=DATOS!$B$15,SECADORES!P126,IF($B$15=DATOS!$B$16,SILOS!P126,IF($B$15=DATOS!$B$17,TANQUES!P126,IF($B$15=DATOS!$B$18,'TK AGITADOS'!P126,IF($B$15=DATOS!$B$19,'TORRES ENF'!P126," ")))))))))))))))))</f>
        <v>0</v>
      </c>
      <c r="O142" s="46">
        <f>IF($B$15=DATOS!$B$3,CALDERAS!Q126,IF($B$15=DATOS!$B$4,CENTRÍFUGAS!Q126,IF($B$15=DATOS!$B$5,CHILLERS!Q126, IF($B$15=DATOS!$B$6,COMPRESORES!Q126,IF($B$15=DATOS!$B$7,EVAPORADORES!Q126,IF($B$15=DATOS!$B$8,FILTROS!Q126,IF($B$15=DATOS!$B$9,IC!Q126,IF($B$15=DATOS!$B$10,MIXERS!Q126,IF($B$15=DATOS!$B$11,MOLINOS!Q126,IF($B$15=DATOS!$B$12,'ÓSMOSIS INV'!Q126,IF($B$15=DATOS!$B$13,REACTORES!Q126,IF($B$15=DATOS!$B$14,RESINAS!Q130,IF($B$15=DATOS!$B$15,SECADORES!Q126,IF($B$15=DATOS!$B$16,SILOS!Q126,IF($B$15=DATOS!$B$17,TANQUES!Q126,IF($B$15=DATOS!$B$18,'TK AGITADOS'!Q126,IF($B$15=DATOS!$B$19,'TORRES ENF'!Q126," ")))))))))))))))))</f>
        <v>0</v>
      </c>
      <c r="P142" s="46">
        <f>IF($B$15=DATOS!$B$3,CALDERAS!R126,IF($B$15=DATOS!$B$4,CENTRÍFUGAS!R126,IF($B$15=DATOS!$B$5,CHILLERS!R126, IF($B$15=DATOS!$B$6,COMPRESORES!R126,IF($B$15=DATOS!$B$7,EVAPORADORES!R126,IF($B$15=DATOS!$B$8,FILTROS!R126,IF($B$15=DATOS!$B$9,IC!R126,IF($B$15=DATOS!$B$10,MIXERS!R126,IF($B$15=DATOS!$B$11,MOLINOS!R126,IF($B$15=DATOS!$B$12,'ÓSMOSIS INV'!R126,IF($B$15=DATOS!$B$13,REACTORES!R126,IF($B$15=DATOS!$B$14,RESINAS!R130,IF($B$15=DATOS!$B$15,SECADORES!R126,IF($B$15=DATOS!$B$16,SILOS!R126,IF($B$15=DATOS!$B$17,TANQUES!R126,IF($B$15=DATOS!$B$18,'TK AGITADOS'!R126,IF($B$15=DATOS!$B$19,'TORRES ENF'!R126," ")))))))))))))))))</f>
        <v>0</v>
      </c>
      <c r="Q142" s="46">
        <f>IF($B$15=DATOS!$B$3,CALDERAS!S126,IF($B$15=DATOS!$B$4,CENTRÍFUGAS!S126,IF($B$15=DATOS!$B$5,CHILLERS!S126, IF($B$15=DATOS!$B$6,COMPRESORES!S126,IF($B$15=DATOS!$B$7,EVAPORADORES!S126,IF($B$15=DATOS!$B$8,FILTROS!S126,IF($B$15=DATOS!$B$9,IC!S126,IF($B$15=DATOS!$B$10,MIXERS!S126,IF($B$15=DATOS!$B$11,MOLINOS!S126,IF($B$15=DATOS!$B$12,'ÓSMOSIS INV'!S126,IF($B$15=DATOS!$B$13,REACTORES!S126,IF($B$15=DATOS!$B$14,RESINAS!S130,IF($B$15=DATOS!$B$15,SECADORES!S126,IF($B$15=DATOS!$B$16,SILOS!S126,IF($B$15=DATOS!$B$17,TANQUES!S126,IF($B$15=DATOS!$B$18,'TK AGITADOS'!S126,IF($B$15=DATOS!$B$19,'TORRES ENF'!S126," ")))))))))))))))))</f>
        <v>0</v>
      </c>
      <c r="R142" s="46">
        <f>IF($B$15=DATOS!$B$3,CALDERAS!T126,IF($B$15=DATOS!$B$4,CENTRÍFUGAS!T126,IF($B$15=DATOS!$B$5,CHILLERS!T126, IF($B$15=DATOS!$B$6,COMPRESORES!T126,IF($B$15=DATOS!$B$7,EVAPORADORES!T126,IF($B$15=DATOS!$B$8,FILTROS!T126,IF($B$15=DATOS!$B$9,IC!T126,IF($B$15=DATOS!$B$10,MIXERS!T126,IF($B$15=DATOS!$B$11,MOLINOS!T126,IF($B$15=DATOS!$B$12,'ÓSMOSIS INV'!T126,IF($B$15=DATOS!$B$13,REACTORES!T126,IF($B$15=DATOS!$B$14,RESINAS!T130,IF($B$15=DATOS!$B$15,SECADORES!T126,IF($B$15=DATOS!$B$16,SILOS!T126,IF($B$15=DATOS!$B$17,TANQUES!T126,IF($B$15=DATOS!$B$18,'TK AGITADOS'!T126,IF($B$15=DATOS!$B$19,'TORRES ENF'!T126," ")))))))))))))))))</f>
        <v>0</v>
      </c>
      <c r="S142" s="46">
        <f>IF($B$15=DATOS!$B$3,CALDERAS!U126,IF($B$15=DATOS!$B$4,CENTRÍFUGAS!U126,IF($B$15=DATOS!$B$5,CHILLERS!U126, IF($B$15=DATOS!$B$6,COMPRESORES!U126,IF($B$15=DATOS!$B$7,EVAPORADORES!U126,IF($B$15=DATOS!$B$8,FILTROS!U126,IF($B$15=DATOS!$B$9,IC!U126,IF($B$15=DATOS!$B$10,MIXERS!U126,IF($B$15=DATOS!$B$11,MOLINOS!U126,IF($B$15=DATOS!$B$12,'ÓSMOSIS INV'!U126,IF($B$15=DATOS!$B$13,REACTORES!U126,IF($B$15=DATOS!$B$14,RESINAS!U130,IF($B$15=DATOS!$B$15,SECADORES!U126,IF($B$15=DATOS!$B$16,SILOS!U126,IF($B$15=DATOS!$B$17,TANQUES!U126,IF($B$15=DATOS!$B$18,'TK AGITADOS'!U126,IF($B$15=DATOS!$B$19,'TORRES ENF'!U126," ")))))))))))))))))</f>
        <v>0</v>
      </c>
      <c r="T142" s="46">
        <f>IF($B$15=DATOS!$B$3,CALDERAS!V126,IF($B$15=DATOS!$B$4,CENTRÍFUGAS!V126,IF($B$15=DATOS!$B$5,CHILLERS!V126, IF($B$15=DATOS!$B$6,COMPRESORES!V126,IF($B$15=DATOS!$B$7,EVAPORADORES!V126,IF($B$15=DATOS!$B$8,FILTROS!V126,IF($B$15=DATOS!$B$9,IC!V126,IF($B$15=DATOS!$B$10,MIXERS!V126,IF($B$15=DATOS!$B$11,MOLINOS!V126,IF($B$15=DATOS!$B$12,'ÓSMOSIS INV'!V126,IF($B$15=DATOS!$B$13,REACTORES!V126,IF($B$15=DATOS!$B$14,RESINAS!V130,IF($B$15=DATOS!$B$15,SECADORES!V126,IF($B$15=DATOS!$B$16,SILOS!V126,IF($B$15=DATOS!$B$17,TANQUES!V126,IF($B$15=DATOS!$B$18,'TK AGITADOS'!V126,IF($B$15=DATOS!$B$19,'TORRES ENF'!V126," ")))))))))))))))))</f>
        <v>0</v>
      </c>
      <c r="U142" s="46">
        <f>IF($B$15=DATOS!$B$3,CALDERAS!W126,IF($B$15=DATOS!$B$4,CENTRÍFUGAS!W126,IF($B$15=DATOS!$B$5,CHILLERS!W126, IF($B$15=DATOS!$B$6,COMPRESORES!W126,IF($B$15=DATOS!$B$7,EVAPORADORES!W126,IF($B$15=DATOS!$B$8,FILTROS!W126,IF($B$15=DATOS!$B$9,IC!W126,IF($B$15=DATOS!$B$10,MIXERS!W126,IF($B$15=DATOS!$B$11,MOLINOS!W126,IF($B$15=DATOS!$B$12,'ÓSMOSIS INV'!W126,IF($B$15=DATOS!$B$13,REACTORES!W126,IF($B$15=DATOS!$B$14,RESINAS!W130,IF($B$15=DATOS!$B$15,SECADORES!W126,IF($B$15=DATOS!$B$16,SILOS!W126,IF($B$15=DATOS!$B$17,TANQUES!W126,IF($B$15=DATOS!$B$18,'TK AGITADOS'!W126,IF($B$15=DATOS!$B$19,'TORRES ENF'!W126," ")))))))))))))))))</f>
        <v>0</v>
      </c>
      <c r="V142" s="46">
        <f>IF($B$15=DATOS!$B$3,CALDERAS!X126,IF($B$15=DATOS!$B$4,CENTRÍFUGAS!X126,IF($B$15=DATOS!$B$5,CHILLERS!X126, IF($B$15=DATOS!$B$6,COMPRESORES!X126,IF($B$15=DATOS!$B$7,EVAPORADORES!X126,IF($B$15=DATOS!$B$8,FILTROS!X126,IF($B$15=DATOS!$B$9,IC!X126,IF($B$15=DATOS!$B$10,MIXERS!X126,IF($B$15=DATOS!$B$11,MOLINOS!X126,IF($B$15=DATOS!$B$12,'ÓSMOSIS INV'!X126,IF($B$15=DATOS!$B$13,REACTORES!X126,IF($B$15=DATOS!$B$14,RESINAS!X130,IF($B$15=DATOS!$B$15,SECADORES!X126,IF($B$15=DATOS!$B$16,SILOS!X126,IF($B$15=DATOS!$B$17,TANQUES!X126,IF($B$15=DATOS!$B$18,'TK AGITADOS'!X126,IF($B$15=DATOS!$B$19,'TORRES ENF'!X126," ")))))))))))))))))</f>
        <v>0</v>
      </c>
      <c r="W142" s="46">
        <f>IF($B$15=DATOS!$B$3,CALDERAS!Y126,IF($B$15=DATOS!$B$4,CENTRÍFUGAS!Y126,IF($B$15=DATOS!$B$5,CHILLERS!Y126, IF($B$15=DATOS!$B$6,COMPRESORES!Y126,IF($B$15=DATOS!$B$7,EVAPORADORES!Y126,IF($B$15=DATOS!$B$8,FILTROS!Y126,IF($B$15=DATOS!$B$9,IC!Y126,IF($B$15=DATOS!$B$10,MIXERS!Y126,IF($B$15=DATOS!$B$11,MOLINOS!Y126,IF($B$15=DATOS!$B$12,'ÓSMOSIS INV'!Y126,IF($B$15=DATOS!$B$13,REACTORES!Y126,IF($B$15=DATOS!$B$14,RESINAS!Y130,IF($B$15=DATOS!$B$15,SECADORES!Y126,IF($B$15=DATOS!$B$16,SILOS!Y126,IF($B$15=DATOS!$B$17,TANQUES!Y126,IF($B$15=DATOS!$B$18,'TK AGITADOS'!Y126,IF($B$15=DATOS!$B$19,'TORRES ENF'!Y126," ")))))))))))))))))</f>
        <v>0</v>
      </c>
      <c r="X142" s="46">
        <f>IF($B$15=DATOS!$B$3,CALDERAS!Z126,IF($B$15=DATOS!$B$4,CENTRÍFUGAS!Z126,IF($B$15=DATOS!$B$5,CHILLERS!Z126, IF($B$15=DATOS!$B$6,COMPRESORES!Z126,IF($B$15=DATOS!$B$7,EVAPORADORES!Z126,IF($B$15=DATOS!$B$8,FILTROS!Z126,IF($B$15=DATOS!$B$9,IC!Z126,IF($B$15=DATOS!$B$10,MIXERS!Z126,IF($B$15=DATOS!$B$11,MOLINOS!Z126,IF($B$15=DATOS!$B$12,'ÓSMOSIS INV'!Z126,IF($B$15=DATOS!$B$13,REACTORES!Z126,IF($B$15=DATOS!$B$14,RESINAS!Z130,IF($B$15=DATOS!$B$15,SECADORES!Z126,IF($B$15=DATOS!$B$16,SILOS!Z126,IF($B$15=DATOS!$B$17,TANQUES!Z126,IF($B$15=DATOS!$B$18,'TK AGITADOS'!Z126,IF($B$15=DATOS!$B$19,'TORRES ENF'!Z126," ")))))))))))))))))</f>
        <v>0</v>
      </c>
      <c r="Y142" s="46">
        <f>IF($B$15=DATOS!$B$3,CALDERAS!AA126,IF($B$15=DATOS!$B$4,CENTRÍFUGAS!AA126,IF($B$15=DATOS!$B$5,CHILLERS!AA126, IF($B$15=DATOS!$B$6,COMPRESORES!AA126,IF($B$15=DATOS!$B$7,EVAPORADORES!AA126,IF($B$15=DATOS!$B$8,FILTROS!AA126,IF($B$15=DATOS!$B$9,IC!AA126,IF($B$15=DATOS!$B$10,MIXERS!AA126,IF($B$15=DATOS!$B$11,MOLINOS!AA126,IF($B$15=DATOS!$B$12,'ÓSMOSIS INV'!AA126,IF($B$15=DATOS!$B$13,REACTORES!AA126,IF($B$15=DATOS!$B$14,RESINAS!AA130,IF($B$15=DATOS!$B$15,SECADORES!AA126,IF($B$15=DATOS!$B$16,SILOS!AA126,IF($B$15=DATOS!$B$17,TANQUES!AA126,IF($B$15=DATOS!$B$18,'TK AGITADOS'!AA126,IF($B$15=DATOS!$B$19,'TORRES ENF'!AA126," ")))))))))))))))))</f>
        <v>0</v>
      </c>
      <c r="Z142" s="46">
        <f>IF($B$15=DATOS!$B$3,CALDERAS!AB126,IF($B$15=DATOS!$B$4,CENTRÍFUGAS!AB126,IF($B$15=DATOS!$B$5,CHILLERS!AB126, IF($B$15=DATOS!$B$6,COMPRESORES!AB126,IF($B$15=DATOS!$B$7,EVAPORADORES!AB126,IF($B$15=DATOS!$B$8,FILTROS!AB126,IF($B$15=DATOS!$B$9,IC!AB126,IF($B$15=DATOS!$B$10,MIXERS!AB126,IF($B$15=DATOS!$B$11,MOLINOS!AB126,IF($B$15=DATOS!$B$12,'ÓSMOSIS INV'!AB126,IF($B$15=DATOS!$B$13,REACTORES!AB126,IF($B$15=DATOS!$B$14,RESINAS!AB130,IF($B$15=DATOS!$B$15,SECADORES!AB126,IF($B$15=DATOS!$B$16,SILOS!AB126,IF($B$15=DATOS!$B$17,TANQUES!AB126,IF($B$15=DATOS!$B$18,'TK AGITADOS'!AB126,IF($B$15=DATOS!$B$19,'TORRES ENF'!AB126," ")))))))))))))))))</f>
        <v>0</v>
      </c>
      <c r="AA142" s="46">
        <f>IF($B$15=DATOS!$B$3,CALDERAS!AC126,IF($B$15=DATOS!$B$4,CENTRÍFUGAS!AC126,IF($B$15=DATOS!$B$5,CHILLERS!AC126, IF($B$15=DATOS!$B$6,COMPRESORES!AC126,IF($B$15=DATOS!$B$7,EVAPORADORES!AC126,IF($B$15=DATOS!$B$8,FILTROS!AC126,IF($B$15=DATOS!$B$9,IC!AC126,IF($B$15=DATOS!$B$10,MIXERS!AC126,IF($B$15=DATOS!$B$11,MOLINOS!AC126,IF($B$15=DATOS!$B$12,'ÓSMOSIS INV'!AC126,IF($B$15=DATOS!$B$13,REACTORES!AC126,IF($B$15=DATOS!$B$14,RESINAS!AC130,IF($B$15=DATOS!$B$15,SECADORES!AC126,IF($B$15=DATOS!$B$16,SILOS!AC126,IF($B$15=DATOS!$B$17,TANQUES!AC126,IF($B$15=DATOS!$B$18,'TK AGITADOS'!AC126,IF($B$15=DATOS!$B$19,'TORRES ENF'!AC126," ")))))))))))))))))</f>
        <v>0</v>
      </c>
      <c r="AB142" s="46">
        <f>IF($B$15=DATOS!$B$3,CALDERAS!AD126,IF($B$15=DATOS!$B$4,CENTRÍFUGAS!AD126,IF($B$15=DATOS!$B$5,CHILLERS!AD126, IF($B$15=DATOS!$B$6,COMPRESORES!AD126,IF($B$15=DATOS!$B$7,EVAPORADORES!AD126,IF($B$15=DATOS!$B$8,FILTROS!AD126,IF($B$15=DATOS!$B$9,IC!AD126,IF($B$15=DATOS!$B$10,MIXERS!AD126,IF($B$15=DATOS!$B$11,MOLINOS!AD126,IF($B$15=DATOS!$B$12,'ÓSMOSIS INV'!AD126,IF($B$15=DATOS!$B$13,REACTORES!AD126,IF($B$15=DATOS!$B$14,RESINAS!AD130,IF($B$15=DATOS!$B$15,SECADORES!AD126,IF($B$15=DATOS!$B$16,SILOS!AD126,IF($B$15=DATOS!$B$17,TANQUES!AD126,IF($B$15=DATOS!$B$18,'TK AGITADOS'!AD126,IF($B$15=DATOS!$B$19,'TORRES ENF'!AD126," ")))))))))))))))))</f>
        <v>0</v>
      </c>
      <c r="AC142" s="46">
        <f>IF($B$15=DATOS!$B$3,CALDERAS!AE126,IF($B$15=DATOS!$B$4,CENTRÍFUGAS!AE126,IF($B$15=DATOS!$B$5,CHILLERS!AE126, IF($B$15=DATOS!$B$6,COMPRESORES!AE126,IF($B$15=DATOS!$B$7,EVAPORADORES!AE126,IF($B$15=DATOS!$B$8,FILTROS!AE126,IF($B$15=DATOS!$B$9,IC!AE126,IF($B$15=DATOS!$B$10,MIXERS!AE126,IF($B$15=DATOS!$B$11,MOLINOS!AE126,IF($B$15=DATOS!$B$12,'ÓSMOSIS INV'!AE126,IF($B$15=DATOS!$B$13,REACTORES!AE126,IF($B$15=DATOS!$B$14,RESINAS!AE130,IF($B$15=DATOS!$B$15,SECADORES!AE126,IF($B$15=DATOS!$B$16,SILOS!AE126,IF($B$15=DATOS!$B$17,TANQUES!AE126,IF($B$15=DATOS!$B$18,'TK AGITADOS'!AE126,IF($B$15=DATOS!$B$19,'TORRES ENF'!AE126," ")))))))))))))))))</f>
        <v>0</v>
      </c>
      <c r="AD142" s="46">
        <f>IF($B$15=DATOS!$B$3,CALDERAS!AF126,IF($B$15=DATOS!$B$4,CENTRÍFUGAS!AF126,IF($B$15=DATOS!$B$5,CHILLERS!AF126, IF($B$15=DATOS!$B$6,COMPRESORES!AF126,IF($B$15=DATOS!$B$7,EVAPORADORES!AF126,IF($B$15=DATOS!$B$8,FILTROS!AF126,IF($B$15=DATOS!$B$9,IC!AF126,IF($B$15=DATOS!$B$10,MIXERS!AF126,IF($B$15=DATOS!$B$11,MOLINOS!AF126,IF($B$15=DATOS!$B$12,'ÓSMOSIS INV'!AF126,IF($B$15=DATOS!$B$13,REACTORES!AF126,IF($B$15=DATOS!$B$14,RESINAS!AF130,IF($B$15=DATOS!$B$15,SECADORES!AF126,IF($B$15=DATOS!$B$16,SILOS!AF126,IF($B$15=DATOS!$B$17,TANQUES!AF126,IF($B$15=DATOS!$B$18,'TK AGITADOS'!AF126,IF($B$15=DATOS!$B$19,'TORRES ENF'!AF126," ")))))))))))))))))</f>
        <v>0</v>
      </c>
      <c r="AE142" s="46">
        <f>IF($B$15=DATOS!$B$3,CALDERAS!AG126,IF($B$15=DATOS!$B$4,CENTRÍFUGAS!AG126,IF($B$15=DATOS!$B$5,CHILLERS!AG126, IF($B$15=DATOS!$B$6,COMPRESORES!AG126,IF($B$15=DATOS!$B$7,EVAPORADORES!AG126,IF($B$15=DATOS!$B$8,FILTROS!AG126,IF($B$15=DATOS!$B$9,IC!AG126,IF($B$15=DATOS!$B$10,MIXERS!AG126,IF($B$15=DATOS!$B$11,MOLINOS!AG126,IF($B$15=DATOS!$B$12,'ÓSMOSIS INV'!AG126,IF($B$15=DATOS!$B$13,REACTORES!AG126,IF($B$15=DATOS!$B$14,RESINAS!AG130,IF($B$15=DATOS!$B$15,SECADORES!AG126,IF($B$15=DATOS!$B$16,SILOS!AG126,IF($B$15=DATOS!$B$17,TANQUES!AG126,IF($B$15=DATOS!$B$18,'TK AGITADOS'!AG126,IF($B$15=DATOS!$B$19,'TORRES ENF'!AG126," ")))))))))))))))))</f>
        <v>0</v>
      </c>
      <c r="AF142" s="46">
        <f>IF($B$15=DATOS!$B$3,CALDERAS!AH126,IF($B$15=DATOS!$B$4,CENTRÍFUGAS!AH126,IF($B$15=DATOS!$B$5,CHILLERS!AH126, IF($B$15=DATOS!$B$6,COMPRESORES!AH126,IF($B$15=DATOS!$B$7,EVAPORADORES!AH126,IF($B$15=DATOS!$B$8,FILTROS!AH126,IF($B$15=DATOS!$B$9,IC!AH126,IF($B$15=DATOS!$B$10,MIXERS!AH126,IF($B$15=DATOS!$B$11,MOLINOS!AH126,IF($B$15=DATOS!$B$12,'ÓSMOSIS INV'!AH126,IF($B$15=DATOS!$B$13,REACTORES!AH126,IF($B$15=DATOS!$B$14,RESINAS!AH130,IF($B$15=DATOS!$B$15,SECADORES!AH126,IF($B$15=DATOS!$B$16,SILOS!AH126,IF($B$15=DATOS!$B$17,TANQUES!AH126,IF($B$15=DATOS!$B$18,'TK AGITADOS'!AH126,IF($B$15=DATOS!$B$19,'TORRES ENF'!AH126," ")))))))))))))))))</f>
        <v>0</v>
      </c>
    </row>
    <row r="143" spans="1:32" s="48" customFormat="1" ht="45" customHeight="1" x14ac:dyDescent="0.4">
      <c r="A143" s="46">
        <f>IF($B$15=DATOS!$B$3,CALDERAS!C127,IF($B$15=DATOS!$B$4,CENTRÍFUGAS!C127,IF($B$15=DATOS!$B$5,CHILLERS!C127, IF($B$15=DATOS!$B$6,COMPRESORES!C127,IF($B$15=DATOS!$B$7,EVAPORADORES!C127,IF($B$15=DATOS!$B$8,FILTROS!C127,IF($B$15=DATOS!$B$9,IC!C127,IF($B$15=DATOS!$B$10,MIXERS!C127,IF($B$15=DATOS!$B$11,MOLINOS!C127,IF($B$15=DATOS!$B$12,'ÓSMOSIS INV'!C127,IF($B$15=DATOS!$B$13,REACTORES!C127,IF($B$15=DATOS!$B$14,RESINAS!C131,IF($B$15=DATOS!$B$15,SECADORES!C127,IF($B$15=DATOS!$B$16,SILOS!C127,IF($B$15=DATOS!$B$17,TANQUES!C127,IF($B$15=DATOS!$B$18,'TK AGITADOS'!C127,IF($B$15=DATOS!$B$19,'TORRES ENF'!C127," ")))))))))))))))))</f>
        <v>0</v>
      </c>
      <c r="B143" s="46">
        <f>IF($B$15=DATOS!$B$3,CALDERAS!D127,IF($B$15=DATOS!$B$4,CENTRÍFUGAS!D127,IF($B$15=DATOS!$B$5,CHILLERS!D127, IF($B$15=DATOS!$B$6,COMPRESORES!D127,IF($B$15=DATOS!$B$7,EVAPORADORES!D127,IF($B$15=DATOS!$B$8,FILTROS!D127,IF($B$15=DATOS!$B$9,IC!D127,IF($B$15=DATOS!$B$10,MIXERS!D127,IF($B$15=DATOS!$B$11,MOLINOS!D127,IF($B$15=DATOS!$B$12,'ÓSMOSIS INV'!D127,IF($B$15=DATOS!$B$13,REACTORES!D127,IF($B$15=DATOS!$B$14,RESINAS!D131,IF($B$15=DATOS!$B$15,SECADORES!D127,IF($B$15=DATOS!$B$16,SILOS!D127,IF($B$15=DATOS!$B$17,TANQUES!D127,IF($B$15=DATOS!$B$18,'TK AGITADOS'!D127,IF($B$15=DATOS!$B$19,'TORRES ENF'!D127," ")))))))))))))))))</f>
        <v>0</v>
      </c>
      <c r="C143" s="46">
        <f>IF($B$15=DATOS!$B$3,CALDERAS!E127,IF($B$15=DATOS!$B$4,CENTRÍFUGAS!E127,IF($B$15=DATOS!$B$5,CHILLERS!E127, IF($B$15=DATOS!$B$6,COMPRESORES!E127,IF($B$15=DATOS!$B$7,EVAPORADORES!E127,IF($B$15=DATOS!$B$8,FILTROS!E127,IF($B$15=DATOS!$B$9,IC!E127,IF($B$15=DATOS!$B$10,MIXERS!E127,IF($B$15=DATOS!$B$11,MOLINOS!E127,IF($B$15=DATOS!$B$12,'ÓSMOSIS INV'!E127,IF($B$15=DATOS!$B$13,REACTORES!E127,IF($B$15=DATOS!$B$14,RESINAS!E131,IF($B$15=DATOS!$B$15,SECADORES!E127,IF($B$15=DATOS!$B$16,SILOS!E127,IF($B$15=DATOS!$B$17,TANQUES!E127,IF($B$15=DATOS!$B$18,'TK AGITADOS'!E127,IF($B$15=DATOS!$B$19,'TORRES ENF'!E127," ")))))))))))))))))</f>
        <v>0</v>
      </c>
      <c r="D143" s="46">
        <f>IF($B$15=DATOS!$B$3,CALDERAS!F127,IF($B$15=DATOS!$B$4,CENTRÍFUGAS!F127,IF($B$15=DATOS!$B$5,CHILLERS!F127, IF($B$15=DATOS!$B$6,COMPRESORES!F127,IF($B$15=DATOS!$B$7,EVAPORADORES!F127,IF($B$15=DATOS!$B$8,FILTROS!F127,IF($B$15=DATOS!$B$9,IC!F127,IF($B$15=DATOS!$B$10,MIXERS!F127,IF($B$15=DATOS!$B$11,MOLINOS!F127,IF($B$15=DATOS!$B$12,'ÓSMOSIS INV'!F127,IF($B$15=DATOS!$B$13,REACTORES!F127,IF($B$15=DATOS!$B$14,RESINAS!F131,IF($B$15=DATOS!$B$15,SECADORES!F127,IF($B$15=DATOS!$B$16,SILOS!F127,IF($B$15=DATOS!$B$17,TANQUES!F127,IF($B$15=DATOS!$B$18,'TK AGITADOS'!F127,IF($B$15=DATOS!$B$19,'TORRES ENF'!F127," ")))))))))))))))))</f>
        <v>0</v>
      </c>
      <c r="E143" s="46">
        <f>IF($B$15=DATOS!$B$3,CALDERAS!G127,IF($B$15=DATOS!$B$4,CENTRÍFUGAS!G127,IF($B$15=DATOS!$B$5,CHILLERS!G127, IF($B$15=DATOS!$B$6,COMPRESORES!G127,IF($B$15=DATOS!$B$7,EVAPORADORES!G127,IF($B$15=DATOS!$B$8,FILTROS!G127,IF($B$15=DATOS!$B$9,IC!G127,IF($B$15=DATOS!$B$10,MIXERS!G127,IF($B$15=DATOS!$B$11,MOLINOS!G127,IF($B$15=DATOS!$B$12,'ÓSMOSIS INV'!G127,IF($B$15=DATOS!$B$13,REACTORES!G127,IF($B$15=DATOS!$B$14,RESINAS!G131,IF($B$15=DATOS!$B$15,SECADORES!G127,IF($B$15=DATOS!$B$16,SILOS!G127,IF($B$15=DATOS!$B$17,TANQUES!G127,IF($B$15=DATOS!$B$18,'TK AGITADOS'!G127,IF($B$15=DATOS!$B$19,'TORRES ENF'!G127," ")))))))))))))))))</f>
        <v>0</v>
      </c>
      <c r="F143" s="46">
        <f>IF($B$15=DATOS!$B$3,CALDERAS!H127,IF($B$15=DATOS!$B$4,CENTRÍFUGAS!H127,IF($B$15=DATOS!$B$5,CHILLERS!H127, IF($B$15=DATOS!$B$6,COMPRESORES!H127,IF($B$15=DATOS!$B$7,EVAPORADORES!H127,IF($B$15=DATOS!$B$8,FILTROS!H127,IF($B$15=DATOS!$B$9,IC!H127,IF($B$15=DATOS!$B$10,MIXERS!H127,IF($B$15=DATOS!$B$11,MOLINOS!H127,IF($B$15=DATOS!$B$12,'ÓSMOSIS INV'!H127,IF($B$15=DATOS!$B$13,REACTORES!H127,IF($B$15=DATOS!$B$14,RESINAS!H131,IF($B$15=DATOS!$B$15,SECADORES!H127,IF($B$15=DATOS!$B$16,SILOS!H127,IF($B$15=DATOS!$B$17,TANQUES!H127,IF($B$15=DATOS!$B$18,'TK AGITADOS'!H127,IF($B$15=DATOS!$B$19,'TORRES ENF'!H127," ")))))))))))))))))</f>
        <v>0</v>
      </c>
      <c r="G143" s="46">
        <f>IF($B$15=DATOS!$B$3,CALDERAS!I127,IF($B$15=DATOS!$B$4,CENTRÍFUGAS!I127,IF($B$15=DATOS!$B$5,CHILLERS!I127, IF($B$15=DATOS!$B$6,COMPRESORES!I127,IF($B$15=DATOS!$B$7,EVAPORADORES!I127,IF($B$15=DATOS!$B$8,FILTROS!I127,IF($B$15=DATOS!$B$9,IC!I127,IF($B$15=DATOS!$B$10,MIXERS!I127,IF($B$15=DATOS!$B$11,MOLINOS!I127,IF($B$15=DATOS!$B$12,'ÓSMOSIS INV'!I127,IF($B$15=DATOS!$B$13,REACTORES!I127,IF($B$15=DATOS!$B$14,RESINAS!I131,IF($B$15=DATOS!$B$15,SECADORES!I127,IF($B$15=DATOS!$B$16,SILOS!I127,IF($B$15=DATOS!$B$17,TANQUES!I127,IF($B$15=DATOS!$B$18,'TK AGITADOS'!I127,IF($B$15=DATOS!$B$19,'TORRES ENF'!I127," ")))))))))))))))))</f>
        <v>0</v>
      </c>
      <c r="H143" s="46">
        <f>IF($B$15=DATOS!$B$3,CALDERAS!J127,IF($B$15=DATOS!$B$4,CENTRÍFUGAS!J127,IF($B$15=DATOS!$B$5,CHILLERS!J127, IF($B$15=DATOS!$B$6,COMPRESORES!J127,IF($B$15=DATOS!$B$7,EVAPORADORES!J127,IF($B$15=DATOS!$B$8,FILTROS!J127,IF($B$15=DATOS!$B$9,IC!J127,IF($B$15=DATOS!$B$10,MIXERS!J127,IF($B$15=DATOS!$B$11,MOLINOS!J127,IF($B$15=DATOS!$B$12,'ÓSMOSIS INV'!J127,IF($B$15=DATOS!$B$13,REACTORES!J127,IF($B$15=DATOS!$B$14,RESINAS!J131,IF($B$15=DATOS!$B$15,SECADORES!J127,IF($B$15=DATOS!$B$16,SILOS!J127,IF($B$15=DATOS!$B$17,TANQUES!J127,IF($B$15=DATOS!$B$18,'TK AGITADOS'!J127,IF($B$15=DATOS!$B$19,'TORRES ENF'!J127," ")))))))))))))))))</f>
        <v>0</v>
      </c>
      <c r="I143" s="46">
        <f>IF($B$15=DATOS!$B$3,CALDERAS!K127,IF($B$15=DATOS!$B$4,CENTRÍFUGAS!K127,IF($B$15=DATOS!$B$5,CHILLERS!K127, IF($B$15=DATOS!$B$6,COMPRESORES!K127,IF($B$15=DATOS!$B$7,EVAPORADORES!K127,IF($B$15=DATOS!$B$8,FILTROS!K127,IF($B$15=DATOS!$B$9,IC!K127,IF($B$15=DATOS!$B$10,MIXERS!K127,IF($B$15=DATOS!$B$11,MOLINOS!K127,IF($B$15=DATOS!$B$12,'ÓSMOSIS INV'!K127,IF($B$15=DATOS!$B$13,REACTORES!K127,IF($B$15=DATOS!$B$14,RESINAS!K131,IF($B$15=DATOS!$B$15,SECADORES!K127,IF($B$15=DATOS!$B$16,SILOS!K127,IF($B$15=DATOS!$B$17,TANQUES!K127,IF($B$15=DATOS!$B$18,'TK AGITADOS'!K127,IF($B$15=DATOS!$B$19,'TORRES ENF'!K127," ")))))))))))))))))</f>
        <v>0</v>
      </c>
      <c r="J143" s="46">
        <f>IF($B$15=DATOS!$B$3,CALDERAS!L127,IF($B$15=DATOS!$B$4,CENTRÍFUGAS!L127,IF($B$15=DATOS!$B$5,CHILLERS!L127, IF($B$15=DATOS!$B$6,COMPRESORES!L127,IF($B$15=DATOS!$B$7,EVAPORADORES!L127,IF($B$15=DATOS!$B$8,FILTROS!L127,IF($B$15=DATOS!$B$9,IC!L127,IF($B$15=DATOS!$B$10,MIXERS!L127,IF($B$15=DATOS!$B$11,MOLINOS!L127,IF($B$15=DATOS!$B$12,'ÓSMOSIS INV'!L127,IF($B$15=DATOS!$B$13,REACTORES!L127,IF($B$15=DATOS!$B$14,RESINAS!L131,IF($B$15=DATOS!$B$15,SECADORES!L127,IF($B$15=DATOS!$B$16,SILOS!L127,IF($B$15=DATOS!$B$17,TANQUES!L127,IF($B$15=DATOS!$B$18,'TK AGITADOS'!L127,IF($B$15=DATOS!$B$19,'TORRES ENF'!L127," ")))))))))))))))))</f>
        <v>0</v>
      </c>
      <c r="K143" s="46">
        <f>IF($B$15=DATOS!$B$3,CALDERAS!M127,IF($B$15=DATOS!$B$4,CENTRÍFUGAS!M127,IF($B$15=DATOS!$B$5,CHILLERS!M127, IF($B$15=DATOS!$B$6,COMPRESORES!M127,IF($B$15=DATOS!$B$7,EVAPORADORES!M127,IF($B$15=DATOS!$B$8,FILTROS!M127,IF($B$15=DATOS!$B$9,IC!M127,IF($B$15=DATOS!$B$10,MIXERS!M127,IF($B$15=DATOS!$B$11,MOLINOS!M127,IF($B$15=DATOS!$B$12,'ÓSMOSIS INV'!M127,IF($B$15=DATOS!$B$13,REACTORES!M127,IF($B$15=DATOS!$B$14,RESINAS!M131,IF($B$15=DATOS!$B$15,SECADORES!M127,IF($B$15=DATOS!$B$16,SILOS!M127,IF($B$15=DATOS!$B$17,TANQUES!M127,IF($B$15=DATOS!$B$18,'TK AGITADOS'!M127,IF($B$15=DATOS!$B$19,'TORRES ENF'!M127," ")))))))))))))))))</f>
        <v>0</v>
      </c>
      <c r="L143" s="46">
        <f>IF($B$15=DATOS!$B$3,CALDERAS!N127,IF($B$15=DATOS!$B$4,CENTRÍFUGAS!N127,IF($B$15=DATOS!$B$5,CHILLERS!N127, IF($B$15=DATOS!$B$6,COMPRESORES!N127,IF($B$15=DATOS!$B$7,EVAPORADORES!N127,IF($B$15=DATOS!$B$8,FILTROS!N127,IF($B$15=DATOS!$B$9,IC!N127,IF($B$15=DATOS!$B$10,MIXERS!N127,IF($B$15=DATOS!$B$11,MOLINOS!N127,IF($B$15=DATOS!$B$12,'ÓSMOSIS INV'!N127,IF($B$15=DATOS!$B$13,REACTORES!N127,IF($B$15=DATOS!$B$14,RESINAS!N131,IF($B$15=DATOS!$B$15,SECADORES!N127,IF($B$15=DATOS!$B$16,SILOS!N127,IF($B$15=DATOS!$B$17,TANQUES!N127,IF($B$15=DATOS!$B$18,'TK AGITADOS'!N127,IF($B$15=DATOS!$B$19,'TORRES ENF'!N127," ")))))))))))))))))</f>
        <v>0</v>
      </c>
      <c r="M143" s="46">
        <f>IF($B$15=DATOS!$B$3,CALDERAS!O127,IF($B$15=DATOS!$B$4,CENTRÍFUGAS!O127,IF($B$15=DATOS!$B$5,CHILLERS!O127, IF($B$15=DATOS!$B$6,COMPRESORES!O127,IF($B$15=DATOS!$B$7,EVAPORADORES!O127,IF($B$15=DATOS!$B$8,FILTROS!O127,IF($B$15=DATOS!$B$9,IC!O127,IF($B$15=DATOS!$B$10,MIXERS!O127,IF($B$15=DATOS!$B$11,MOLINOS!O127,IF($B$15=DATOS!$B$12,'ÓSMOSIS INV'!O127,IF($B$15=DATOS!$B$13,REACTORES!O127,IF($B$15=DATOS!$B$14,RESINAS!O131,IF($B$15=DATOS!$B$15,SECADORES!O127,IF($B$15=DATOS!$B$16,SILOS!O127,IF($B$15=DATOS!$B$17,TANQUES!O127,IF($B$15=DATOS!$B$18,'TK AGITADOS'!O127,IF($B$15=DATOS!$B$19,'TORRES ENF'!O127," ")))))))))))))))))</f>
        <v>0</v>
      </c>
      <c r="N143" s="46">
        <f>IF($B$15=DATOS!$B$3,CALDERAS!P127,IF($B$15=DATOS!$B$4,CENTRÍFUGAS!P127,IF($B$15=DATOS!$B$5,CHILLERS!P127, IF($B$15=DATOS!$B$6,COMPRESORES!P127,IF($B$15=DATOS!$B$7,EVAPORADORES!P127,IF($B$15=DATOS!$B$8,FILTROS!P127,IF($B$15=DATOS!$B$9,IC!P127,IF($B$15=DATOS!$B$10,MIXERS!P127,IF($B$15=DATOS!$B$11,MOLINOS!P127,IF($B$15=DATOS!$B$12,'ÓSMOSIS INV'!P127,IF($B$15=DATOS!$B$13,REACTORES!P127,IF($B$15=DATOS!$B$14,RESINAS!P131,IF($B$15=DATOS!$B$15,SECADORES!P127,IF($B$15=DATOS!$B$16,SILOS!P127,IF($B$15=DATOS!$B$17,TANQUES!P127,IF($B$15=DATOS!$B$18,'TK AGITADOS'!P127,IF($B$15=DATOS!$B$19,'TORRES ENF'!P127," ")))))))))))))))))</f>
        <v>0</v>
      </c>
      <c r="O143" s="46">
        <f>IF($B$15=DATOS!$B$3,CALDERAS!Q127,IF($B$15=DATOS!$B$4,CENTRÍFUGAS!Q127,IF($B$15=DATOS!$B$5,CHILLERS!Q127, IF($B$15=DATOS!$B$6,COMPRESORES!Q127,IF($B$15=DATOS!$B$7,EVAPORADORES!Q127,IF($B$15=DATOS!$B$8,FILTROS!Q127,IF($B$15=DATOS!$B$9,IC!Q127,IF($B$15=DATOS!$B$10,MIXERS!Q127,IF($B$15=DATOS!$B$11,MOLINOS!Q127,IF($B$15=DATOS!$B$12,'ÓSMOSIS INV'!Q127,IF($B$15=DATOS!$B$13,REACTORES!Q127,IF($B$15=DATOS!$B$14,RESINAS!Q131,IF($B$15=DATOS!$B$15,SECADORES!Q127,IF($B$15=DATOS!$B$16,SILOS!Q127,IF($B$15=DATOS!$B$17,TANQUES!Q127,IF($B$15=DATOS!$B$18,'TK AGITADOS'!Q127,IF($B$15=DATOS!$B$19,'TORRES ENF'!Q127," ")))))))))))))))))</f>
        <v>0</v>
      </c>
      <c r="P143" s="46">
        <f>IF($B$15=DATOS!$B$3,CALDERAS!R127,IF($B$15=DATOS!$B$4,CENTRÍFUGAS!R127,IF($B$15=DATOS!$B$5,CHILLERS!R127, IF($B$15=DATOS!$B$6,COMPRESORES!R127,IF($B$15=DATOS!$B$7,EVAPORADORES!R127,IF($B$15=DATOS!$B$8,FILTROS!R127,IF($B$15=DATOS!$B$9,IC!R127,IF($B$15=DATOS!$B$10,MIXERS!R127,IF($B$15=DATOS!$B$11,MOLINOS!R127,IF($B$15=DATOS!$B$12,'ÓSMOSIS INV'!R127,IF($B$15=DATOS!$B$13,REACTORES!R127,IF($B$15=DATOS!$B$14,RESINAS!R131,IF($B$15=DATOS!$B$15,SECADORES!R127,IF($B$15=DATOS!$B$16,SILOS!R127,IF($B$15=DATOS!$B$17,TANQUES!R127,IF($B$15=DATOS!$B$18,'TK AGITADOS'!R127,IF($B$15=DATOS!$B$19,'TORRES ENF'!R127," ")))))))))))))))))</f>
        <v>0</v>
      </c>
      <c r="Q143" s="46">
        <f>IF($B$15=DATOS!$B$3,CALDERAS!S127,IF($B$15=DATOS!$B$4,CENTRÍFUGAS!S127,IF($B$15=DATOS!$B$5,CHILLERS!S127, IF($B$15=DATOS!$B$6,COMPRESORES!S127,IF($B$15=DATOS!$B$7,EVAPORADORES!S127,IF($B$15=DATOS!$B$8,FILTROS!S127,IF($B$15=DATOS!$B$9,IC!S127,IF($B$15=DATOS!$B$10,MIXERS!S127,IF($B$15=DATOS!$B$11,MOLINOS!S127,IF($B$15=DATOS!$B$12,'ÓSMOSIS INV'!S127,IF($B$15=DATOS!$B$13,REACTORES!S127,IF($B$15=DATOS!$B$14,RESINAS!S131,IF($B$15=DATOS!$B$15,SECADORES!S127,IF($B$15=DATOS!$B$16,SILOS!S127,IF($B$15=DATOS!$B$17,TANQUES!S127,IF($B$15=DATOS!$B$18,'TK AGITADOS'!S127,IF($B$15=DATOS!$B$19,'TORRES ENF'!S127," ")))))))))))))))))</f>
        <v>0</v>
      </c>
      <c r="R143" s="46">
        <f>IF($B$15=DATOS!$B$3,CALDERAS!T127,IF($B$15=DATOS!$B$4,CENTRÍFUGAS!T127,IF($B$15=DATOS!$B$5,CHILLERS!T127, IF($B$15=DATOS!$B$6,COMPRESORES!T127,IF($B$15=DATOS!$B$7,EVAPORADORES!T127,IF($B$15=DATOS!$B$8,FILTROS!T127,IF($B$15=DATOS!$B$9,IC!T127,IF($B$15=DATOS!$B$10,MIXERS!T127,IF($B$15=DATOS!$B$11,MOLINOS!T127,IF($B$15=DATOS!$B$12,'ÓSMOSIS INV'!T127,IF($B$15=DATOS!$B$13,REACTORES!T127,IF($B$15=DATOS!$B$14,RESINAS!T131,IF($B$15=DATOS!$B$15,SECADORES!T127,IF($B$15=DATOS!$B$16,SILOS!T127,IF($B$15=DATOS!$B$17,TANQUES!T127,IF($B$15=DATOS!$B$18,'TK AGITADOS'!T127,IF($B$15=DATOS!$B$19,'TORRES ENF'!T127," ")))))))))))))))))</f>
        <v>0</v>
      </c>
      <c r="S143" s="46">
        <f>IF($B$15=DATOS!$B$3,CALDERAS!U127,IF($B$15=DATOS!$B$4,CENTRÍFUGAS!U127,IF($B$15=DATOS!$B$5,CHILLERS!U127, IF($B$15=DATOS!$B$6,COMPRESORES!U127,IF($B$15=DATOS!$B$7,EVAPORADORES!U127,IF($B$15=DATOS!$B$8,FILTROS!U127,IF($B$15=DATOS!$B$9,IC!U127,IF($B$15=DATOS!$B$10,MIXERS!U127,IF($B$15=DATOS!$B$11,MOLINOS!U127,IF($B$15=DATOS!$B$12,'ÓSMOSIS INV'!U127,IF($B$15=DATOS!$B$13,REACTORES!U127,IF($B$15=DATOS!$B$14,RESINAS!U131,IF($B$15=DATOS!$B$15,SECADORES!U127,IF($B$15=DATOS!$B$16,SILOS!U127,IF($B$15=DATOS!$B$17,TANQUES!U127,IF($B$15=DATOS!$B$18,'TK AGITADOS'!U127,IF($B$15=DATOS!$B$19,'TORRES ENF'!U127," ")))))))))))))))))</f>
        <v>0</v>
      </c>
      <c r="T143" s="46">
        <f>IF($B$15=DATOS!$B$3,CALDERAS!V127,IF($B$15=DATOS!$B$4,CENTRÍFUGAS!V127,IF($B$15=DATOS!$B$5,CHILLERS!V127, IF($B$15=DATOS!$B$6,COMPRESORES!V127,IF($B$15=DATOS!$B$7,EVAPORADORES!V127,IF($B$15=DATOS!$B$8,FILTROS!V127,IF($B$15=DATOS!$B$9,IC!V127,IF($B$15=DATOS!$B$10,MIXERS!V127,IF($B$15=DATOS!$B$11,MOLINOS!V127,IF($B$15=DATOS!$B$12,'ÓSMOSIS INV'!V127,IF($B$15=DATOS!$B$13,REACTORES!V127,IF($B$15=DATOS!$B$14,RESINAS!V131,IF($B$15=DATOS!$B$15,SECADORES!V127,IF($B$15=DATOS!$B$16,SILOS!V127,IF($B$15=DATOS!$B$17,TANQUES!V127,IF($B$15=DATOS!$B$18,'TK AGITADOS'!V127,IF($B$15=DATOS!$B$19,'TORRES ENF'!V127," ")))))))))))))))))</f>
        <v>0</v>
      </c>
      <c r="U143" s="46">
        <f>IF($B$15=DATOS!$B$3,CALDERAS!W127,IF($B$15=DATOS!$B$4,CENTRÍFUGAS!W127,IF($B$15=DATOS!$B$5,CHILLERS!W127, IF($B$15=DATOS!$B$6,COMPRESORES!W127,IF($B$15=DATOS!$B$7,EVAPORADORES!W127,IF($B$15=DATOS!$B$8,FILTROS!W127,IF($B$15=DATOS!$B$9,IC!W127,IF($B$15=DATOS!$B$10,MIXERS!W127,IF($B$15=DATOS!$B$11,MOLINOS!W127,IF($B$15=DATOS!$B$12,'ÓSMOSIS INV'!W127,IF($B$15=DATOS!$B$13,REACTORES!W127,IF($B$15=DATOS!$B$14,RESINAS!W131,IF($B$15=DATOS!$B$15,SECADORES!W127,IF($B$15=DATOS!$B$16,SILOS!W127,IF($B$15=DATOS!$B$17,TANQUES!W127,IF($B$15=DATOS!$B$18,'TK AGITADOS'!W127,IF($B$15=DATOS!$B$19,'TORRES ENF'!W127," ")))))))))))))))))</f>
        <v>0</v>
      </c>
      <c r="V143" s="46">
        <f>IF($B$15=DATOS!$B$3,CALDERAS!X127,IF($B$15=DATOS!$B$4,CENTRÍFUGAS!X127,IF($B$15=DATOS!$B$5,CHILLERS!X127, IF($B$15=DATOS!$B$6,COMPRESORES!X127,IF($B$15=DATOS!$B$7,EVAPORADORES!X127,IF($B$15=DATOS!$B$8,FILTROS!X127,IF($B$15=DATOS!$B$9,IC!X127,IF($B$15=DATOS!$B$10,MIXERS!X127,IF($B$15=DATOS!$B$11,MOLINOS!X127,IF($B$15=DATOS!$B$12,'ÓSMOSIS INV'!X127,IF($B$15=DATOS!$B$13,REACTORES!X127,IF($B$15=DATOS!$B$14,RESINAS!X131,IF($B$15=DATOS!$B$15,SECADORES!X127,IF($B$15=DATOS!$B$16,SILOS!X127,IF($B$15=DATOS!$B$17,TANQUES!X127,IF($B$15=DATOS!$B$18,'TK AGITADOS'!X127,IF($B$15=DATOS!$B$19,'TORRES ENF'!X127," ")))))))))))))))))</f>
        <v>0</v>
      </c>
      <c r="W143" s="46">
        <f>IF($B$15=DATOS!$B$3,CALDERAS!Y127,IF($B$15=DATOS!$B$4,CENTRÍFUGAS!Y127,IF($B$15=DATOS!$B$5,CHILLERS!Y127, IF($B$15=DATOS!$B$6,COMPRESORES!Y127,IF($B$15=DATOS!$B$7,EVAPORADORES!Y127,IF($B$15=DATOS!$B$8,FILTROS!Y127,IF($B$15=DATOS!$B$9,IC!Y127,IF($B$15=DATOS!$B$10,MIXERS!Y127,IF($B$15=DATOS!$B$11,MOLINOS!Y127,IF($B$15=DATOS!$B$12,'ÓSMOSIS INV'!Y127,IF($B$15=DATOS!$B$13,REACTORES!Y127,IF($B$15=DATOS!$B$14,RESINAS!Y131,IF($B$15=DATOS!$B$15,SECADORES!Y127,IF($B$15=DATOS!$B$16,SILOS!Y127,IF($B$15=DATOS!$B$17,TANQUES!Y127,IF($B$15=DATOS!$B$18,'TK AGITADOS'!Y127,IF($B$15=DATOS!$B$19,'TORRES ENF'!Y127," ")))))))))))))))))</f>
        <v>0</v>
      </c>
      <c r="X143" s="46">
        <f>IF($B$15=DATOS!$B$3,CALDERAS!Z127,IF($B$15=DATOS!$B$4,CENTRÍFUGAS!Z127,IF($B$15=DATOS!$B$5,CHILLERS!Z127, IF($B$15=DATOS!$B$6,COMPRESORES!Z127,IF($B$15=DATOS!$B$7,EVAPORADORES!Z127,IF($B$15=DATOS!$B$8,FILTROS!Z127,IF($B$15=DATOS!$B$9,IC!Z127,IF($B$15=DATOS!$B$10,MIXERS!Z127,IF($B$15=DATOS!$B$11,MOLINOS!Z127,IF($B$15=DATOS!$B$12,'ÓSMOSIS INV'!Z127,IF($B$15=DATOS!$B$13,REACTORES!Z127,IF($B$15=DATOS!$B$14,RESINAS!Z131,IF($B$15=DATOS!$B$15,SECADORES!Z127,IF($B$15=DATOS!$B$16,SILOS!Z127,IF($B$15=DATOS!$B$17,TANQUES!Z127,IF($B$15=DATOS!$B$18,'TK AGITADOS'!Z127,IF($B$15=DATOS!$B$19,'TORRES ENF'!Z127," ")))))))))))))))))</f>
        <v>0</v>
      </c>
      <c r="Y143" s="46">
        <f>IF($B$15=DATOS!$B$3,CALDERAS!AA127,IF($B$15=DATOS!$B$4,CENTRÍFUGAS!AA127,IF($B$15=DATOS!$B$5,CHILLERS!AA127, IF($B$15=DATOS!$B$6,COMPRESORES!AA127,IF($B$15=DATOS!$B$7,EVAPORADORES!AA127,IF($B$15=DATOS!$B$8,FILTROS!AA127,IF($B$15=DATOS!$B$9,IC!AA127,IF($B$15=DATOS!$B$10,MIXERS!AA127,IF($B$15=DATOS!$B$11,MOLINOS!AA127,IF($B$15=DATOS!$B$12,'ÓSMOSIS INV'!AA127,IF($B$15=DATOS!$B$13,REACTORES!AA127,IF($B$15=DATOS!$B$14,RESINAS!AA131,IF($B$15=DATOS!$B$15,SECADORES!AA127,IF($B$15=DATOS!$B$16,SILOS!AA127,IF($B$15=DATOS!$B$17,TANQUES!AA127,IF($B$15=DATOS!$B$18,'TK AGITADOS'!AA127,IF($B$15=DATOS!$B$19,'TORRES ENF'!AA127," ")))))))))))))))))</f>
        <v>0</v>
      </c>
      <c r="Z143" s="46">
        <f>IF($B$15=DATOS!$B$3,CALDERAS!AB127,IF($B$15=DATOS!$B$4,CENTRÍFUGAS!AB127,IF($B$15=DATOS!$B$5,CHILLERS!AB127, IF($B$15=DATOS!$B$6,COMPRESORES!AB127,IF($B$15=DATOS!$B$7,EVAPORADORES!AB127,IF($B$15=DATOS!$B$8,FILTROS!AB127,IF($B$15=DATOS!$B$9,IC!AB127,IF($B$15=DATOS!$B$10,MIXERS!AB127,IF($B$15=DATOS!$B$11,MOLINOS!AB127,IF($B$15=DATOS!$B$12,'ÓSMOSIS INV'!AB127,IF($B$15=DATOS!$B$13,REACTORES!AB127,IF($B$15=DATOS!$B$14,RESINAS!AB131,IF($B$15=DATOS!$B$15,SECADORES!AB127,IF($B$15=DATOS!$B$16,SILOS!AB127,IF($B$15=DATOS!$B$17,TANQUES!AB127,IF($B$15=DATOS!$B$18,'TK AGITADOS'!AB127,IF($B$15=DATOS!$B$19,'TORRES ENF'!AB127," ")))))))))))))))))</f>
        <v>0</v>
      </c>
      <c r="AA143" s="46">
        <f>IF($B$15=DATOS!$B$3,CALDERAS!AC127,IF($B$15=DATOS!$B$4,CENTRÍFUGAS!AC127,IF($B$15=DATOS!$B$5,CHILLERS!AC127, IF($B$15=DATOS!$B$6,COMPRESORES!AC127,IF($B$15=DATOS!$B$7,EVAPORADORES!AC127,IF($B$15=DATOS!$B$8,FILTROS!AC127,IF($B$15=DATOS!$B$9,IC!AC127,IF($B$15=DATOS!$B$10,MIXERS!AC127,IF($B$15=DATOS!$B$11,MOLINOS!AC127,IF($B$15=DATOS!$B$12,'ÓSMOSIS INV'!AC127,IF($B$15=DATOS!$B$13,REACTORES!AC127,IF($B$15=DATOS!$B$14,RESINAS!AC131,IF($B$15=DATOS!$B$15,SECADORES!AC127,IF($B$15=DATOS!$B$16,SILOS!AC127,IF($B$15=DATOS!$B$17,TANQUES!AC127,IF($B$15=DATOS!$B$18,'TK AGITADOS'!AC127,IF($B$15=DATOS!$B$19,'TORRES ENF'!AC127," ")))))))))))))))))</f>
        <v>0</v>
      </c>
      <c r="AB143" s="46">
        <f>IF($B$15=DATOS!$B$3,CALDERAS!AD127,IF($B$15=DATOS!$B$4,CENTRÍFUGAS!AD127,IF($B$15=DATOS!$B$5,CHILLERS!AD127, IF($B$15=DATOS!$B$6,COMPRESORES!AD127,IF($B$15=DATOS!$B$7,EVAPORADORES!AD127,IF($B$15=DATOS!$B$8,FILTROS!AD127,IF($B$15=DATOS!$B$9,IC!AD127,IF($B$15=DATOS!$B$10,MIXERS!AD127,IF($B$15=DATOS!$B$11,MOLINOS!AD127,IF($B$15=DATOS!$B$12,'ÓSMOSIS INV'!AD127,IF($B$15=DATOS!$B$13,REACTORES!AD127,IF($B$15=DATOS!$B$14,RESINAS!AD131,IF($B$15=DATOS!$B$15,SECADORES!AD127,IF($B$15=DATOS!$B$16,SILOS!AD127,IF($B$15=DATOS!$B$17,TANQUES!AD127,IF($B$15=DATOS!$B$18,'TK AGITADOS'!AD127,IF($B$15=DATOS!$B$19,'TORRES ENF'!AD127," ")))))))))))))))))</f>
        <v>0</v>
      </c>
      <c r="AC143" s="46">
        <f>IF($B$15=DATOS!$B$3,CALDERAS!AE127,IF($B$15=DATOS!$B$4,CENTRÍFUGAS!AE127,IF($B$15=DATOS!$B$5,CHILLERS!AE127, IF($B$15=DATOS!$B$6,COMPRESORES!AE127,IF($B$15=DATOS!$B$7,EVAPORADORES!AE127,IF($B$15=DATOS!$B$8,FILTROS!AE127,IF($B$15=DATOS!$B$9,IC!AE127,IF($B$15=DATOS!$B$10,MIXERS!AE127,IF($B$15=DATOS!$B$11,MOLINOS!AE127,IF($B$15=DATOS!$B$12,'ÓSMOSIS INV'!AE127,IF($B$15=DATOS!$B$13,REACTORES!AE127,IF($B$15=DATOS!$B$14,RESINAS!AE131,IF($B$15=DATOS!$B$15,SECADORES!AE127,IF($B$15=DATOS!$B$16,SILOS!AE127,IF($B$15=DATOS!$B$17,TANQUES!AE127,IF($B$15=DATOS!$B$18,'TK AGITADOS'!AE127,IF($B$15=DATOS!$B$19,'TORRES ENF'!AE127," ")))))))))))))))))</f>
        <v>0</v>
      </c>
      <c r="AD143" s="46">
        <f>IF($B$15=DATOS!$B$3,CALDERAS!AF127,IF($B$15=DATOS!$B$4,CENTRÍFUGAS!AF127,IF($B$15=DATOS!$B$5,CHILLERS!AF127, IF($B$15=DATOS!$B$6,COMPRESORES!AF127,IF($B$15=DATOS!$B$7,EVAPORADORES!AF127,IF($B$15=DATOS!$B$8,FILTROS!AF127,IF($B$15=DATOS!$B$9,IC!AF127,IF($B$15=DATOS!$B$10,MIXERS!AF127,IF($B$15=DATOS!$B$11,MOLINOS!AF127,IF($B$15=DATOS!$B$12,'ÓSMOSIS INV'!AF127,IF($B$15=DATOS!$B$13,REACTORES!AF127,IF($B$15=DATOS!$B$14,RESINAS!AF131,IF($B$15=DATOS!$B$15,SECADORES!AF127,IF($B$15=DATOS!$B$16,SILOS!AF127,IF($B$15=DATOS!$B$17,TANQUES!AF127,IF($B$15=DATOS!$B$18,'TK AGITADOS'!AF127,IF($B$15=DATOS!$B$19,'TORRES ENF'!AF127," ")))))))))))))))))</f>
        <v>0</v>
      </c>
      <c r="AE143" s="46">
        <f>IF($B$15=DATOS!$B$3,CALDERAS!AG127,IF($B$15=DATOS!$B$4,CENTRÍFUGAS!AG127,IF($B$15=DATOS!$B$5,CHILLERS!AG127, IF($B$15=DATOS!$B$6,COMPRESORES!AG127,IF($B$15=DATOS!$B$7,EVAPORADORES!AG127,IF($B$15=DATOS!$B$8,FILTROS!AG127,IF($B$15=DATOS!$B$9,IC!AG127,IF($B$15=DATOS!$B$10,MIXERS!AG127,IF($B$15=DATOS!$B$11,MOLINOS!AG127,IF($B$15=DATOS!$B$12,'ÓSMOSIS INV'!AG127,IF($B$15=DATOS!$B$13,REACTORES!AG127,IF($B$15=DATOS!$B$14,RESINAS!AG131,IF($B$15=DATOS!$B$15,SECADORES!AG127,IF($B$15=DATOS!$B$16,SILOS!AG127,IF($B$15=DATOS!$B$17,TANQUES!AG127,IF($B$15=DATOS!$B$18,'TK AGITADOS'!AG127,IF($B$15=DATOS!$B$19,'TORRES ENF'!AG127," ")))))))))))))))))</f>
        <v>0</v>
      </c>
      <c r="AF143" s="46">
        <f>IF($B$15=DATOS!$B$3,CALDERAS!AH127,IF($B$15=DATOS!$B$4,CENTRÍFUGAS!AH127,IF($B$15=DATOS!$B$5,CHILLERS!AH127, IF($B$15=DATOS!$B$6,COMPRESORES!AH127,IF($B$15=DATOS!$B$7,EVAPORADORES!AH127,IF($B$15=DATOS!$B$8,FILTROS!AH127,IF($B$15=DATOS!$B$9,IC!AH127,IF($B$15=DATOS!$B$10,MIXERS!AH127,IF($B$15=DATOS!$B$11,MOLINOS!AH127,IF($B$15=DATOS!$B$12,'ÓSMOSIS INV'!AH127,IF($B$15=DATOS!$B$13,REACTORES!AH127,IF($B$15=DATOS!$B$14,RESINAS!AH131,IF($B$15=DATOS!$B$15,SECADORES!AH127,IF($B$15=DATOS!$B$16,SILOS!AH127,IF($B$15=DATOS!$B$17,TANQUES!AH127,IF($B$15=DATOS!$B$18,'TK AGITADOS'!AH127,IF($B$15=DATOS!$B$19,'TORRES ENF'!AH127," ")))))))))))))))))</f>
        <v>0</v>
      </c>
    </row>
    <row r="144" spans="1:32" s="48" customFormat="1" ht="45" customHeight="1" x14ac:dyDescent="0.4">
      <c r="A144" s="46">
        <f>IF($B$15=DATOS!$B$3,CALDERAS!C128,IF($B$15=DATOS!$B$4,CENTRÍFUGAS!C128,IF($B$15=DATOS!$B$5,CHILLERS!C128, IF($B$15=DATOS!$B$6,COMPRESORES!C128,IF($B$15=DATOS!$B$7,EVAPORADORES!C128,IF($B$15=DATOS!$B$8,FILTROS!C128,IF($B$15=DATOS!$B$9,IC!C128,IF($B$15=DATOS!$B$10,MIXERS!C128,IF($B$15=DATOS!$B$11,MOLINOS!C128,IF($B$15=DATOS!$B$12,'ÓSMOSIS INV'!C128,IF($B$15=DATOS!$B$13,REACTORES!C128,IF($B$15=DATOS!$B$14,RESINAS!C132,IF($B$15=DATOS!$B$15,SECADORES!C128,IF($B$15=DATOS!$B$16,SILOS!C128,IF($B$15=DATOS!$B$17,TANQUES!C128,IF($B$15=DATOS!$B$18,'TK AGITADOS'!C128,IF($B$15=DATOS!$B$19,'TORRES ENF'!C128," ")))))))))))))))))</f>
        <v>0</v>
      </c>
      <c r="B144" s="46">
        <f>IF($B$15=DATOS!$B$3,CALDERAS!D128,IF($B$15=DATOS!$B$4,CENTRÍFUGAS!D128,IF($B$15=DATOS!$B$5,CHILLERS!D128, IF($B$15=DATOS!$B$6,COMPRESORES!D128,IF($B$15=DATOS!$B$7,EVAPORADORES!D128,IF($B$15=DATOS!$B$8,FILTROS!D128,IF($B$15=DATOS!$B$9,IC!D128,IF($B$15=DATOS!$B$10,MIXERS!D128,IF($B$15=DATOS!$B$11,MOLINOS!D128,IF($B$15=DATOS!$B$12,'ÓSMOSIS INV'!D128,IF($B$15=DATOS!$B$13,REACTORES!D128,IF($B$15=DATOS!$B$14,RESINAS!D132,IF($B$15=DATOS!$B$15,SECADORES!D128,IF($B$15=DATOS!$B$16,SILOS!D128,IF($B$15=DATOS!$B$17,TANQUES!D128,IF($B$15=DATOS!$B$18,'TK AGITADOS'!D128,IF($B$15=DATOS!$B$19,'TORRES ENF'!D128," ")))))))))))))))))</f>
        <v>0</v>
      </c>
      <c r="C144" s="46">
        <f>IF($B$15=DATOS!$B$3,CALDERAS!E128,IF($B$15=DATOS!$B$4,CENTRÍFUGAS!E128,IF($B$15=DATOS!$B$5,CHILLERS!E128, IF($B$15=DATOS!$B$6,COMPRESORES!E128,IF($B$15=DATOS!$B$7,EVAPORADORES!E128,IF($B$15=DATOS!$B$8,FILTROS!E128,IF($B$15=DATOS!$B$9,IC!E128,IF($B$15=DATOS!$B$10,MIXERS!E128,IF($B$15=DATOS!$B$11,MOLINOS!E128,IF($B$15=DATOS!$B$12,'ÓSMOSIS INV'!E128,IF($B$15=DATOS!$B$13,REACTORES!E128,IF($B$15=DATOS!$B$14,RESINAS!E132,IF($B$15=DATOS!$B$15,SECADORES!E128,IF($B$15=DATOS!$B$16,SILOS!E128,IF($B$15=DATOS!$B$17,TANQUES!E128,IF($B$15=DATOS!$B$18,'TK AGITADOS'!E128,IF($B$15=DATOS!$B$19,'TORRES ENF'!E128," ")))))))))))))))))</f>
        <v>0</v>
      </c>
      <c r="D144" s="46">
        <f>IF($B$15=DATOS!$B$3,CALDERAS!F128,IF($B$15=DATOS!$B$4,CENTRÍFUGAS!F128,IF($B$15=DATOS!$B$5,CHILLERS!F128, IF($B$15=DATOS!$B$6,COMPRESORES!F128,IF($B$15=DATOS!$B$7,EVAPORADORES!F128,IF($B$15=DATOS!$B$8,FILTROS!F128,IF($B$15=DATOS!$B$9,IC!F128,IF($B$15=DATOS!$B$10,MIXERS!F128,IF($B$15=DATOS!$B$11,MOLINOS!F128,IF($B$15=DATOS!$B$12,'ÓSMOSIS INV'!F128,IF($B$15=DATOS!$B$13,REACTORES!F128,IF($B$15=DATOS!$B$14,RESINAS!F132,IF($B$15=DATOS!$B$15,SECADORES!F128,IF($B$15=DATOS!$B$16,SILOS!F128,IF($B$15=DATOS!$B$17,TANQUES!F128,IF($B$15=DATOS!$B$18,'TK AGITADOS'!F128,IF($B$15=DATOS!$B$19,'TORRES ENF'!F128," ")))))))))))))))))</f>
        <v>0</v>
      </c>
      <c r="E144" s="46">
        <f>IF($B$15=DATOS!$B$3,CALDERAS!G128,IF($B$15=DATOS!$B$4,CENTRÍFUGAS!G128,IF($B$15=DATOS!$B$5,CHILLERS!G128, IF($B$15=DATOS!$B$6,COMPRESORES!G128,IF($B$15=DATOS!$B$7,EVAPORADORES!G128,IF($B$15=DATOS!$B$8,FILTROS!G128,IF($B$15=DATOS!$B$9,IC!G128,IF($B$15=DATOS!$B$10,MIXERS!G128,IF($B$15=DATOS!$B$11,MOLINOS!G128,IF($B$15=DATOS!$B$12,'ÓSMOSIS INV'!G128,IF($B$15=DATOS!$B$13,REACTORES!G128,IF($B$15=DATOS!$B$14,RESINAS!G132,IF($B$15=DATOS!$B$15,SECADORES!G128,IF($B$15=DATOS!$B$16,SILOS!G128,IF($B$15=DATOS!$B$17,TANQUES!G128,IF($B$15=DATOS!$B$18,'TK AGITADOS'!G128,IF($B$15=DATOS!$B$19,'TORRES ENF'!G128," ")))))))))))))))))</f>
        <v>0</v>
      </c>
      <c r="F144" s="46">
        <f>IF($B$15=DATOS!$B$3,CALDERAS!H128,IF($B$15=DATOS!$B$4,CENTRÍFUGAS!H128,IF($B$15=DATOS!$B$5,CHILLERS!H128, IF($B$15=DATOS!$B$6,COMPRESORES!H128,IF($B$15=DATOS!$B$7,EVAPORADORES!H128,IF($B$15=DATOS!$B$8,FILTROS!H128,IF($B$15=DATOS!$B$9,IC!H128,IF($B$15=DATOS!$B$10,MIXERS!H128,IF($B$15=DATOS!$B$11,MOLINOS!H128,IF($B$15=DATOS!$B$12,'ÓSMOSIS INV'!H128,IF($B$15=DATOS!$B$13,REACTORES!H128,IF($B$15=DATOS!$B$14,RESINAS!H132,IF($B$15=DATOS!$B$15,SECADORES!H128,IF($B$15=DATOS!$B$16,SILOS!H128,IF($B$15=DATOS!$B$17,TANQUES!H128,IF($B$15=DATOS!$B$18,'TK AGITADOS'!H128,IF($B$15=DATOS!$B$19,'TORRES ENF'!H128," ")))))))))))))))))</f>
        <v>0</v>
      </c>
      <c r="G144" s="46">
        <f>IF($B$15=DATOS!$B$3,CALDERAS!I128,IF($B$15=DATOS!$B$4,CENTRÍFUGAS!I128,IF($B$15=DATOS!$B$5,CHILLERS!I128, IF($B$15=DATOS!$B$6,COMPRESORES!I128,IF($B$15=DATOS!$B$7,EVAPORADORES!I128,IF($B$15=DATOS!$B$8,FILTROS!I128,IF($B$15=DATOS!$B$9,IC!I128,IF($B$15=DATOS!$B$10,MIXERS!I128,IF($B$15=DATOS!$B$11,MOLINOS!I128,IF($B$15=DATOS!$B$12,'ÓSMOSIS INV'!I128,IF($B$15=DATOS!$B$13,REACTORES!I128,IF($B$15=DATOS!$B$14,RESINAS!I132,IF($B$15=DATOS!$B$15,SECADORES!I128,IF($B$15=DATOS!$B$16,SILOS!I128,IF($B$15=DATOS!$B$17,TANQUES!I128,IF($B$15=DATOS!$B$18,'TK AGITADOS'!I128,IF($B$15=DATOS!$B$19,'TORRES ENF'!I128," ")))))))))))))))))</f>
        <v>0</v>
      </c>
      <c r="H144" s="46">
        <f>IF($B$15=DATOS!$B$3,CALDERAS!J128,IF($B$15=DATOS!$B$4,CENTRÍFUGAS!J128,IF($B$15=DATOS!$B$5,CHILLERS!J128, IF($B$15=DATOS!$B$6,COMPRESORES!J128,IF($B$15=DATOS!$B$7,EVAPORADORES!J128,IF($B$15=DATOS!$B$8,FILTROS!J128,IF($B$15=DATOS!$B$9,IC!J128,IF($B$15=DATOS!$B$10,MIXERS!J128,IF($B$15=DATOS!$B$11,MOLINOS!J128,IF($B$15=DATOS!$B$12,'ÓSMOSIS INV'!J128,IF($B$15=DATOS!$B$13,REACTORES!J128,IF($B$15=DATOS!$B$14,RESINAS!J132,IF($B$15=DATOS!$B$15,SECADORES!J128,IF($B$15=DATOS!$B$16,SILOS!J128,IF($B$15=DATOS!$B$17,TANQUES!J128,IF($B$15=DATOS!$B$18,'TK AGITADOS'!J128,IF($B$15=DATOS!$B$19,'TORRES ENF'!J128," ")))))))))))))))))</f>
        <v>0</v>
      </c>
      <c r="I144" s="46">
        <f>IF($B$15=DATOS!$B$3,CALDERAS!K128,IF($B$15=DATOS!$B$4,CENTRÍFUGAS!K128,IF($B$15=DATOS!$B$5,CHILLERS!K128, IF($B$15=DATOS!$B$6,COMPRESORES!K128,IF($B$15=DATOS!$B$7,EVAPORADORES!K128,IF($B$15=DATOS!$B$8,FILTROS!K128,IF($B$15=DATOS!$B$9,IC!K128,IF($B$15=DATOS!$B$10,MIXERS!K128,IF($B$15=DATOS!$B$11,MOLINOS!K128,IF($B$15=DATOS!$B$12,'ÓSMOSIS INV'!K128,IF($B$15=DATOS!$B$13,REACTORES!K128,IF($B$15=DATOS!$B$14,RESINAS!K132,IF($B$15=DATOS!$B$15,SECADORES!K128,IF($B$15=DATOS!$B$16,SILOS!K128,IF($B$15=DATOS!$B$17,TANQUES!K128,IF($B$15=DATOS!$B$18,'TK AGITADOS'!K128,IF($B$15=DATOS!$B$19,'TORRES ENF'!K128," ")))))))))))))))))</f>
        <v>0</v>
      </c>
      <c r="J144" s="46">
        <f>IF($B$15=DATOS!$B$3,CALDERAS!L128,IF($B$15=DATOS!$B$4,CENTRÍFUGAS!L128,IF($B$15=DATOS!$B$5,CHILLERS!L128, IF($B$15=DATOS!$B$6,COMPRESORES!L128,IF($B$15=DATOS!$B$7,EVAPORADORES!L128,IF($B$15=DATOS!$B$8,FILTROS!L128,IF($B$15=DATOS!$B$9,IC!L128,IF($B$15=DATOS!$B$10,MIXERS!L128,IF($B$15=DATOS!$B$11,MOLINOS!L128,IF($B$15=DATOS!$B$12,'ÓSMOSIS INV'!L128,IF($B$15=DATOS!$B$13,REACTORES!L128,IF($B$15=DATOS!$B$14,RESINAS!L132,IF($B$15=DATOS!$B$15,SECADORES!L128,IF($B$15=DATOS!$B$16,SILOS!L128,IF($B$15=DATOS!$B$17,TANQUES!L128,IF($B$15=DATOS!$B$18,'TK AGITADOS'!L128,IF($B$15=DATOS!$B$19,'TORRES ENF'!L128," ")))))))))))))))))</f>
        <v>0</v>
      </c>
      <c r="K144" s="46">
        <f>IF($B$15=DATOS!$B$3,CALDERAS!M128,IF($B$15=DATOS!$B$4,CENTRÍFUGAS!M128,IF($B$15=DATOS!$B$5,CHILLERS!M128, IF($B$15=DATOS!$B$6,COMPRESORES!M128,IF($B$15=DATOS!$B$7,EVAPORADORES!M128,IF($B$15=DATOS!$B$8,FILTROS!M128,IF($B$15=DATOS!$B$9,IC!M128,IF($B$15=DATOS!$B$10,MIXERS!M128,IF($B$15=DATOS!$B$11,MOLINOS!M128,IF($B$15=DATOS!$B$12,'ÓSMOSIS INV'!M128,IF($B$15=DATOS!$B$13,REACTORES!M128,IF($B$15=DATOS!$B$14,RESINAS!M132,IF($B$15=DATOS!$B$15,SECADORES!M128,IF($B$15=DATOS!$B$16,SILOS!M128,IF($B$15=DATOS!$B$17,TANQUES!M128,IF($B$15=DATOS!$B$18,'TK AGITADOS'!M128,IF($B$15=DATOS!$B$19,'TORRES ENF'!M128," ")))))))))))))))))</f>
        <v>0</v>
      </c>
      <c r="L144" s="46">
        <f>IF($B$15=DATOS!$B$3,CALDERAS!N128,IF($B$15=DATOS!$B$4,CENTRÍFUGAS!N128,IF($B$15=DATOS!$B$5,CHILLERS!N128, IF($B$15=DATOS!$B$6,COMPRESORES!N128,IF($B$15=DATOS!$B$7,EVAPORADORES!N128,IF($B$15=DATOS!$B$8,FILTROS!N128,IF($B$15=DATOS!$B$9,IC!N128,IF($B$15=DATOS!$B$10,MIXERS!N128,IF($B$15=DATOS!$B$11,MOLINOS!N128,IF($B$15=DATOS!$B$12,'ÓSMOSIS INV'!N128,IF($B$15=DATOS!$B$13,REACTORES!N128,IF($B$15=DATOS!$B$14,RESINAS!N132,IF($B$15=DATOS!$B$15,SECADORES!N128,IF($B$15=DATOS!$B$16,SILOS!N128,IF($B$15=DATOS!$B$17,TANQUES!N128,IF($B$15=DATOS!$B$18,'TK AGITADOS'!N128,IF($B$15=DATOS!$B$19,'TORRES ENF'!N128," ")))))))))))))))))</f>
        <v>0</v>
      </c>
      <c r="M144" s="46">
        <f>IF($B$15=DATOS!$B$3,CALDERAS!O128,IF($B$15=DATOS!$B$4,CENTRÍFUGAS!O128,IF($B$15=DATOS!$B$5,CHILLERS!O128, IF($B$15=DATOS!$B$6,COMPRESORES!O128,IF($B$15=DATOS!$B$7,EVAPORADORES!O128,IF($B$15=DATOS!$B$8,FILTROS!O128,IF($B$15=DATOS!$B$9,IC!O128,IF($B$15=DATOS!$B$10,MIXERS!O128,IF($B$15=DATOS!$B$11,MOLINOS!O128,IF($B$15=DATOS!$B$12,'ÓSMOSIS INV'!O128,IF($B$15=DATOS!$B$13,REACTORES!O128,IF($B$15=DATOS!$B$14,RESINAS!O132,IF($B$15=DATOS!$B$15,SECADORES!O128,IF($B$15=DATOS!$B$16,SILOS!O128,IF($B$15=DATOS!$B$17,TANQUES!O128,IF($B$15=DATOS!$B$18,'TK AGITADOS'!O128,IF($B$15=DATOS!$B$19,'TORRES ENF'!O128," ")))))))))))))))))</f>
        <v>0</v>
      </c>
      <c r="N144" s="46">
        <f>IF($B$15=DATOS!$B$3,CALDERAS!P128,IF($B$15=DATOS!$B$4,CENTRÍFUGAS!P128,IF($B$15=DATOS!$B$5,CHILLERS!P128, IF($B$15=DATOS!$B$6,COMPRESORES!P128,IF($B$15=DATOS!$B$7,EVAPORADORES!P128,IF($B$15=DATOS!$B$8,FILTROS!P128,IF($B$15=DATOS!$B$9,IC!P128,IF($B$15=DATOS!$B$10,MIXERS!P128,IF($B$15=DATOS!$B$11,MOLINOS!P128,IF($B$15=DATOS!$B$12,'ÓSMOSIS INV'!P128,IF($B$15=DATOS!$B$13,REACTORES!P128,IF($B$15=DATOS!$B$14,RESINAS!P132,IF($B$15=DATOS!$B$15,SECADORES!P128,IF($B$15=DATOS!$B$16,SILOS!P128,IF($B$15=DATOS!$B$17,TANQUES!P128,IF($B$15=DATOS!$B$18,'TK AGITADOS'!P128,IF($B$15=DATOS!$B$19,'TORRES ENF'!P128," ")))))))))))))))))</f>
        <v>0</v>
      </c>
      <c r="O144" s="46">
        <f>IF($B$15=DATOS!$B$3,CALDERAS!Q128,IF($B$15=DATOS!$B$4,CENTRÍFUGAS!Q128,IF($B$15=DATOS!$B$5,CHILLERS!Q128, IF($B$15=DATOS!$B$6,COMPRESORES!Q128,IF($B$15=DATOS!$B$7,EVAPORADORES!Q128,IF($B$15=DATOS!$B$8,FILTROS!Q128,IF($B$15=DATOS!$B$9,IC!Q128,IF($B$15=DATOS!$B$10,MIXERS!Q128,IF($B$15=DATOS!$B$11,MOLINOS!Q128,IF($B$15=DATOS!$B$12,'ÓSMOSIS INV'!Q128,IF($B$15=DATOS!$B$13,REACTORES!Q128,IF($B$15=DATOS!$B$14,RESINAS!Q132,IF($B$15=DATOS!$B$15,SECADORES!Q128,IF($B$15=DATOS!$B$16,SILOS!Q128,IF($B$15=DATOS!$B$17,TANQUES!Q128,IF($B$15=DATOS!$B$18,'TK AGITADOS'!Q128,IF($B$15=DATOS!$B$19,'TORRES ENF'!Q128," ")))))))))))))))))</f>
        <v>0</v>
      </c>
      <c r="P144" s="46">
        <f>IF($B$15=DATOS!$B$3,CALDERAS!R128,IF($B$15=DATOS!$B$4,CENTRÍFUGAS!R128,IF($B$15=DATOS!$B$5,CHILLERS!R128, IF($B$15=DATOS!$B$6,COMPRESORES!R128,IF($B$15=DATOS!$B$7,EVAPORADORES!R128,IF($B$15=DATOS!$B$8,FILTROS!R128,IF($B$15=DATOS!$B$9,IC!R128,IF($B$15=DATOS!$B$10,MIXERS!R128,IF($B$15=DATOS!$B$11,MOLINOS!R128,IF($B$15=DATOS!$B$12,'ÓSMOSIS INV'!R128,IF($B$15=DATOS!$B$13,REACTORES!R128,IF($B$15=DATOS!$B$14,RESINAS!R132,IF($B$15=DATOS!$B$15,SECADORES!R128,IF($B$15=DATOS!$B$16,SILOS!R128,IF($B$15=DATOS!$B$17,TANQUES!R128,IF($B$15=DATOS!$B$18,'TK AGITADOS'!R128,IF($B$15=DATOS!$B$19,'TORRES ENF'!R128," ")))))))))))))))))</f>
        <v>0</v>
      </c>
      <c r="Q144" s="46">
        <f>IF($B$15=DATOS!$B$3,CALDERAS!S128,IF($B$15=DATOS!$B$4,CENTRÍFUGAS!S128,IF($B$15=DATOS!$B$5,CHILLERS!S128, IF($B$15=DATOS!$B$6,COMPRESORES!S128,IF($B$15=DATOS!$B$7,EVAPORADORES!S128,IF($B$15=DATOS!$B$8,FILTROS!S128,IF($B$15=DATOS!$B$9,IC!S128,IF($B$15=DATOS!$B$10,MIXERS!S128,IF($B$15=DATOS!$B$11,MOLINOS!S128,IF($B$15=DATOS!$B$12,'ÓSMOSIS INV'!S128,IF($B$15=DATOS!$B$13,REACTORES!S128,IF($B$15=DATOS!$B$14,RESINAS!S132,IF($B$15=DATOS!$B$15,SECADORES!S128,IF($B$15=DATOS!$B$16,SILOS!S128,IF($B$15=DATOS!$B$17,TANQUES!S128,IF($B$15=DATOS!$B$18,'TK AGITADOS'!S128,IF($B$15=DATOS!$B$19,'TORRES ENF'!S128," ")))))))))))))))))</f>
        <v>0</v>
      </c>
      <c r="R144" s="46">
        <f>IF($B$15=DATOS!$B$3,CALDERAS!T128,IF($B$15=DATOS!$B$4,CENTRÍFUGAS!T128,IF($B$15=DATOS!$B$5,CHILLERS!T128, IF($B$15=DATOS!$B$6,COMPRESORES!T128,IF($B$15=DATOS!$B$7,EVAPORADORES!T128,IF($B$15=DATOS!$B$8,FILTROS!T128,IF($B$15=DATOS!$B$9,IC!T128,IF($B$15=DATOS!$B$10,MIXERS!T128,IF($B$15=DATOS!$B$11,MOLINOS!T128,IF($B$15=DATOS!$B$12,'ÓSMOSIS INV'!T128,IF($B$15=DATOS!$B$13,REACTORES!T128,IF($B$15=DATOS!$B$14,RESINAS!T132,IF($B$15=DATOS!$B$15,SECADORES!T128,IF($B$15=DATOS!$B$16,SILOS!T128,IF($B$15=DATOS!$B$17,TANQUES!T128,IF($B$15=DATOS!$B$18,'TK AGITADOS'!T128,IF($B$15=DATOS!$B$19,'TORRES ENF'!T128," ")))))))))))))))))</f>
        <v>0</v>
      </c>
      <c r="S144" s="46">
        <f>IF($B$15=DATOS!$B$3,CALDERAS!U128,IF($B$15=DATOS!$B$4,CENTRÍFUGAS!U128,IF($B$15=DATOS!$B$5,CHILLERS!U128, IF($B$15=DATOS!$B$6,COMPRESORES!U128,IF($B$15=DATOS!$B$7,EVAPORADORES!U128,IF($B$15=DATOS!$B$8,FILTROS!U128,IF($B$15=DATOS!$B$9,IC!U128,IF($B$15=DATOS!$B$10,MIXERS!U128,IF($B$15=DATOS!$B$11,MOLINOS!U128,IF($B$15=DATOS!$B$12,'ÓSMOSIS INV'!U128,IF($B$15=DATOS!$B$13,REACTORES!U128,IF($B$15=DATOS!$B$14,RESINAS!U132,IF($B$15=DATOS!$B$15,SECADORES!U128,IF($B$15=DATOS!$B$16,SILOS!U128,IF($B$15=DATOS!$B$17,TANQUES!U128,IF($B$15=DATOS!$B$18,'TK AGITADOS'!U128,IF($B$15=DATOS!$B$19,'TORRES ENF'!U128," ")))))))))))))))))</f>
        <v>0</v>
      </c>
      <c r="T144" s="46">
        <f>IF($B$15=DATOS!$B$3,CALDERAS!V128,IF($B$15=DATOS!$B$4,CENTRÍFUGAS!V128,IF($B$15=DATOS!$B$5,CHILLERS!V128, IF($B$15=DATOS!$B$6,COMPRESORES!V128,IF($B$15=DATOS!$B$7,EVAPORADORES!V128,IF($B$15=DATOS!$B$8,FILTROS!V128,IF($B$15=DATOS!$B$9,IC!V128,IF($B$15=DATOS!$B$10,MIXERS!V128,IF($B$15=DATOS!$B$11,MOLINOS!V128,IF($B$15=DATOS!$B$12,'ÓSMOSIS INV'!V128,IF($B$15=DATOS!$B$13,REACTORES!V128,IF($B$15=DATOS!$B$14,RESINAS!V132,IF($B$15=DATOS!$B$15,SECADORES!V128,IF($B$15=DATOS!$B$16,SILOS!V128,IF($B$15=DATOS!$B$17,TANQUES!V128,IF($B$15=DATOS!$B$18,'TK AGITADOS'!V128,IF($B$15=DATOS!$B$19,'TORRES ENF'!V128," ")))))))))))))))))</f>
        <v>0</v>
      </c>
      <c r="U144" s="46">
        <f>IF($B$15=DATOS!$B$3,CALDERAS!W128,IF($B$15=DATOS!$B$4,CENTRÍFUGAS!W128,IF($B$15=DATOS!$B$5,CHILLERS!W128, IF($B$15=DATOS!$B$6,COMPRESORES!W128,IF($B$15=DATOS!$B$7,EVAPORADORES!W128,IF($B$15=DATOS!$B$8,FILTROS!W128,IF($B$15=DATOS!$B$9,IC!W128,IF($B$15=DATOS!$B$10,MIXERS!W128,IF($B$15=DATOS!$B$11,MOLINOS!W128,IF($B$15=DATOS!$B$12,'ÓSMOSIS INV'!W128,IF($B$15=DATOS!$B$13,REACTORES!W128,IF($B$15=DATOS!$B$14,RESINAS!W132,IF($B$15=DATOS!$B$15,SECADORES!W128,IF($B$15=DATOS!$B$16,SILOS!W128,IF($B$15=DATOS!$B$17,TANQUES!W128,IF($B$15=DATOS!$B$18,'TK AGITADOS'!W128,IF($B$15=DATOS!$B$19,'TORRES ENF'!W128," ")))))))))))))))))</f>
        <v>0</v>
      </c>
      <c r="V144" s="46">
        <f>IF($B$15=DATOS!$B$3,CALDERAS!X128,IF($B$15=DATOS!$B$4,CENTRÍFUGAS!X128,IF($B$15=DATOS!$B$5,CHILLERS!X128, IF($B$15=DATOS!$B$6,COMPRESORES!X128,IF($B$15=DATOS!$B$7,EVAPORADORES!X128,IF($B$15=DATOS!$B$8,FILTROS!X128,IF($B$15=DATOS!$B$9,IC!X128,IF($B$15=DATOS!$B$10,MIXERS!X128,IF($B$15=DATOS!$B$11,MOLINOS!X128,IF($B$15=DATOS!$B$12,'ÓSMOSIS INV'!X128,IF($B$15=DATOS!$B$13,REACTORES!X128,IF($B$15=DATOS!$B$14,RESINAS!X132,IF($B$15=DATOS!$B$15,SECADORES!X128,IF($B$15=DATOS!$B$16,SILOS!X128,IF($B$15=DATOS!$B$17,TANQUES!X128,IF($B$15=DATOS!$B$18,'TK AGITADOS'!X128,IF($B$15=DATOS!$B$19,'TORRES ENF'!X128," ")))))))))))))))))</f>
        <v>0</v>
      </c>
      <c r="W144" s="46">
        <f>IF($B$15=DATOS!$B$3,CALDERAS!Y128,IF($B$15=DATOS!$B$4,CENTRÍFUGAS!Y128,IF($B$15=DATOS!$B$5,CHILLERS!Y128, IF($B$15=DATOS!$B$6,COMPRESORES!Y128,IF($B$15=DATOS!$B$7,EVAPORADORES!Y128,IF($B$15=DATOS!$B$8,FILTROS!Y128,IF($B$15=DATOS!$B$9,IC!Y128,IF($B$15=DATOS!$B$10,MIXERS!Y128,IF($B$15=DATOS!$B$11,MOLINOS!Y128,IF($B$15=DATOS!$B$12,'ÓSMOSIS INV'!Y128,IF($B$15=DATOS!$B$13,REACTORES!Y128,IF($B$15=DATOS!$B$14,RESINAS!Y132,IF($B$15=DATOS!$B$15,SECADORES!Y128,IF($B$15=DATOS!$B$16,SILOS!Y128,IF($B$15=DATOS!$B$17,TANQUES!Y128,IF($B$15=DATOS!$B$18,'TK AGITADOS'!Y128,IF($B$15=DATOS!$B$19,'TORRES ENF'!Y128," ")))))))))))))))))</f>
        <v>0</v>
      </c>
      <c r="X144" s="46">
        <f>IF($B$15=DATOS!$B$3,CALDERAS!Z128,IF($B$15=DATOS!$B$4,CENTRÍFUGAS!Z128,IF($B$15=DATOS!$B$5,CHILLERS!Z128, IF($B$15=DATOS!$B$6,COMPRESORES!Z128,IF($B$15=DATOS!$B$7,EVAPORADORES!Z128,IF($B$15=DATOS!$B$8,FILTROS!Z128,IF($B$15=DATOS!$B$9,IC!Z128,IF($B$15=DATOS!$B$10,MIXERS!Z128,IF($B$15=DATOS!$B$11,MOLINOS!Z128,IF($B$15=DATOS!$B$12,'ÓSMOSIS INV'!Z128,IF($B$15=DATOS!$B$13,REACTORES!Z128,IF($B$15=DATOS!$B$14,RESINAS!Z132,IF($B$15=DATOS!$B$15,SECADORES!Z128,IF($B$15=DATOS!$B$16,SILOS!Z128,IF($B$15=DATOS!$B$17,TANQUES!Z128,IF($B$15=DATOS!$B$18,'TK AGITADOS'!Z128,IF($B$15=DATOS!$B$19,'TORRES ENF'!Z128," ")))))))))))))))))</f>
        <v>0</v>
      </c>
      <c r="Y144" s="46">
        <f>IF($B$15=DATOS!$B$3,CALDERAS!AA128,IF($B$15=DATOS!$B$4,CENTRÍFUGAS!AA128,IF($B$15=DATOS!$B$5,CHILLERS!AA128, IF($B$15=DATOS!$B$6,COMPRESORES!AA128,IF($B$15=DATOS!$B$7,EVAPORADORES!AA128,IF($B$15=DATOS!$B$8,FILTROS!AA128,IF($B$15=DATOS!$B$9,IC!AA128,IF($B$15=DATOS!$B$10,MIXERS!AA128,IF($B$15=DATOS!$B$11,MOLINOS!AA128,IF($B$15=DATOS!$B$12,'ÓSMOSIS INV'!AA128,IF($B$15=DATOS!$B$13,REACTORES!AA128,IF($B$15=DATOS!$B$14,RESINAS!AA132,IF($B$15=DATOS!$B$15,SECADORES!AA128,IF($B$15=DATOS!$B$16,SILOS!AA128,IF($B$15=DATOS!$B$17,TANQUES!AA128,IF($B$15=DATOS!$B$18,'TK AGITADOS'!AA128,IF($B$15=DATOS!$B$19,'TORRES ENF'!AA128," ")))))))))))))))))</f>
        <v>0</v>
      </c>
      <c r="Z144" s="46">
        <f>IF($B$15=DATOS!$B$3,CALDERAS!AB128,IF($B$15=DATOS!$B$4,CENTRÍFUGAS!AB128,IF($B$15=DATOS!$B$5,CHILLERS!AB128, IF($B$15=DATOS!$B$6,COMPRESORES!AB128,IF($B$15=DATOS!$B$7,EVAPORADORES!AB128,IF($B$15=DATOS!$B$8,FILTROS!AB128,IF($B$15=DATOS!$B$9,IC!AB128,IF($B$15=DATOS!$B$10,MIXERS!AB128,IF($B$15=DATOS!$B$11,MOLINOS!AB128,IF($B$15=DATOS!$B$12,'ÓSMOSIS INV'!AB128,IF($B$15=DATOS!$B$13,REACTORES!AB128,IF($B$15=DATOS!$B$14,RESINAS!AB132,IF($B$15=DATOS!$B$15,SECADORES!AB128,IF($B$15=DATOS!$B$16,SILOS!AB128,IF($B$15=DATOS!$B$17,TANQUES!AB128,IF($B$15=DATOS!$B$18,'TK AGITADOS'!AB128,IF($B$15=DATOS!$B$19,'TORRES ENF'!AB128," ")))))))))))))))))</f>
        <v>0</v>
      </c>
      <c r="AA144" s="46">
        <f>IF($B$15=DATOS!$B$3,CALDERAS!AC128,IF($B$15=DATOS!$B$4,CENTRÍFUGAS!AC128,IF($B$15=DATOS!$B$5,CHILLERS!AC128, IF($B$15=DATOS!$B$6,COMPRESORES!AC128,IF($B$15=DATOS!$B$7,EVAPORADORES!AC128,IF($B$15=DATOS!$B$8,FILTROS!AC128,IF($B$15=DATOS!$B$9,IC!AC128,IF($B$15=DATOS!$B$10,MIXERS!AC128,IF($B$15=DATOS!$B$11,MOLINOS!AC128,IF($B$15=DATOS!$B$12,'ÓSMOSIS INV'!AC128,IF($B$15=DATOS!$B$13,REACTORES!AC128,IF($B$15=DATOS!$B$14,RESINAS!AC132,IF($B$15=DATOS!$B$15,SECADORES!AC128,IF($B$15=DATOS!$B$16,SILOS!AC128,IF($B$15=DATOS!$B$17,TANQUES!AC128,IF($B$15=DATOS!$B$18,'TK AGITADOS'!AC128,IF($B$15=DATOS!$B$19,'TORRES ENF'!AC128," ")))))))))))))))))</f>
        <v>0</v>
      </c>
      <c r="AB144" s="46">
        <f>IF($B$15=DATOS!$B$3,CALDERAS!AD128,IF($B$15=DATOS!$B$4,CENTRÍFUGAS!AD128,IF($B$15=DATOS!$B$5,CHILLERS!AD128, IF($B$15=DATOS!$B$6,COMPRESORES!AD128,IF($B$15=DATOS!$B$7,EVAPORADORES!AD128,IF($B$15=DATOS!$B$8,FILTROS!AD128,IF($B$15=DATOS!$B$9,IC!AD128,IF($B$15=DATOS!$B$10,MIXERS!AD128,IF($B$15=DATOS!$B$11,MOLINOS!AD128,IF($B$15=DATOS!$B$12,'ÓSMOSIS INV'!AD128,IF($B$15=DATOS!$B$13,REACTORES!AD128,IF($B$15=DATOS!$B$14,RESINAS!AD132,IF($B$15=DATOS!$B$15,SECADORES!AD128,IF($B$15=DATOS!$B$16,SILOS!AD128,IF($B$15=DATOS!$B$17,TANQUES!AD128,IF($B$15=DATOS!$B$18,'TK AGITADOS'!AD128,IF($B$15=DATOS!$B$19,'TORRES ENF'!AD128," ")))))))))))))))))</f>
        <v>0</v>
      </c>
      <c r="AC144" s="46">
        <f>IF($B$15=DATOS!$B$3,CALDERAS!AE128,IF($B$15=DATOS!$B$4,CENTRÍFUGAS!AE128,IF($B$15=DATOS!$B$5,CHILLERS!AE128, IF($B$15=DATOS!$B$6,COMPRESORES!AE128,IF($B$15=DATOS!$B$7,EVAPORADORES!AE128,IF($B$15=DATOS!$B$8,FILTROS!AE128,IF($B$15=DATOS!$B$9,IC!AE128,IF($B$15=DATOS!$B$10,MIXERS!AE128,IF($B$15=DATOS!$B$11,MOLINOS!AE128,IF($B$15=DATOS!$B$12,'ÓSMOSIS INV'!AE128,IF($B$15=DATOS!$B$13,REACTORES!AE128,IF($B$15=DATOS!$B$14,RESINAS!AE132,IF($B$15=DATOS!$B$15,SECADORES!AE128,IF($B$15=DATOS!$B$16,SILOS!AE128,IF($B$15=DATOS!$B$17,TANQUES!AE128,IF($B$15=DATOS!$B$18,'TK AGITADOS'!AE128,IF($B$15=DATOS!$B$19,'TORRES ENF'!AE128," ")))))))))))))))))</f>
        <v>0</v>
      </c>
      <c r="AD144" s="46">
        <f>IF($B$15=DATOS!$B$3,CALDERAS!AF128,IF($B$15=DATOS!$B$4,CENTRÍFUGAS!AF128,IF($B$15=DATOS!$B$5,CHILLERS!AF128, IF($B$15=DATOS!$B$6,COMPRESORES!AF128,IF($B$15=DATOS!$B$7,EVAPORADORES!AF128,IF($B$15=DATOS!$B$8,FILTROS!AF128,IF($B$15=DATOS!$B$9,IC!AF128,IF($B$15=DATOS!$B$10,MIXERS!AF128,IF($B$15=DATOS!$B$11,MOLINOS!AF128,IF($B$15=DATOS!$B$12,'ÓSMOSIS INV'!AF128,IF($B$15=DATOS!$B$13,REACTORES!AF128,IF($B$15=DATOS!$B$14,RESINAS!AF132,IF($B$15=DATOS!$B$15,SECADORES!AF128,IF($B$15=DATOS!$B$16,SILOS!AF128,IF($B$15=DATOS!$B$17,TANQUES!AF128,IF($B$15=DATOS!$B$18,'TK AGITADOS'!AF128,IF($B$15=DATOS!$B$19,'TORRES ENF'!AF128," ")))))))))))))))))</f>
        <v>0</v>
      </c>
      <c r="AE144" s="46">
        <f>IF($B$15=DATOS!$B$3,CALDERAS!AG128,IF($B$15=DATOS!$B$4,CENTRÍFUGAS!AG128,IF($B$15=DATOS!$B$5,CHILLERS!AG128, IF($B$15=DATOS!$B$6,COMPRESORES!AG128,IF($B$15=DATOS!$B$7,EVAPORADORES!AG128,IF($B$15=DATOS!$B$8,FILTROS!AG128,IF($B$15=DATOS!$B$9,IC!AG128,IF($B$15=DATOS!$B$10,MIXERS!AG128,IF($B$15=DATOS!$B$11,MOLINOS!AG128,IF($B$15=DATOS!$B$12,'ÓSMOSIS INV'!AG128,IF($B$15=DATOS!$B$13,REACTORES!AG128,IF($B$15=DATOS!$B$14,RESINAS!AG132,IF($B$15=DATOS!$B$15,SECADORES!AG128,IF($B$15=DATOS!$B$16,SILOS!AG128,IF($B$15=DATOS!$B$17,TANQUES!AG128,IF($B$15=DATOS!$B$18,'TK AGITADOS'!AG128,IF($B$15=DATOS!$B$19,'TORRES ENF'!AG128," ")))))))))))))))))</f>
        <v>0</v>
      </c>
      <c r="AF144" s="46">
        <f>IF($B$15=DATOS!$B$3,CALDERAS!AH128,IF($B$15=DATOS!$B$4,CENTRÍFUGAS!AH128,IF($B$15=DATOS!$B$5,CHILLERS!AH128, IF($B$15=DATOS!$B$6,COMPRESORES!AH128,IF($B$15=DATOS!$B$7,EVAPORADORES!AH128,IF($B$15=DATOS!$B$8,FILTROS!AH128,IF($B$15=DATOS!$B$9,IC!AH128,IF($B$15=DATOS!$B$10,MIXERS!AH128,IF($B$15=DATOS!$B$11,MOLINOS!AH128,IF($B$15=DATOS!$B$12,'ÓSMOSIS INV'!AH128,IF($B$15=DATOS!$B$13,REACTORES!AH128,IF($B$15=DATOS!$B$14,RESINAS!AH132,IF($B$15=DATOS!$B$15,SECADORES!AH128,IF($B$15=DATOS!$B$16,SILOS!AH128,IF($B$15=DATOS!$B$17,TANQUES!AH128,IF($B$15=DATOS!$B$18,'TK AGITADOS'!AH128,IF($B$15=DATOS!$B$19,'TORRES ENF'!AH128," ")))))))))))))))))</f>
        <v>0</v>
      </c>
    </row>
    <row r="145" spans="1:32" s="48" customFormat="1" ht="45" customHeight="1" x14ac:dyDescent="0.4">
      <c r="A145" s="46">
        <f>IF($B$15=DATOS!$B$3,CALDERAS!C129,IF($B$15=DATOS!$B$4,CENTRÍFUGAS!C129,IF($B$15=DATOS!$B$5,CHILLERS!C129, IF($B$15=DATOS!$B$6,COMPRESORES!C129,IF($B$15=DATOS!$B$7,EVAPORADORES!C129,IF($B$15=DATOS!$B$8,FILTROS!C129,IF($B$15=DATOS!$B$9,IC!C129,IF($B$15=DATOS!$B$10,MIXERS!C129,IF($B$15=DATOS!$B$11,MOLINOS!C129,IF($B$15=DATOS!$B$12,'ÓSMOSIS INV'!C129,IF($B$15=DATOS!$B$13,REACTORES!C129,IF($B$15=DATOS!$B$14,RESINAS!C133,IF($B$15=DATOS!$B$15,SECADORES!C129,IF($B$15=DATOS!$B$16,SILOS!C129,IF($B$15=DATOS!$B$17,TANQUES!C129,IF($B$15=DATOS!$B$18,'TK AGITADOS'!C129,IF($B$15=DATOS!$B$19,'TORRES ENF'!C129," ")))))))))))))))))</f>
        <v>0</v>
      </c>
      <c r="B145" s="46">
        <f>IF($B$15=DATOS!$B$3,CALDERAS!D129,IF($B$15=DATOS!$B$4,CENTRÍFUGAS!D129,IF($B$15=DATOS!$B$5,CHILLERS!D129, IF($B$15=DATOS!$B$6,COMPRESORES!D129,IF($B$15=DATOS!$B$7,EVAPORADORES!D129,IF($B$15=DATOS!$B$8,FILTROS!D129,IF($B$15=DATOS!$B$9,IC!D129,IF($B$15=DATOS!$B$10,MIXERS!D129,IF($B$15=DATOS!$B$11,MOLINOS!D129,IF($B$15=DATOS!$B$12,'ÓSMOSIS INV'!D129,IF($B$15=DATOS!$B$13,REACTORES!D129,IF($B$15=DATOS!$B$14,RESINAS!D133,IF($B$15=DATOS!$B$15,SECADORES!D129,IF($B$15=DATOS!$B$16,SILOS!D129,IF($B$15=DATOS!$B$17,TANQUES!D129,IF($B$15=DATOS!$B$18,'TK AGITADOS'!D129,IF($B$15=DATOS!$B$19,'TORRES ENF'!D129," ")))))))))))))))))</f>
        <v>0</v>
      </c>
      <c r="C145" s="46">
        <f>IF($B$15=DATOS!$B$3,CALDERAS!E129,IF($B$15=DATOS!$B$4,CENTRÍFUGAS!E129,IF($B$15=DATOS!$B$5,CHILLERS!E129, IF($B$15=DATOS!$B$6,COMPRESORES!E129,IF($B$15=DATOS!$B$7,EVAPORADORES!E129,IF($B$15=DATOS!$B$8,FILTROS!E129,IF($B$15=DATOS!$B$9,IC!E129,IF($B$15=DATOS!$B$10,MIXERS!E129,IF($B$15=DATOS!$B$11,MOLINOS!E129,IF($B$15=DATOS!$B$12,'ÓSMOSIS INV'!E129,IF($B$15=DATOS!$B$13,REACTORES!E129,IF($B$15=DATOS!$B$14,RESINAS!E133,IF($B$15=DATOS!$B$15,SECADORES!E129,IF($B$15=DATOS!$B$16,SILOS!E129,IF($B$15=DATOS!$B$17,TANQUES!E129,IF($B$15=DATOS!$B$18,'TK AGITADOS'!E129,IF($B$15=DATOS!$B$19,'TORRES ENF'!E129," ")))))))))))))))))</f>
        <v>0</v>
      </c>
      <c r="D145" s="46">
        <f>IF($B$15=DATOS!$B$3,CALDERAS!F129,IF($B$15=DATOS!$B$4,CENTRÍFUGAS!F129,IF($B$15=DATOS!$B$5,CHILLERS!F129, IF($B$15=DATOS!$B$6,COMPRESORES!F129,IF($B$15=DATOS!$B$7,EVAPORADORES!F129,IF($B$15=DATOS!$B$8,FILTROS!F129,IF($B$15=DATOS!$B$9,IC!F129,IF($B$15=DATOS!$B$10,MIXERS!F129,IF($B$15=DATOS!$B$11,MOLINOS!F129,IF($B$15=DATOS!$B$12,'ÓSMOSIS INV'!F129,IF($B$15=DATOS!$B$13,REACTORES!F129,IF($B$15=DATOS!$B$14,RESINAS!F133,IF($B$15=DATOS!$B$15,SECADORES!F129,IF($B$15=DATOS!$B$16,SILOS!F129,IF($B$15=DATOS!$B$17,TANQUES!F129,IF($B$15=DATOS!$B$18,'TK AGITADOS'!F129,IF($B$15=DATOS!$B$19,'TORRES ENF'!F129," ")))))))))))))))))</f>
        <v>0</v>
      </c>
      <c r="E145" s="46">
        <f>IF($B$15=DATOS!$B$3,CALDERAS!G129,IF($B$15=DATOS!$B$4,CENTRÍFUGAS!G129,IF($B$15=DATOS!$B$5,CHILLERS!G129, IF($B$15=DATOS!$B$6,COMPRESORES!G129,IF($B$15=DATOS!$B$7,EVAPORADORES!G129,IF($B$15=DATOS!$B$8,FILTROS!G129,IF($B$15=DATOS!$B$9,IC!G129,IF($B$15=DATOS!$B$10,MIXERS!G129,IF($B$15=DATOS!$B$11,MOLINOS!G129,IF($B$15=DATOS!$B$12,'ÓSMOSIS INV'!G129,IF($B$15=DATOS!$B$13,REACTORES!G129,IF($B$15=DATOS!$B$14,RESINAS!G133,IF($B$15=DATOS!$B$15,SECADORES!G129,IF($B$15=DATOS!$B$16,SILOS!G129,IF($B$15=DATOS!$B$17,TANQUES!G129,IF($B$15=DATOS!$B$18,'TK AGITADOS'!G129,IF($B$15=DATOS!$B$19,'TORRES ENF'!G129," ")))))))))))))))))</f>
        <v>0</v>
      </c>
      <c r="F145" s="46">
        <f>IF($B$15=DATOS!$B$3,CALDERAS!H129,IF($B$15=DATOS!$B$4,CENTRÍFUGAS!H129,IF($B$15=DATOS!$B$5,CHILLERS!H129, IF($B$15=DATOS!$B$6,COMPRESORES!H129,IF($B$15=DATOS!$B$7,EVAPORADORES!H129,IF($B$15=DATOS!$B$8,FILTROS!H129,IF($B$15=DATOS!$B$9,IC!H129,IF($B$15=DATOS!$B$10,MIXERS!H129,IF($B$15=DATOS!$B$11,MOLINOS!H129,IF($B$15=DATOS!$B$12,'ÓSMOSIS INV'!H129,IF($B$15=DATOS!$B$13,REACTORES!H129,IF($B$15=DATOS!$B$14,RESINAS!H133,IF($B$15=DATOS!$B$15,SECADORES!H129,IF($B$15=DATOS!$B$16,SILOS!H129,IF($B$15=DATOS!$B$17,TANQUES!H129,IF($B$15=DATOS!$B$18,'TK AGITADOS'!H129,IF($B$15=DATOS!$B$19,'TORRES ENF'!H129," ")))))))))))))))))</f>
        <v>0</v>
      </c>
      <c r="G145" s="46">
        <f>IF($B$15=DATOS!$B$3,CALDERAS!I129,IF($B$15=DATOS!$B$4,CENTRÍFUGAS!I129,IF($B$15=DATOS!$B$5,CHILLERS!I129, IF($B$15=DATOS!$B$6,COMPRESORES!I129,IF($B$15=DATOS!$B$7,EVAPORADORES!I129,IF($B$15=DATOS!$B$8,FILTROS!I129,IF($B$15=DATOS!$B$9,IC!I129,IF($B$15=DATOS!$B$10,MIXERS!I129,IF($B$15=DATOS!$B$11,MOLINOS!I129,IF($B$15=DATOS!$B$12,'ÓSMOSIS INV'!I129,IF($B$15=DATOS!$B$13,REACTORES!I129,IF($B$15=DATOS!$B$14,RESINAS!I133,IF($B$15=DATOS!$B$15,SECADORES!I129,IF($B$15=DATOS!$B$16,SILOS!I129,IF($B$15=DATOS!$B$17,TANQUES!I129,IF($B$15=DATOS!$B$18,'TK AGITADOS'!I129,IF($B$15=DATOS!$B$19,'TORRES ENF'!I129," ")))))))))))))))))</f>
        <v>0</v>
      </c>
      <c r="H145" s="46">
        <f>IF($B$15=DATOS!$B$3,CALDERAS!J129,IF($B$15=DATOS!$B$4,CENTRÍFUGAS!J129,IF($B$15=DATOS!$B$5,CHILLERS!J129, IF($B$15=DATOS!$B$6,COMPRESORES!J129,IF($B$15=DATOS!$B$7,EVAPORADORES!J129,IF($B$15=DATOS!$B$8,FILTROS!J129,IF($B$15=DATOS!$B$9,IC!J129,IF($B$15=DATOS!$B$10,MIXERS!J129,IF($B$15=DATOS!$B$11,MOLINOS!J129,IF($B$15=DATOS!$B$12,'ÓSMOSIS INV'!J129,IF($B$15=DATOS!$B$13,REACTORES!J129,IF($B$15=DATOS!$B$14,RESINAS!J133,IF($B$15=DATOS!$B$15,SECADORES!J129,IF($B$15=DATOS!$B$16,SILOS!J129,IF($B$15=DATOS!$B$17,TANQUES!J129,IF($B$15=DATOS!$B$18,'TK AGITADOS'!J129,IF($B$15=DATOS!$B$19,'TORRES ENF'!J129," ")))))))))))))))))</f>
        <v>0</v>
      </c>
      <c r="I145" s="46">
        <f>IF($B$15=DATOS!$B$3,CALDERAS!K129,IF($B$15=DATOS!$B$4,CENTRÍFUGAS!K129,IF($B$15=DATOS!$B$5,CHILLERS!K129, IF($B$15=DATOS!$B$6,COMPRESORES!K129,IF($B$15=DATOS!$B$7,EVAPORADORES!K129,IF($B$15=DATOS!$B$8,FILTROS!K129,IF($B$15=DATOS!$B$9,IC!K129,IF($B$15=DATOS!$B$10,MIXERS!K129,IF($B$15=DATOS!$B$11,MOLINOS!K129,IF($B$15=DATOS!$B$12,'ÓSMOSIS INV'!K129,IF($B$15=DATOS!$B$13,REACTORES!K129,IF($B$15=DATOS!$B$14,RESINAS!K133,IF($B$15=DATOS!$B$15,SECADORES!K129,IF($B$15=DATOS!$B$16,SILOS!K129,IF($B$15=DATOS!$B$17,TANQUES!K129,IF($B$15=DATOS!$B$18,'TK AGITADOS'!K129,IF($B$15=DATOS!$B$19,'TORRES ENF'!K129," ")))))))))))))))))</f>
        <v>0</v>
      </c>
      <c r="J145" s="46">
        <f>IF($B$15=DATOS!$B$3,CALDERAS!L129,IF($B$15=DATOS!$B$4,CENTRÍFUGAS!L129,IF($B$15=DATOS!$B$5,CHILLERS!L129, IF($B$15=DATOS!$B$6,COMPRESORES!L129,IF($B$15=DATOS!$B$7,EVAPORADORES!L129,IF($B$15=DATOS!$B$8,FILTROS!L129,IF($B$15=DATOS!$B$9,IC!L129,IF($B$15=DATOS!$B$10,MIXERS!L129,IF($B$15=DATOS!$B$11,MOLINOS!L129,IF($B$15=DATOS!$B$12,'ÓSMOSIS INV'!L129,IF($B$15=DATOS!$B$13,REACTORES!L129,IF($B$15=DATOS!$B$14,RESINAS!L133,IF($B$15=DATOS!$B$15,SECADORES!L129,IF($B$15=DATOS!$B$16,SILOS!L129,IF($B$15=DATOS!$B$17,TANQUES!L129,IF($B$15=DATOS!$B$18,'TK AGITADOS'!L129,IF($B$15=DATOS!$B$19,'TORRES ENF'!L129," ")))))))))))))))))</f>
        <v>0</v>
      </c>
      <c r="K145" s="46">
        <f>IF($B$15=DATOS!$B$3,CALDERAS!M129,IF($B$15=DATOS!$B$4,CENTRÍFUGAS!M129,IF($B$15=DATOS!$B$5,CHILLERS!M129, IF($B$15=DATOS!$B$6,COMPRESORES!M129,IF($B$15=DATOS!$B$7,EVAPORADORES!M129,IF($B$15=DATOS!$B$8,FILTROS!M129,IF($B$15=DATOS!$B$9,IC!M129,IF($B$15=DATOS!$B$10,MIXERS!M129,IF($B$15=DATOS!$B$11,MOLINOS!M129,IF($B$15=DATOS!$B$12,'ÓSMOSIS INV'!M129,IF($B$15=DATOS!$B$13,REACTORES!M129,IF($B$15=DATOS!$B$14,RESINAS!M133,IF($B$15=DATOS!$B$15,SECADORES!M129,IF($B$15=DATOS!$B$16,SILOS!M129,IF($B$15=DATOS!$B$17,TANQUES!M129,IF($B$15=DATOS!$B$18,'TK AGITADOS'!M129,IF($B$15=DATOS!$B$19,'TORRES ENF'!M129," ")))))))))))))))))</f>
        <v>0</v>
      </c>
      <c r="L145" s="46">
        <f>IF($B$15=DATOS!$B$3,CALDERAS!N129,IF($B$15=DATOS!$B$4,CENTRÍFUGAS!N129,IF($B$15=DATOS!$B$5,CHILLERS!N129, IF($B$15=DATOS!$B$6,COMPRESORES!N129,IF($B$15=DATOS!$B$7,EVAPORADORES!N129,IF($B$15=DATOS!$B$8,FILTROS!N129,IF($B$15=DATOS!$B$9,IC!N129,IF($B$15=DATOS!$B$10,MIXERS!N129,IF($B$15=DATOS!$B$11,MOLINOS!N129,IF($B$15=DATOS!$B$12,'ÓSMOSIS INV'!N129,IF($B$15=DATOS!$B$13,REACTORES!N129,IF($B$15=DATOS!$B$14,RESINAS!N133,IF($B$15=DATOS!$B$15,SECADORES!N129,IF($B$15=DATOS!$B$16,SILOS!N129,IF($B$15=DATOS!$B$17,TANQUES!N129,IF($B$15=DATOS!$B$18,'TK AGITADOS'!N129,IF($B$15=DATOS!$B$19,'TORRES ENF'!N129," ")))))))))))))))))</f>
        <v>0</v>
      </c>
      <c r="M145" s="46">
        <f>IF($B$15=DATOS!$B$3,CALDERAS!O129,IF($B$15=DATOS!$B$4,CENTRÍFUGAS!O129,IF($B$15=DATOS!$B$5,CHILLERS!O129, IF($B$15=DATOS!$B$6,COMPRESORES!O129,IF($B$15=DATOS!$B$7,EVAPORADORES!O129,IF($B$15=DATOS!$B$8,FILTROS!O129,IF($B$15=DATOS!$B$9,IC!O129,IF($B$15=DATOS!$B$10,MIXERS!O129,IF($B$15=DATOS!$B$11,MOLINOS!O129,IF($B$15=DATOS!$B$12,'ÓSMOSIS INV'!O129,IF($B$15=DATOS!$B$13,REACTORES!O129,IF($B$15=DATOS!$B$14,RESINAS!O133,IF($B$15=DATOS!$B$15,SECADORES!O129,IF($B$15=DATOS!$B$16,SILOS!O129,IF($B$15=DATOS!$B$17,TANQUES!O129,IF($B$15=DATOS!$B$18,'TK AGITADOS'!O129,IF($B$15=DATOS!$B$19,'TORRES ENF'!O129," ")))))))))))))))))</f>
        <v>0</v>
      </c>
      <c r="N145" s="46">
        <f>IF($B$15=DATOS!$B$3,CALDERAS!P129,IF($B$15=DATOS!$B$4,CENTRÍFUGAS!P129,IF($B$15=DATOS!$B$5,CHILLERS!P129, IF($B$15=DATOS!$B$6,COMPRESORES!P129,IF($B$15=DATOS!$B$7,EVAPORADORES!P129,IF($B$15=DATOS!$B$8,FILTROS!P129,IF($B$15=DATOS!$B$9,IC!P129,IF($B$15=DATOS!$B$10,MIXERS!P129,IF($B$15=DATOS!$B$11,MOLINOS!P129,IF($B$15=DATOS!$B$12,'ÓSMOSIS INV'!P129,IF($B$15=DATOS!$B$13,REACTORES!P129,IF($B$15=DATOS!$B$14,RESINAS!P133,IF($B$15=DATOS!$B$15,SECADORES!P129,IF($B$15=DATOS!$B$16,SILOS!P129,IF($B$15=DATOS!$B$17,TANQUES!P129,IF($B$15=DATOS!$B$18,'TK AGITADOS'!P129,IF($B$15=DATOS!$B$19,'TORRES ENF'!P129," ")))))))))))))))))</f>
        <v>0</v>
      </c>
      <c r="O145" s="46">
        <f>IF($B$15=DATOS!$B$3,CALDERAS!Q129,IF($B$15=DATOS!$B$4,CENTRÍFUGAS!Q129,IF($B$15=DATOS!$B$5,CHILLERS!Q129, IF($B$15=DATOS!$B$6,COMPRESORES!Q129,IF($B$15=DATOS!$B$7,EVAPORADORES!Q129,IF($B$15=DATOS!$B$8,FILTROS!Q129,IF($B$15=DATOS!$B$9,IC!Q129,IF($B$15=DATOS!$B$10,MIXERS!Q129,IF($B$15=DATOS!$B$11,MOLINOS!Q129,IF($B$15=DATOS!$B$12,'ÓSMOSIS INV'!Q129,IF($B$15=DATOS!$B$13,REACTORES!Q129,IF($B$15=DATOS!$B$14,RESINAS!Q133,IF($B$15=DATOS!$B$15,SECADORES!Q129,IF($B$15=DATOS!$B$16,SILOS!Q129,IF($B$15=DATOS!$B$17,TANQUES!Q129,IF($B$15=DATOS!$B$18,'TK AGITADOS'!Q129,IF($B$15=DATOS!$B$19,'TORRES ENF'!Q129," ")))))))))))))))))</f>
        <v>0</v>
      </c>
      <c r="P145" s="46">
        <f>IF($B$15=DATOS!$B$3,CALDERAS!R129,IF($B$15=DATOS!$B$4,CENTRÍFUGAS!R129,IF($B$15=DATOS!$B$5,CHILLERS!R129, IF($B$15=DATOS!$B$6,COMPRESORES!R129,IF($B$15=DATOS!$B$7,EVAPORADORES!R129,IF($B$15=DATOS!$B$8,FILTROS!R129,IF($B$15=DATOS!$B$9,IC!R129,IF($B$15=DATOS!$B$10,MIXERS!R129,IF($B$15=DATOS!$B$11,MOLINOS!R129,IF($B$15=DATOS!$B$12,'ÓSMOSIS INV'!R129,IF($B$15=DATOS!$B$13,REACTORES!R129,IF($B$15=DATOS!$B$14,RESINAS!R133,IF($B$15=DATOS!$B$15,SECADORES!R129,IF($B$15=DATOS!$B$16,SILOS!R129,IF($B$15=DATOS!$B$17,TANQUES!R129,IF($B$15=DATOS!$B$18,'TK AGITADOS'!R129,IF($B$15=DATOS!$B$19,'TORRES ENF'!R129," ")))))))))))))))))</f>
        <v>0</v>
      </c>
      <c r="Q145" s="46">
        <f>IF($B$15=DATOS!$B$3,CALDERAS!S129,IF($B$15=DATOS!$B$4,CENTRÍFUGAS!S129,IF($B$15=DATOS!$B$5,CHILLERS!S129, IF($B$15=DATOS!$B$6,COMPRESORES!S129,IF($B$15=DATOS!$B$7,EVAPORADORES!S129,IF($B$15=DATOS!$B$8,FILTROS!S129,IF($B$15=DATOS!$B$9,IC!S129,IF($B$15=DATOS!$B$10,MIXERS!S129,IF($B$15=DATOS!$B$11,MOLINOS!S129,IF($B$15=DATOS!$B$12,'ÓSMOSIS INV'!S129,IF($B$15=DATOS!$B$13,REACTORES!S129,IF($B$15=DATOS!$B$14,RESINAS!S133,IF($B$15=DATOS!$B$15,SECADORES!S129,IF($B$15=DATOS!$B$16,SILOS!S129,IF($B$15=DATOS!$B$17,TANQUES!S129,IF($B$15=DATOS!$B$18,'TK AGITADOS'!S129,IF($B$15=DATOS!$B$19,'TORRES ENF'!S129," ")))))))))))))))))</f>
        <v>0</v>
      </c>
      <c r="R145" s="46">
        <f>IF($B$15=DATOS!$B$3,CALDERAS!T129,IF($B$15=DATOS!$B$4,CENTRÍFUGAS!T129,IF($B$15=DATOS!$B$5,CHILLERS!T129, IF($B$15=DATOS!$B$6,COMPRESORES!T129,IF($B$15=DATOS!$B$7,EVAPORADORES!T129,IF($B$15=DATOS!$B$8,FILTROS!T129,IF($B$15=DATOS!$B$9,IC!T129,IF($B$15=DATOS!$B$10,MIXERS!T129,IF($B$15=DATOS!$B$11,MOLINOS!T129,IF($B$15=DATOS!$B$12,'ÓSMOSIS INV'!T129,IF($B$15=DATOS!$B$13,REACTORES!T129,IF($B$15=DATOS!$B$14,RESINAS!T133,IF($B$15=DATOS!$B$15,SECADORES!T129,IF($B$15=DATOS!$B$16,SILOS!T129,IF($B$15=DATOS!$B$17,TANQUES!T129,IF($B$15=DATOS!$B$18,'TK AGITADOS'!T129,IF($B$15=DATOS!$B$19,'TORRES ENF'!T129," ")))))))))))))))))</f>
        <v>0</v>
      </c>
      <c r="S145" s="46">
        <f>IF($B$15=DATOS!$B$3,CALDERAS!U129,IF($B$15=DATOS!$B$4,CENTRÍFUGAS!U129,IF($B$15=DATOS!$B$5,CHILLERS!U129, IF($B$15=DATOS!$B$6,COMPRESORES!U129,IF($B$15=DATOS!$B$7,EVAPORADORES!U129,IF($B$15=DATOS!$B$8,FILTROS!U129,IF($B$15=DATOS!$B$9,IC!U129,IF($B$15=DATOS!$B$10,MIXERS!U129,IF($B$15=DATOS!$B$11,MOLINOS!U129,IF($B$15=DATOS!$B$12,'ÓSMOSIS INV'!U129,IF($B$15=DATOS!$B$13,REACTORES!U129,IF($B$15=DATOS!$B$14,RESINAS!U133,IF($B$15=DATOS!$B$15,SECADORES!U129,IF($B$15=DATOS!$B$16,SILOS!U129,IF($B$15=DATOS!$B$17,TANQUES!U129,IF($B$15=DATOS!$B$18,'TK AGITADOS'!U129,IF($B$15=DATOS!$B$19,'TORRES ENF'!U129," ")))))))))))))))))</f>
        <v>0</v>
      </c>
      <c r="T145" s="46">
        <f>IF($B$15=DATOS!$B$3,CALDERAS!V129,IF($B$15=DATOS!$B$4,CENTRÍFUGAS!V129,IF($B$15=DATOS!$B$5,CHILLERS!V129, IF($B$15=DATOS!$B$6,COMPRESORES!V129,IF($B$15=DATOS!$B$7,EVAPORADORES!V129,IF($B$15=DATOS!$B$8,FILTROS!V129,IF($B$15=DATOS!$B$9,IC!V129,IF($B$15=DATOS!$B$10,MIXERS!V129,IF($B$15=DATOS!$B$11,MOLINOS!V129,IF($B$15=DATOS!$B$12,'ÓSMOSIS INV'!V129,IF($B$15=DATOS!$B$13,REACTORES!V129,IF($B$15=DATOS!$B$14,RESINAS!V133,IF($B$15=DATOS!$B$15,SECADORES!V129,IF($B$15=DATOS!$B$16,SILOS!V129,IF($B$15=DATOS!$B$17,TANQUES!V129,IF($B$15=DATOS!$B$18,'TK AGITADOS'!V129,IF($B$15=DATOS!$B$19,'TORRES ENF'!V129," ")))))))))))))))))</f>
        <v>0</v>
      </c>
      <c r="U145" s="46">
        <f>IF($B$15=DATOS!$B$3,CALDERAS!W129,IF($B$15=DATOS!$B$4,CENTRÍFUGAS!W129,IF($B$15=DATOS!$B$5,CHILLERS!W129, IF($B$15=DATOS!$B$6,COMPRESORES!W129,IF($B$15=DATOS!$B$7,EVAPORADORES!W129,IF($B$15=DATOS!$B$8,FILTROS!W129,IF($B$15=DATOS!$B$9,IC!W129,IF($B$15=DATOS!$B$10,MIXERS!W129,IF($B$15=DATOS!$B$11,MOLINOS!W129,IF($B$15=DATOS!$B$12,'ÓSMOSIS INV'!W129,IF($B$15=DATOS!$B$13,REACTORES!W129,IF($B$15=DATOS!$B$14,RESINAS!W133,IF($B$15=DATOS!$B$15,SECADORES!W129,IF($B$15=DATOS!$B$16,SILOS!W129,IF($B$15=DATOS!$B$17,TANQUES!W129,IF($B$15=DATOS!$B$18,'TK AGITADOS'!W129,IF($B$15=DATOS!$B$19,'TORRES ENF'!W129," ")))))))))))))))))</f>
        <v>0</v>
      </c>
      <c r="V145" s="46">
        <f>IF($B$15=DATOS!$B$3,CALDERAS!X129,IF($B$15=DATOS!$B$4,CENTRÍFUGAS!X129,IF($B$15=DATOS!$B$5,CHILLERS!X129, IF($B$15=DATOS!$B$6,COMPRESORES!X129,IF($B$15=DATOS!$B$7,EVAPORADORES!X129,IF($B$15=DATOS!$B$8,FILTROS!X129,IF($B$15=DATOS!$B$9,IC!X129,IF($B$15=DATOS!$B$10,MIXERS!X129,IF($B$15=DATOS!$B$11,MOLINOS!X129,IF($B$15=DATOS!$B$12,'ÓSMOSIS INV'!X129,IF($B$15=DATOS!$B$13,REACTORES!X129,IF($B$15=DATOS!$B$14,RESINAS!X133,IF($B$15=DATOS!$B$15,SECADORES!X129,IF($B$15=DATOS!$B$16,SILOS!X129,IF($B$15=DATOS!$B$17,TANQUES!X129,IF($B$15=DATOS!$B$18,'TK AGITADOS'!X129,IF($B$15=DATOS!$B$19,'TORRES ENF'!X129," ")))))))))))))))))</f>
        <v>0</v>
      </c>
      <c r="W145" s="46">
        <f>IF($B$15=DATOS!$B$3,CALDERAS!Y129,IF($B$15=DATOS!$B$4,CENTRÍFUGAS!Y129,IF($B$15=DATOS!$B$5,CHILLERS!Y129, IF($B$15=DATOS!$B$6,COMPRESORES!Y129,IF($B$15=DATOS!$B$7,EVAPORADORES!Y129,IF($B$15=DATOS!$B$8,FILTROS!Y129,IF($B$15=DATOS!$B$9,IC!Y129,IF($B$15=DATOS!$B$10,MIXERS!Y129,IF($B$15=DATOS!$B$11,MOLINOS!Y129,IF($B$15=DATOS!$B$12,'ÓSMOSIS INV'!Y129,IF($B$15=DATOS!$B$13,REACTORES!Y129,IF($B$15=DATOS!$B$14,RESINAS!Y133,IF($B$15=DATOS!$B$15,SECADORES!Y129,IF($B$15=DATOS!$B$16,SILOS!Y129,IF($B$15=DATOS!$B$17,TANQUES!Y129,IF($B$15=DATOS!$B$18,'TK AGITADOS'!Y129,IF($B$15=DATOS!$B$19,'TORRES ENF'!Y129," ")))))))))))))))))</f>
        <v>0</v>
      </c>
      <c r="X145" s="46">
        <f>IF($B$15=DATOS!$B$3,CALDERAS!Z129,IF($B$15=DATOS!$B$4,CENTRÍFUGAS!Z129,IF($B$15=DATOS!$B$5,CHILLERS!Z129, IF($B$15=DATOS!$B$6,COMPRESORES!Z129,IF($B$15=DATOS!$B$7,EVAPORADORES!Z129,IF($B$15=DATOS!$B$8,FILTROS!Z129,IF($B$15=DATOS!$B$9,IC!Z129,IF($B$15=DATOS!$B$10,MIXERS!Z129,IF($B$15=DATOS!$B$11,MOLINOS!Z129,IF($B$15=DATOS!$B$12,'ÓSMOSIS INV'!Z129,IF($B$15=DATOS!$B$13,REACTORES!Z129,IF($B$15=DATOS!$B$14,RESINAS!Z133,IF($B$15=DATOS!$B$15,SECADORES!Z129,IF($B$15=DATOS!$B$16,SILOS!Z129,IF($B$15=DATOS!$B$17,TANQUES!Z129,IF($B$15=DATOS!$B$18,'TK AGITADOS'!Z129,IF($B$15=DATOS!$B$19,'TORRES ENF'!Z129," ")))))))))))))))))</f>
        <v>0</v>
      </c>
      <c r="Y145" s="46">
        <f>IF($B$15=DATOS!$B$3,CALDERAS!AA129,IF($B$15=DATOS!$B$4,CENTRÍFUGAS!AA129,IF($B$15=DATOS!$B$5,CHILLERS!AA129, IF($B$15=DATOS!$B$6,COMPRESORES!AA129,IF($B$15=DATOS!$B$7,EVAPORADORES!AA129,IF($B$15=DATOS!$B$8,FILTROS!AA129,IF($B$15=DATOS!$B$9,IC!AA129,IF($B$15=DATOS!$B$10,MIXERS!AA129,IF($B$15=DATOS!$B$11,MOLINOS!AA129,IF($B$15=DATOS!$B$12,'ÓSMOSIS INV'!AA129,IF($B$15=DATOS!$B$13,REACTORES!AA129,IF($B$15=DATOS!$B$14,RESINAS!AA133,IF($B$15=DATOS!$B$15,SECADORES!AA129,IF($B$15=DATOS!$B$16,SILOS!AA129,IF($B$15=DATOS!$B$17,TANQUES!AA129,IF($B$15=DATOS!$B$18,'TK AGITADOS'!AA129,IF($B$15=DATOS!$B$19,'TORRES ENF'!AA129," ")))))))))))))))))</f>
        <v>0</v>
      </c>
      <c r="Z145" s="46">
        <f>IF($B$15=DATOS!$B$3,CALDERAS!AB129,IF($B$15=DATOS!$B$4,CENTRÍFUGAS!AB129,IF($B$15=DATOS!$B$5,CHILLERS!AB129, IF($B$15=DATOS!$B$6,COMPRESORES!AB129,IF($B$15=DATOS!$B$7,EVAPORADORES!AB129,IF($B$15=DATOS!$B$8,FILTROS!AB129,IF($B$15=DATOS!$B$9,IC!AB129,IF($B$15=DATOS!$B$10,MIXERS!AB129,IF($B$15=DATOS!$B$11,MOLINOS!AB129,IF($B$15=DATOS!$B$12,'ÓSMOSIS INV'!AB129,IF($B$15=DATOS!$B$13,REACTORES!AB129,IF($B$15=DATOS!$B$14,RESINAS!AB133,IF($B$15=DATOS!$B$15,SECADORES!AB129,IF($B$15=DATOS!$B$16,SILOS!AB129,IF($B$15=DATOS!$B$17,TANQUES!AB129,IF($B$15=DATOS!$B$18,'TK AGITADOS'!AB129,IF($B$15=DATOS!$B$19,'TORRES ENF'!AB129," ")))))))))))))))))</f>
        <v>0</v>
      </c>
      <c r="AA145" s="46">
        <f>IF($B$15=DATOS!$B$3,CALDERAS!AC129,IF($B$15=DATOS!$B$4,CENTRÍFUGAS!AC129,IF($B$15=DATOS!$B$5,CHILLERS!AC129, IF($B$15=DATOS!$B$6,COMPRESORES!AC129,IF($B$15=DATOS!$B$7,EVAPORADORES!AC129,IF($B$15=DATOS!$B$8,FILTROS!AC129,IF($B$15=DATOS!$B$9,IC!AC129,IF($B$15=DATOS!$B$10,MIXERS!AC129,IF($B$15=DATOS!$B$11,MOLINOS!AC129,IF($B$15=DATOS!$B$12,'ÓSMOSIS INV'!AC129,IF($B$15=DATOS!$B$13,REACTORES!AC129,IF($B$15=DATOS!$B$14,RESINAS!AC133,IF($B$15=DATOS!$B$15,SECADORES!AC129,IF($B$15=DATOS!$B$16,SILOS!AC129,IF($B$15=DATOS!$B$17,TANQUES!AC129,IF($B$15=DATOS!$B$18,'TK AGITADOS'!AC129,IF($B$15=DATOS!$B$19,'TORRES ENF'!AC129," ")))))))))))))))))</f>
        <v>0</v>
      </c>
      <c r="AB145" s="46">
        <f>IF($B$15=DATOS!$B$3,CALDERAS!AD129,IF($B$15=DATOS!$B$4,CENTRÍFUGAS!AD129,IF($B$15=DATOS!$B$5,CHILLERS!AD129, IF($B$15=DATOS!$B$6,COMPRESORES!AD129,IF($B$15=DATOS!$B$7,EVAPORADORES!AD129,IF($B$15=DATOS!$B$8,FILTROS!AD129,IF($B$15=DATOS!$B$9,IC!AD129,IF($B$15=DATOS!$B$10,MIXERS!AD129,IF($B$15=DATOS!$B$11,MOLINOS!AD129,IF($B$15=DATOS!$B$12,'ÓSMOSIS INV'!AD129,IF($B$15=DATOS!$B$13,REACTORES!AD129,IF($B$15=DATOS!$B$14,RESINAS!AD133,IF($B$15=DATOS!$B$15,SECADORES!AD129,IF($B$15=DATOS!$B$16,SILOS!AD129,IF($B$15=DATOS!$B$17,TANQUES!AD129,IF($B$15=DATOS!$B$18,'TK AGITADOS'!AD129,IF($B$15=DATOS!$B$19,'TORRES ENF'!AD129," ")))))))))))))))))</f>
        <v>0</v>
      </c>
      <c r="AC145" s="46">
        <f>IF($B$15=DATOS!$B$3,CALDERAS!AE129,IF($B$15=DATOS!$B$4,CENTRÍFUGAS!AE129,IF($B$15=DATOS!$B$5,CHILLERS!AE129, IF($B$15=DATOS!$B$6,COMPRESORES!AE129,IF($B$15=DATOS!$B$7,EVAPORADORES!AE129,IF($B$15=DATOS!$B$8,FILTROS!AE129,IF($B$15=DATOS!$B$9,IC!AE129,IF($B$15=DATOS!$B$10,MIXERS!AE129,IF($B$15=DATOS!$B$11,MOLINOS!AE129,IF($B$15=DATOS!$B$12,'ÓSMOSIS INV'!AE129,IF($B$15=DATOS!$B$13,REACTORES!AE129,IF($B$15=DATOS!$B$14,RESINAS!AE133,IF($B$15=DATOS!$B$15,SECADORES!AE129,IF($B$15=DATOS!$B$16,SILOS!AE129,IF($B$15=DATOS!$B$17,TANQUES!AE129,IF($B$15=DATOS!$B$18,'TK AGITADOS'!AE129,IF($B$15=DATOS!$B$19,'TORRES ENF'!AE129," ")))))))))))))))))</f>
        <v>0</v>
      </c>
      <c r="AD145" s="46">
        <f>IF($B$15=DATOS!$B$3,CALDERAS!AF129,IF($B$15=DATOS!$B$4,CENTRÍFUGAS!AF129,IF($B$15=DATOS!$B$5,CHILLERS!AF129, IF($B$15=DATOS!$B$6,COMPRESORES!AF129,IF($B$15=DATOS!$B$7,EVAPORADORES!AF129,IF($B$15=DATOS!$B$8,FILTROS!AF129,IF($B$15=DATOS!$B$9,IC!AF129,IF($B$15=DATOS!$B$10,MIXERS!AF129,IF($B$15=DATOS!$B$11,MOLINOS!AF129,IF($B$15=DATOS!$B$12,'ÓSMOSIS INV'!AF129,IF($B$15=DATOS!$B$13,REACTORES!AF129,IF($B$15=DATOS!$B$14,RESINAS!AF133,IF($B$15=DATOS!$B$15,SECADORES!AF129,IF($B$15=DATOS!$B$16,SILOS!AF129,IF($B$15=DATOS!$B$17,TANQUES!AF129,IF($B$15=DATOS!$B$18,'TK AGITADOS'!AF129,IF($B$15=DATOS!$B$19,'TORRES ENF'!AF129," ")))))))))))))))))</f>
        <v>0</v>
      </c>
      <c r="AE145" s="46">
        <f>IF($B$15=DATOS!$B$3,CALDERAS!AG129,IF($B$15=DATOS!$B$4,CENTRÍFUGAS!AG129,IF($B$15=DATOS!$B$5,CHILLERS!AG129, IF($B$15=DATOS!$B$6,COMPRESORES!AG129,IF($B$15=DATOS!$B$7,EVAPORADORES!AG129,IF($B$15=DATOS!$B$8,FILTROS!AG129,IF($B$15=DATOS!$B$9,IC!AG129,IF($B$15=DATOS!$B$10,MIXERS!AG129,IF($B$15=DATOS!$B$11,MOLINOS!AG129,IF($B$15=DATOS!$B$12,'ÓSMOSIS INV'!AG129,IF($B$15=DATOS!$B$13,REACTORES!AG129,IF($B$15=DATOS!$B$14,RESINAS!AG133,IF($B$15=DATOS!$B$15,SECADORES!AG129,IF($B$15=DATOS!$B$16,SILOS!AG129,IF($B$15=DATOS!$B$17,TANQUES!AG129,IF($B$15=DATOS!$B$18,'TK AGITADOS'!AG129,IF($B$15=DATOS!$B$19,'TORRES ENF'!AG129," ")))))))))))))))))</f>
        <v>0</v>
      </c>
      <c r="AF145" s="46">
        <f>IF($B$15=DATOS!$B$3,CALDERAS!AH129,IF($B$15=DATOS!$B$4,CENTRÍFUGAS!AH129,IF($B$15=DATOS!$B$5,CHILLERS!AH129, IF($B$15=DATOS!$B$6,COMPRESORES!AH129,IF($B$15=DATOS!$B$7,EVAPORADORES!AH129,IF($B$15=DATOS!$B$8,FILTROS!AH129,IF($B$15=DATOS!$B$9,IC!AH129,IF($B$15=DATOS!$B$10,MIXERS!AH129,IF($B$15=DATOS!$B$11,MOLINOS!AH129,IF($B$15=DATOS!$B$12,'ÓSMOSIS INV'!AH129,IF($B$15=DATOS!$B$13,REACTORES!AH129,IF($B$15=DATOS!$B$14,RESINAS!AH133,IF($B$15=DATOS!$B$15,SECADORES!AH129,IF($B$15=DATOS!$B$16,SILOS!AH129,IF($B$15=DATOS!$B$17,TANQUES!AH129,IF($B$15=DATOS!$B$18,'TK AGITADOS'!AH129,IF($B$15=DATOS!$B$19,'TORRES ENF'!AH129," ")))))))))))))))))</f>
        <v>0</v>
      </c>
    </row>
    <row r="146" spans="1:32" s="48" customFormat="1" ht="45" customHeight="1" x14ac:dyDescent="0.4">
      <c r="A146" s="46">
        <f>IF($B$15=DATOS!$B$3,CALDERAS!C130,IF($B$15=DATOS!$B$4,CENTRÍFUGAS!C130,IF($B$15=DATOS!$B$5,CHILLERS!C130, IF($B$15=DATOS!$B$6,COMPRESORES!C130,IF($B$15=DATOS!$B$7,EVAPORADORES!C130,IF($B$15=DATOS!$B$8,FILTROS!C130,IF($B$15=DATOS!$B$9,IC!C130,IF($B$15=DATOS!$B$10,MIXERS!C130,IF($B$15=DATOS!$B$11,MOLINOS!C130,IF($B$15=DATOS!$B$12,'ÓSMOSIS INV'!C130,IF($B$15=DATOS!$B$13,REACTORES!C130,IF($B$15=DATOS!$B$14,RESINAS!C134,IF($B$15=DATOS!$B$15,SECADORES!C130,IF($B$15=DATOS!$B$16,SILOS!C130,IF($B$15=DATOS!$B$17,TANQUES!C130,IF($B$15=DATOS!$B$18,'TK AGITADOS'!C130,IF($B$15=DATOS!$B$19,'TORRES ENF'!C130," ")))))))))))))))))</f>
        <v>0</v>
      </c>
      <c r="B146" s="46">
        <f>IF($B$15=DATOS!$B$3,CALDERAS!D130,IF($B$15=DATOS!$B$4,CENTRÍFUGAS!D130,IF($B$15=DATOS!$B$5,CHILLERS!D130, IF($B$15=DATOS!$B$6,COMPRESORES!D130,IF($B$15=DATOS!$B$7,EVAPORADORES!D130,IF($B$15=DATOS!$B$8,FILTROS!D130,IF($B$15=DATOS!$B$9,IC!D130,IF($B$15=DATOS!$B$10,MIXERS!D130,IF($B$15=DATOS!$B$11,MOLINOS!D130,IF($B$15=DATOS!$B$12,'ÓSMOSIS INV'!D130,IF($B$15=DATOS!$B$13,REACTORES!D130,IF($B$15=DATOS!$B$14,RESINAS!D134,IF($B$15=DATOS!$B$15,SECADORES!D130,IF($B$15=DATOS!$B$16,SILOS!D130,IF($B$15=DATOS!$B$17,TANQUES!D130,IF($B$15=DATOS!$B$18,'TK AGITADOS'!D130,IF($B$15=DATOS!$B$19,'TORRES ENF'!D130," ")))))))))))))))))</f>
        <v>0</v>
      </c>
      <c r="C146" s="46">
        <f>IF($B$15=DATOS!$B$3,CALDERAS!E130,IF($B$15=DATOS!$B$4,CENTRÍFUGAS!E130,IF($B$15=DATOS!$B$5,CHILLERS!E130, IF($B$15=DATOS!$B$6,COMPRESORES!E130,IF($B$15=DATOS!$B$7,EVAPORADORES!E130,IF($B$15=DATOS!$B$8,FILTROS!E130,IF($B$15=DATOS!$B$9,IC!E130,IF($B$15=DATOS!$B$10,MIXERS!E130,IF($B$15=DATOS!$B$11,MOLINOS!E130,IF($B$15=DATOS!$B$12,'ÓSMOSIS INV'!E130,IF($B$15=DATOS!$B$13,REACTORES!E130,IF($B$15=DATOS!$B$14,RESINAS!E134,IF($B$15=DATOS!$B$15,SECADORES!E130,IF($B$15=DATOS!$B$16,SILOS!E130,IF($B$15=DATOS!$B$17,TANQUES!E130,IF($B$15=DATOS!$B$18,'TK AGITADOS'!E130,IF($B$15=DATOS!$B$19,'TORRES ENF'!E130," ")))))))))))))))))</f>
        <v>0</v>
      </c>
      <c r="D146" s="46">
        <f>IF($B$15=DATOS!$B$3,CALDERAS!F130,IF($B$15=DATOS!$B$4,CENTRÍFUGAS!F130,IF($B$15=DATOS!$B$5,CHILLERS!F130, IF($B$15=DATOS!$B$6,COMPRESORES!F130,IF($B$15=DATOS!$B$7,EVAPORADORES!F130,IF($B$15=DATOS!$B$8,FILTROS!F130,IF($B$15=DATOS!$B$9,IC!F130,IF($B$15=DATOS!$B$10,MIXERS!F130,IF($B$15=DATOS!$B$11,MOLINOS!F130,IF($B$15=DATOS!$B$12,'ÓSMOSIS INV'!F130,IF($B$15=DATOS!$B$13,REACTORES!F130,IF($B$15=DATOS!$B$14,RESINAS!F134,IF($B$15=DATOS!$B$15,SECADORES!F130,IF($B$15=DATOS!$B$16,SILOS!F130,IF($B$15=DATOS!$B$17,TANQUES!F130,IF($B$15=DATOS!$B$18,'TK AGITADOS'!F130,IF($B$15=DATOS!$B$19,'TORRES ENF'!F130," ")))))))))))))))))</f>
        <v>0</v>
      </c>
      <c r="E146" s="46">
        <f>IF($B$15=DATOS!$B$3,CALDERAS!G130,IF($B$15=DATOS!$B$4,CENTRÍFUGAS!G130,IF($B$15=DATOS!$B$5,CHILLERS!G130, IF($B$15=DATOS!$B$6,COMPRESORES!G130,IF($B$15=DATOS!$B$7,EVAPORADORES!G130,IF($B$15=DATOS!$B$8,FILTROS!G130,IF($B$15=DATOS!$B$9,IC!G130,IF($B$15=DATOS!$B$10,MIXERS!G130,IF($B$15=DATOS!$B$11,MOLINOS!G130,IF($B$15=DATOS!$B$12,'ÓSMOSIS INV'!G130,IF($B$15=DATOS!$B$13,REACTORES!G130,IF($B$15=DATOS!$B$14,RESINAS!G134,IF($B$15=DATOS!$B$15,SECADORES!G130,IF($B$15=DATOS!$B$16,SILOS!G130,IF($B$15=DATOS!$B$17,TANQUES!G130,IF($B$15=DATOS!$B$18,'TK AGITADOS'!G130,IF($B$15=DATOS!$B$19,'TORRES ENF'!G130," ")))))))))))))))))</f>
        <v>0</v>
      </c>
      <c r="F146" s="46">
        <f>IF($B$15=DATOS!$B$3,CALDERAS!H130,IF($B$15=DATOS!$B$4,CENTRÍFUGAS!H130,IF($B$15=DATOS!$B$5,CHILLERS!H130, IF($B$15=DATOS!$B$6,COMPRESORES!H130,IF($B$15=DATOS!$B$7,EVAPORADORES!H130,IF($B$15=DATOS!$B$8,FILTROS!H130,IF($B$15=DATOS!$B$9,IC!H130,IF($B$15=DATOS!$B$10,MIXERS!H130,IF($B$15=DATOS!$B$11,MOLINOS!H130,IF($B$15=DATOS!$B$12,'ÓSMOSIS INV'!H130,IF($B$15=DATOS!$B$13,REACTORES!H130,IF($B$15=DATOS!$B$14,RESINAS!H134,IF($B$15=DATOS!$B$15,SECADORES!H130,IF($B$15=DATOS!$B$16,SILOS!H130,IF($B$15=DATOS!$B$17,TANQUES!H130,IF($B$15=DATOS!$B$18,'TK AGITADOS'!H130,IF($B$15=DATOS!$B$19,'TORRES ENF'!H130," ")))))))))))))))))</f>
        <v>0</v>
      </c>
      <c r="G146" s="46">
        <f>IF($B$15=DATOS!$B$3,CALDERAS!I130,IF($B$15=DATOS!$B$4,CENTRÍFUGAS!I130,IF($B$15=DATOS!$B$5,CHILLERS!I130, IF($B$15=DATOS!$B$6,COMPRESORES!I130,IF($B$15=DATOS!$B$7,EVAPORADORES!I130,IF($B$15=DATOS!$B$8,FILTROS!I130,IF($B$15=DATOS!$B$9,IC!I130,IF($B$15=DATOS!$B$10,MIXERS!I130,IF($B$15=DATOS!$B$11,MOLINOS!I130,IF($B$15=DATOS!$B$12,'ÓSMOSIS INV'!I130,IF($B$15=DATOS!$B$13,REACTORES!I130,IF($B$15=DATOS!$B$14,RESINAS!I134,IF($B$15=DATOS!$B$15,SECADORES!I130,IF($B$15=DATOS!$B$16,SILOS!I130,IF($B$15=DATOS!$B$17,TANQUES!I130,IF($B$15=DATOS!$B$18,'TK AGITADOS'!I130,IF($B$15=DATOS!$B$19,'TORRES ENF'!I130," ")))))))))))))))))</f>
        <v>0</v>
      </c>
      <c r="H146" s="46">
        <f>IF($B$15=DATOS!$B$3,CALDERAS!J130,IF($B$15=DATOS!$B$4,CENTRÍFUGAS!J130,IF($B$15=DATOS!$B$5,CHILLERS!J130, IF($B$15=DATOS!$B$6,COMPRESORES!J130,IF($B$15=DATOS!$B$7,EVAPORADORES!J130,IF($B$15=DATOS!$B$8,FILTROS!J130,IF($B$15=DATOS!$B$9,IC!J130,IF($B$15=DATOS!$B$10,MIXERS!J130,IF($B$15=DATOS!$B$11,MOLINOS!J130,IF($B$15=DATOS!$B$12,'ÓSMOSIS INV'!J130,IF($B$15=DATOS!$B$13,REACTORES!J130,IF($B$15=DATOS!$B$14,RESINAS!J134,IF($B$15=DATOS!$B$15,SECADORES!J130,IF($B$15=DATOS!$B$16,SILOS!J130,IF($B$15=DATOS!$B$17,TANQUES!J130,IF($B$15=DATOS!$B$18,'TK AGITADOS'!J130,IF($B$15=DATOS!$B$19,'TORRES ENF'!J130," ")))))))))))))))))</f>
        <v>0</v>
      </c>
      <c r="I146" s="46">
        <f>IF($B$15=DATOS!$B$3,CALDERAS!K130,IF($B$15=DATOS!$B$4,CENTRÍFUGAS!K130,IF($B$15=DATOS!$B$5,CHILLERS!K130, IF($B$15=DATOS!$B$6,COMPRESORES!K130,IF($B$15=DATOS!$B$7,EVAPORADORES!K130,IF($B$15=DATOS!$B$8,FILTROS!K130,IF($B$15=DATOS!$B$9,IC!K130,IF($B$15=DATOS!$B$10,MIXERS!K130,IF($B$15=DATOS!$B$11,MOLINOS!K130,IF($B$15=DATOS!$B$12,'ÓSMOSIS INV'!K130,IF($B$15=DATOS!$B$13,REACTORES!K130,IF($B$15=DATOS!$B$14,RESINAS!K134,IF($B$15=DATOS!$B$15,SECADORES!K130,IF($B$15=DATOS!$B$16,SILOS!K130,IF($B$15=DATOS!$B$17,TANQUES!K130,IF($B$15=DATOS!$B$18,'TK AGITADOS'!K130,IF($B$15=DATOS!$B$19,'TORRES ENF'!K130," ")))))))))))))))))</f>
        <v>0</v>
      </c>
      <c r="J146" s="46">
        <f>IF($B$15=DATOS!$B$3,CALDERAS!L130,IF($B$15=DATOS!$B$4,CENTRÍFUGAS!L130,IF($B$15=DATOS!$B$5,CHILLERS!L130, IF($B$15=DATOS!$B$6,COMPRESORES!L130,IF($B$15=DATOS!$B$7,EVAPORADORES!L130,IF($B$15=DATOS!$B$8,FILTROS!L130,IF($B$15=DATOS!$B$9,IC!L130,IF($B$15=DATOS!$B$10,MIXERS!L130,IF($B$15=DATOS!$B$11,MOLINOS!L130,IF($B$15=DATOS!$B$12,'ÓSMOSIS INV'!L130,IF($B$15=DATOS!$B$13,REACTORES!L130,IF($B$15=DATOS!$B$14,RESINAS!L134,IF($B$15=DATOS!$B$15,SECADORES!L130,IF($B$15=DATOS!$B$16,SILOS!L130,IF($B$15=DATOS!$B$17,TANQUES!L130,IF($B$15=DATOS!$B$18,'TK AGITADOS'!L130,IF($B$15=DATOS!$B$19,'TORRES ENF'!L130," ")))))))))))))))))</f>
        <v>0</v>
      </c>
      <c r="K146" s="46">
        <f>IF($B$15=DATOS!$B$3,CALDERAS!M130,IF($B$15=DATOS!$B$4,CENTRÍFUGAS!M130,IF($B$15=DATOS!$B$5,CHILLERS!M130, IF($B$15=DATOS!$B$6,COMPRESORES!M130,IF($B$15=DATOS!$B$7,EVAPORADORES!M130,IF($B$15=DATOS!$B$8,FILTROS!M130,IF($B$15=DATOS!$B$9,IC!M130,IF($B$15=DATOS!$B$10,MIXERS!M130,IF($B$15=DATOS!$B$11,MOLINOS!M130,IF($B$15=DATOS!$B$12,'ÓSMOSIS INV'!M130,IF($B$15=DATOS!$B$13,REACTORES!M130,IF($B$15=DATOS!$B$14,RESINAS!M134,IF($B$15=DATOS!$B$15,SECADORES!M130,IF($B$15=DATOS!$B$16,SILOS!M130,IF($B$15=DATOS!$B$17,TANQUES!M130,IF($B$15=DATOS!$B$18,'TK AGITADOS'!M130,IF($B$15=DATOS!$B$19,'TORRES ENF'!M130," ")))))))))))))))))</f>
        <v>0</v>
      </c>
      <c r="L146" s="46">
        <f>IF($B$15=DATOS!$B$3,CALDERAS!N130,IF($B$15=DATOS!$B$4,CENTRÍFUGAS!N130,IF($B$15=DATOS!$B$5,CHILLERS!N130, IF($B$15=DATOS!$B$6,COMPRESORES!N130,IF($B$15=DATOS!$B$7,EVAPORADORES!N130,IF($B$15=DATOS!$B$8,FILTROS!N130,IF($B$15=DATOS!$B$9,IC!N130,IF($B$15=DATOS!$B$10,MIXERS!N130,IF($B$15=DATOS!$B$11,MOLINOS!N130,IF($B$15=DATOS!$B$12,'ÓSMOSIS INV'!N130,IF($B$15=DATOS!$B$13,REACTORES!N130,IF($B$15=DATOS!$B$14,RESINAS!N134,IF($B$15=DATOS!$B$15,SECADORES!N130,IF($B$15=DATOS!$B$16,SILOS!N130,IF($B$15=DATOS!$B$17,TANQUES!N130,IF($B$15=DATOS!$B$18,'TK AGITADOS'!N130,IF($B$15=DATOS!$B$19,'TORRES ENF'!N130," ")))))))))))))))))</f>
        <v>0</v>
      </c>
      <c r="M146" s="46">
        <f>IF($B$15=DATOS!$B$3,CALDERAS!O130,IF($B$15=DATOS!$B$4,CENTRÍFUGAS!O130,IF($B$15=DATOS!$B$5,CHILLERS!O130, IF($B$15=DATOS!$B$6,COMPRESORES!O130,IF($B$15=DATOS!$B$7,EVAPORADORES!O130,IF($B$15=DATOS!$B$8,FILTROS!O130,IF($B$15=DATOS!$B$9,IC!O130,IF($B$15=DATOS!$B$10,MIXERS!O130,IF($B$15=DATOS!$B$11,MOLINOS!O130,IF($B$15=DATOS!$B$12,'ÓSMOSIS INV'!O130,IF($B$15=DATOS!$B$13,REACTORES!O130,IF($B$15=DATOS!$B$14,RESINAS!O134,IF($B$15=DATOS!$B$15,SECADORES!O130,IF($B$15=DATOS!$B$16,SILOS!O130,IF($B$15=DATOS!$B$17,TANQUES!O130,IF($B$15=DATOS!$B$18,'TK AGITADOS'!O130,IF($B$15=DATOS!$B$19,'TORRES ENF'!O130," ")))))))))))))))))</f>
        <v>0</v>
      </c>
      <c r="N146" s="46">
        <f>IF($B$15=DATOS!$B$3,CALDERAS!P130,IF($B$15=DATOS!$B$4,CENTRÍFUGAS!P130,IF($B$15=DATOS!$B$5,CHILLERS!P130, IF($B$15=DATOS!$B$6,COMPRESORES!P130,IF($B$15=DATOS!$B$7,EVAPORADORES!P130,IF($B$15=DATOS!$B$8,FILTROS!P130,IF($B$15=DATOS!$B$9,IC!P130,IF($B$15=DATOS!$B$10,MIXERS!P130,IF($B$15=DATOS!$B$11,MOLINOS!P130,IF($B$15=DATOS!$B$12,'ÓSMOSIS INV'!P130,IF($B$15=DATOS!$B$13,REACTORES!P130,IF($B$15=DATOS!$B$14,RESINAS!P134,IF($B$15=DATOS!$B$15,SECADORES!P130,IF($B$15=DATOS!$B$16,SILOS!P130,IF($B$15=DATOS!$B$17,TANQUES!P130,IF($B$15=DATOS!$B$18,'TK AGITADOS'!P130,IF($B$15=DATOS!$B$19,'TORRES ENF'!P130," ")))))))))))))))))</f>
        <v>0</v>
      </c>
      <c r="O146" s="46">
        <f>IF($B$15=DATOS!$B$3,CALDERAS!Q130,IF($B$15=DATOS!$B$4,CENTRÍFUGAS!Q130,IF($B$15=DATOS!$B$5,CHILLERS!Q130, IF($B$15=DATOS!$B$6,COMPRESORES!Q130,IF($B$15=DATOS!$B$7,EVAPORADORES!Q130,IF($B$15=DATOS!$B$8,FILTROS!Q130,IF($B$15=DATOS!$B$9,IC!Q130,IF($B$15=DATOS!$B$10,MIXERS!Q130,IF($B$15=DATOS!$B$11,MOLINOS!Q130,IF($B$15=DATOS!$B$12,'ÓSMOSIS INV'!Q130,IF($B$15=DATOS!$B$13,REACTORES!Q130,IF($B$15=DATOS!$B$14,RESINAS!Q134,IF($B$15=DATOS!$B$15,SECADORES!Q130,IF($B$15=DATOS!$B$16,SILOS!Q130,IF($B$15=DATOS!$B$17,TANQUES!Q130,IF($B$15=DATOS!$B$18,'TK AGITADOS'!Q130,IF($B$15=DATOS!$B$19,'TORRES ENF'!Q130," ")))))))))))))))))</f>
        <v>0</v>
      </c>
      <c r="P146" s="46">
        <f>IF($B$15=DATOS!$B$3,CALDERAS!R130,IF($B$15=DATOS!$B$4,CENTRÍFUGAS!R130,IF($B$15=DATOS!$B$5,CHILLERS!R130, IF($B$15=DATOS!$B$6,COMPRESORES!R130,IF($B$15=DATOS!$B$7,EVAPORADORES!R130,IF($B$15=DATOS!$B$8,FILTROS!R130,IF($B$15=DATOS!$B$9,IC!R130,IF($B$15=DATOS!$B$10,MIXERS!R130,IF($B$15=DATOS!$B$11,MOLINOS!R130,IF($B$15=DATOS!$B$12,'ÓSMOSIS INV'!R130,IF($B$15=DATOS!$B$13,REACTORES!R130,IF($B$15=DATOS!$B$14,RESINAS!R134,IF($B$15=DATOS!$B$15,SECADORES!R130,IF($B$15=DATOS!$B$16,SILOS!R130,IF($B$15=DATOS!$B$17,TANQUES!R130,IF($B$15=DATOS!$B$18,'TK AGITADOS'!R130,IF($B$15=DATOS!$B$19,'TORRES ENF'!R130," ")))))))))))))))))</f>
        <v>0</v>
      </c>
      <c r="Q146" s="46">
        <f>IF($B$15=DATOS!$B$3,CALDERAS!S130,IF($B$15=DATOS!$B$4,CENTRÍFUGAS!S130,IF($B$15=DATOS!$B$5,CHILLERS!S130, IF($B$15=DATOS!$B$6,COMPRESORES!S130,IF($B$15=DATOS!$B$7,EVAPORADORES!S130,IF($B$15=DATOS!$B$8,FILTROS!S130,IF($B$15=DATOS!$B$9,IC!S130,IF($B$15=DATOS!$B$10,MIXERS!S130,IF($B$15=DATOS!$B$11,MOLINOS!S130,IF($B$15=DATOS!$B$12,'ÓSMOSIS INV'!S130,IF($B$15=DATOS!$B$13,REACTORES!S130,IF($B$15=DATOS!$B$14,RESINAS!S134,IF($B$15=DATOS!$B$15,SECADORES!S130,IF($B$15=DATOS!$B$16,SILOS!S130,IF($B$15=DATOS!$B$17,TANQUES!S130,IF($B$15=DATOS!$B$18,'TK AGITADOS'!S130,IF($B$15=DATOS!$B$19,'TORRES ENF'!S130," ")))))))))))))))))</f>
        <v>0</v>
      </c>
      <c r="R146" s="46">
        <f>IF($B$15=DATOS!$B$3,CALDERAS!T130,IF($B$15=DATOS!$B$4,CENTRÍFUGAS!T130,IF($B$15=DATOS!$B$5,CHILLERS!T130, IF($B$15=DATOS!$B$6,COMPRESORES!T130,IF($B$15=DATOS!$B$7,EVAPORADORES!T130,IF($B$15=DATOS!$B$8,FILTROS!T130,IF($B$15=DATOS!$B$9,IC!T130,IF($B$15=DATOS!$B$10,MIXERS!T130,IF($B$15=DATOS!$B$11,MOLINOS!T130,IF($B$15=DATOS!$B$12,'ÓSMOSIS INV'!T130,IF($B$15=DATOS!$B$13,REACTORES!T130,IF($B$15=DATOS!$B$14,RESINAS!T134,IF($B$15=DATOS!$B$15,SECADORES!T130,IF($B$15=DATOS!$B$16,SILOS!T130,IF($B$15=DATOS!$B$17,TANQUES!T130,IF($B$15=DATOS!$B$18,'TK AGITADOS'!T130,IF($B$15=DATOS!$B$19,'TORRES ENF'!T130," ")))))))))))))))))</f>
        <v>0</v>
      </c>
      <c r="S146" s="46">
        <f>IF($B$15=DATOS!$B$3,CALDERAS!U130,IF($B$15=DATOS!$B$4,CENTRÍFUGAS!U130,IF($B$15=DATOS!$B$5,CHILLERS!U130, IF($B$15=DATOS!$B$6,COMPRESORES!U130,IF($B$15=DATOS!$B$7,EVAPORADORES!U130,IF($B$15=DATOS!$B$8,FILTROS!U130,IF($B$15=DATOS!$B$9,IC!U130,IF($B$15=DATOS!$B$10,MIXERS!U130,IF($B$15=DATOS!$B$11,MOLINOS!U130,IF($B$15=DATOS!$B$12,'ÓSMOSIS INV'!U130,IF($B$15=DATOS!$B$13,REACTORES!U130,IF($B$15=DATOS!$B$14,RESINAS!U134,IF($B$15=DATOS!$B$15,SECADORES!U130,IF($B$15=DATOS!$B$16,SILOS!U130,IF($B$15=DATOS!$B$17,TANQUES!U130,IF($B$15=DATOS!$B$18,'TK AGITADOS'!U130,IF($B$15=DATOS!$B$19,'TORRES ENF'!U130," ")))))))))))))))))</f>
        <v>0</v>
      </c>
      <c r="T146" s="46">
        <f>IF($B$15=DATOS!$B$3,CALDERAS!V130,IF($B$15=DATOS!$B$4,CENTRÍFUGAS!V130,IF($B$15=DATOS!$B$5,CHILLERS!V130, IF($B$15=DATOS!$B$6,COMPRESORES!V130,IF($B$15=DATOS!$B$7,EVAPORADORES!V130,IF($B$15=DATOS!$B$8,FILTROS!V130,IF($B$15=DATOS!$B$9,IC!V130,IF($B$15=DATOS!$B$10,MIXERS!V130,IF($B$15=DATOS!$B$11,MOLINOS!V130,IF($B$15=DATOS!$B$12,'ÓSMOSIS INV'!V130,IF($B$15=DATOS!$B$13,REACTORES!V130,IF($B$15=DATOS!$B$14,RESINAS!V134,IF($B$15=DATOS!$B$15,SECADORES!V130,IF($B$15=DATOS!$B$16,SILOS!V130,IF($B$15=DATOS!$B$17,TANQUES!V130,IF($B$15=DATOS!$B$18,'TK AGITADOS'!V130,IF($B$15=DATOS!$B$19,'TORRES ENF'!V130," ")))))))))))))))))</f>
        <v>0</v>
      </c>
      <c r="U146" s="46">
        <f>IF($B$15=DATOS!$B$3,CALDERAS!W130,IF($B$15=DATOS!$B$4,CENTRÍFUGAS!W130,IF($B$15=DATOS!$B$5,CHILLERS!W130, IF($B$15=DATOS!$B$6,COMPRESORES!W130,IF($B$15=DATOS!$B$7,EVAPORADORES!W130,IF($B$15=DATOS!$B$8,FILTROS!W130,IF($B$15=DATOS!$B$9,IC!W130,IF($B$15=DATOS!$B$10,MIXERS!W130,IF($B$15=DATOS!$B$11,MOLINOS!W130,IF($B$15=DATOS!$B$12,'ÓSMOSIS INV'!W130,IF($B$15=DATOS!$B$13,REACTORES!W130,IF($B$15=DATOS!$B$14,RESINAS!W134,IF($B$15=DATOS!$B$15,SECADORES!W130,IF($B$15=DATOS!$B$16,SILOS!W130,IF($B$15=DATOS!$B$17,TANQUES!W130,IF($B$15=DATOS!$B$18,'TK AGITADOS'!W130,IF($B$15=DATOS!$B$19,'TORRES ENF'!W130," ")))))))))))))))))</f>
        <v>0</v>
      </c>
      <c r="V146" s="46">
        <f>IF($B$15=DATOS!$B$3,CALDERAS!X130,IF($B$15=DATOS!$B$4,CENTRÍFUGAS!X130,IF($B$15=DATOS!$B$5,CHILLERS!X130, IF($B$15=DATOS!$B$6,COMPRESORES!X130,IF($B$15=DATOS!$B$7,EVAPORADORES!X130,IF($B$15=DATOS!$B$8,FILTROS!X130,IF($B$15=DATOS!$B$9,IC!X130,IF($B$15=DATOS!$B$10,MIXERS!X130,IF($B$15=DATOS!$B$11,MOLINOS!X130,IF($B$15=DATOS!$B$12,'ÓSMOSIS INV'!X130,IF($B$15=DATOS!$B$13,REACTORES!X130,IF($B$15=DATOS!$B$14,RESINAS!X134,IF($B$15=DATOS!$B$15,SECADORES!X130,IF($B$15=DATOS!$B$16,SILOS!X130,IF($B$15=DATOS!$B$17,TANQUES!X130,IF($B$15=DATOS!$B$18,'TK AGITADOS'!X130,IF($B$15=DATOS!$B$19,'TORRES ENF'!X130," ")))))))))))))))))</f>
        <v>0</v>
      </c>
      <c r="W146" s="46">
        <f>IF($B$15=DATOS!$B$3,CALDERAS!Y130,IF($B$15=DATOS!$B$4,CENTRÍFUGAS!Y130,IF($B$15=DATOS!$B$5,CHILLERS!Y130, IF($B$15=DATOS!$B$6,COMPRESORES!Y130,IF($B$15=DATOS!$B$7,EVAPORADORES!Y130,IF($B$15=DATOS!$B$8,FILTROS!Y130,IF($B$15=DATOS!$B$9,IC!Y130,IF($B$15=DATOS!$B$10,MIXERS!Y130,IF($B$15=DATOS!$B$11,MOLINOS!Y130,IF($B$15=DATOS!$B$12,'ÓSMOSIS INV'!Y130,IF($B$15=DATOS!$B$13,REACTORES!Y130,IF($B$15=DATOS!$B$14,RESINAS!Y134,IF($B$15=DATOS!$B$15,SECADORES!Y130,IF($B$15=DATOS!$B$16,SILOS!Y130,IF($B$15=DATOS!$B$17,TANQUES!Y130,IF($B$15=DATOS!$B$18,'TK AGITADOS'!Y130,IF($B$15=DATOS!$B$19,'TORRES ENF'!Y130," ")))))))))))))))))</f>
        <v>0</v>
      </c>
      <c r="X146" s="46">
        <f>IF($B$15=DATOS!$B$3,CALDERAS!Z130,IF($B$15=DATOS!$B$4,CENTRÍFUGAS!Z130,IF($B$15=DATOS!$B$5,CHILLERS!Z130, IF($B$15=DATOS!$B$6,COMPRESORES!Z130,IF($B$15=DATOS!$B$7,EVAPORADORES!Z130,IF($B$15=DATOS!$B$8,FILTROS!Z130,IF($B$15=DATOS!$B$9,IC!Z130,IF($B$15=DATOS!$B$10,MIXERS!Z130,IF($B$15=DATOS!$B$11,MOLINOS!Z130,IF($B$15=DATOS!$B$12,'ÓSMOSIS INV'!Z130,IF($B$15=DATOS!$B$13,REACTORES!Z130,IF($B$15=DATOS!$B$14,RESINAS!Z134,IF($B$15=DATOS!$B$15,SECADORES!Z130,IF($B$15=DATOS!$B$16,SILOS!Z130,IF($B$15=DATOS!$B$17,TANQUES!Z130,IF($B$15=DATOS!$B$18,'TK AGITADOS'!Z130,IF($B$15=DATOS!$B$19,'TORRES ENF'!Z130," ")))))))))))))))))</f>
        <v>0</v>
      </c>
      <c r="Y146" s="46">
        <f>IF($B$15=DATOS!$B$3,CALDERAS!AA130,IF($B$15=DATOS!$B$4,CENTRÍFUGAS!AA130,IF($B$15=DATOS!$B$5,CHILLERS!AA130, IF($B$15=DATOS!$B$6,COMPRESORES!AA130,IF($B$15=DATOS!$B$7,EVAPORADORES!AA130,IF($B$15=DATOS!$B$8,FILTROS!AA130,IF($B$15=DATOS!$B$9,IC!AA130,IF($B$15=DATOS!$B$10,MIXERS!AA130,IF($B$15=DATOS!$B$11,MOLINOS!AA130,IF($B$15=DATOS!$B$12,'ÓSMOSIS INV'!AA130,IF($B$15=DATOS!$B$13,REACTORES!AA130,IF($B$15=DATOS!$B$14,RESINAS!AA134,IF($B$15=DATOS!$B$15,SECADORES!AA130,IF($B$15=DATOS!$B$16,SILOS!AA130,IF($B$15=DATOS!$B$17,TANQUES!AA130,IF($B$15=DATOS!$B$18,'TK AGITADOS'!AA130,IF($B$15=DATOS!$B$19,'TORRES ENF'!AA130," ")))))))))))))))))</f>
        <v>0</v>
      </c>
      <c r="Z146" s="46">
        <f>IF($B$15=DATOS!$B$3,CALDERAS!AB130,IF($B$15=DATOS!$B$4,CENTRÍFUGAS!AB130,IF($B$15=DATOS!$B$5,CHILLERS!AB130, IF($B$15=DATOS!$B$6,COMPRESORES!AB130,IF($B$15=DATOS!$B$7,EVAPORADORES!AB130,IF($B$15=DATOS!$B$8,FILTROS!AB130,IF($B$15=DATOS!$B$9,IC!AB130,IF($B$15=DATOS!$B$10,MIXERS!AB130,IF($B$15=DATOS!$B$11,MOLINOS!AB130,IF($B$15=DATOS!$B$12,'ÓSMOSIS INV'!AB130,IF($B$15=DATOS!$B$13,REACTORES!AB130,IF($B$15=DATOS!$B$14,RESINAS!AB134,IF($B$15=DATOS!$B$15,SECADORES!AB130,IF($B$15=DATOS!$B$16,SILOS!AB130,IF($B$15=DATOS!$B$17,TANQUES!AB130,IF($B$15=DATOS!$B$18,'TK AGITADOS'!AB130,IF($B$15=DATOS!$B$19,'TORRES ENF'!AB130," ")))))))))))))))))</f>
        <v>0</v>
      </c>
      <c r="AA146" s="46">
        <f>IF($B$15=DATOS!$B$3,CALDERAS!AC130,IF($B$15=DATOS!$B$4,CENTRÍFUGAS!AC130,IF($B$15=DATOS!$B$5,CHILLERS!AC130, IF($B$15=DATOS!$B$6,COMPRESORES!AC130,IF($B$15=DATOS!$B$7,EVAPORADORES!AC130,IF($B$15=DATOS!$B$8,FILTROS!AC130,IF($B$15=DATOS!$B$9,IC!AC130,IF($B$15=DATOS!$B$10,MIXERS!AC130,IF($B$15=DATOS!$B$11,MOLINOS!AC130,IF($B$15=DATOS!$B$12,'ÓSMOSIS INV'!AC130,IF($B$15=DATOS!$B$13,REACTORES!AC130,IF($B$15=DATOS!$B$14,RESINAS!AC134,IF($B$15=DATOS!$B$15,SECADORES!AC130,IF($B$15=DATOS!$B$16,SILOS!AC130,IF($B$15=DATOS!$B$17,TANQUES!AC130,IF($B$15=DATOS!$B$18,'TK AGITADOS'!AC130,IF($B$15=DATOS!$B$19,'TORRES ENF'!AC130," ")))))))))))))))))</f>
        <v>0</v>
      </c>
      <c r="AB146" s="46">
        <f>IF($B$15=DATOS!$B$3,CALDERAS!AD130,IF($B$15=DATOS!$B$4,CENTRÍFUGAS!AD130,IF($B$15=DATOS!$B$5,CHILLERS!AD130, IF($B$15=DATOS!$B$6,COMPRESORES!AD130,IF($B$15=DATOS!$B$7,EVAPORADORES!AD130,IF($B$15=DATOS!$B$8,FILTROS!AD130,IF($B$15=DATOS!$B$9,IC!AD130,IF($B$15=DATOS!$B$10,MIXERS!AD130,IF($B$15=DATOS!$B$11,MOLINOS!AD130,IF($B$15=DATOS!$B$12,'ÓSMOSIS INV'!AD130,IF($B$15=DATOS!$B$13,REACTORES!AD130,IF($B$15=DATOS!$B$14,RESINAS!AD134,IF($B$15=DATOS!$B$15,SECADORES!AD130,IF($B$15=DATOS!$B$16,SILOS!AD130,IF($B$15=DATOS!$B$17,TANQUES!AD130,IF($B$15=DATOS!$B$18,'TK AGITADOS'!AD130,IF($B$15=DATOS!$B$19,'TORRES ENF'!AD130," ")))))))))))))))))</f>
        <v>0</v>
      </c>
      <c r="AC146" s="46">
        <f>IF($B$15=DATOS!$B$3,CALDERAS!AE130,IF($B$15=DATOS!$B$4,CENTRÍFUGAS!AE130,IF($B$15=DATOS!$B$5,CHILLERS!AE130, IF($B$15=DATOS!$B$6,COMPRESORES!AE130,IF($B$15=DATOS!$B$7,EVAPORADORES!AE130,IF($B$15=DATOS!$B$8,FILTROS!AE130,IF($B$15=DATOS!$B$9,IC!AE130,IF($B$15=DATOS!$B$10,MIXERS!AE130,IF($B$15=DATOS!$B$11,MOLINOS!AE130,IF($B$15=DATOS!$B$12,'ÓSMOSIS INV'!AE130,IF($B$15=DATOS!$B$13,REACTORES!AE130,IF($B$15=DATOS!$B$14,RESINAS!AE134,IF($B$15=DATOS!$B$15,SECADORES!AE130,IF($B$15=DATOS!$B$16,SILOS!AE130,IF($B$15=DATOS!$B$17,TANQUES!AE130,IF($B$15=DATOS!$B$18,'TK AGITADOS'!AE130,IF($B$15=DATOS!$B$19,'TORRES ENF'!AE130," ")))))))))))))))))</f>
        <v>0</v>
      </c>
      <c r="AD146" s="46">
        <f>IF($B$15=DATOS!$B$3,CALDERAS!AF130,IF($B$15=DATOS!$B$4,CENTRÍFUGAS!AF130,IF($B$15=DATOS!$B$5,CHILLERS!AF130, IF($B$15=DATOS!$B$6,COMPRESORES!AF130,IF($B$15=DATOS!$B$7,EVAPORADORES!AF130,IF($B$15=DATOS!$B$8,FILTROS!AF130,IF($B$15=DATOS!$B$9,IC!AF130,IF($B$15=DATOS!$B$10,MIXERS!AF130,IF($B$15=DATOS!$B$11,MOLINOS!AF130,IF($B$15=DATOS!$B$12,'ÓSMOSIS INV'!AF130,IF($B$15=DATOS!$B$13,REACTORES!AF130,IF($B$15=DATOS!$B$14,RESINAS!AF134,IF($B$15=DATOS!$B$15,SECADORES!AF130,IF($B$15=DATOS!$B$16,SILOS!AF130,IF($B$15=DATOS!$B$17,TANQUES!AF130,IF($B$15=DATOS!$B$18,'TK AGITADOS'!AF130,IF($B$15=DATOS!$B$19,'TORRES ENF'!AF130," ")))))))))))))))))</f>
        <v>0</v>
      </c>
      <c r="AE146" s="46">
        <f>IF($B$15=DATOS!$B$3,CALDERAS!AG130,IF($B$15=DATOS!$B$4,CENTRÍFUGAS!AG130,IF($B$15=DATOS!$B$5,CHILLERS!AG130, IF($B$15=DATOS!$B$6,COMPRESORES!AG130,IF($B$15=DATOS!$B$7,EVAPORADORES!AG130,IF($B$15=DATOS!$B$8,FILTROS!AG130,IF($B$15=DATOS!$B$9,IC!AG130,IF($B$15=DATOS!$B$10,MIXERS!AG130,IF($B$15=DATOS!$B$11,MOLINOS!AG130,IF($B$15=DATOS!$B$12,'ÓSMOSIS INV'!AG130,IF($B$15=DATOS!$B$13,REACTORES!AG130,IF($B$15=DATOS!$B$14,RESINAS!AG134,IF($B$15=DATOS!$B$15,SECADORES!AG130,IF($B$15=DATOS!$B$16,SILOS!AG130,IF($B$15=DATOS!$B$17,TANQUES!AG130,IF($B$15=DATOS!$B$18,'TK AGITADOS'!AG130,IF($B$15=DATOS!$B$19,'TORRES ENF'!AG130," ")))))))))))))))))</f>
        <v>0</v>
      </c>
      <c r="AF146" s="46">
        <f>IF($B$15=DATOS!$B$3,CALDERAS!AH130,IF($B$15=DATOS!$B$4,CENTRÍFUGAS!AH130,IF($B$15=DATOS!$B$5,CHILLERS!AH130, IF($B$15=DATOS!$B$6,COMPRESORES!AH130,IF($B$15=DATOS!$B$7,EVAPORADORES!AH130,IF($B$15=DATOS!$B$8,FILTROS!AH130,IF($B$15=DATOS!$B$9,IC!AH130,IF($B$15=DATOS!$B$10,MIXERS!AH130,IF($B$15=DATOS!$B$11,MOLINOS!AH130,IF($B$15=DATOS!$B$12,'ÓSMOSIS INV'!AH130,IF($B$15=DATOS!$B$13,REACTORES!AH130,IF($B$15=DATOS!$B$14,RESINAS!AH134,IF($B$15=DATOS!$B$15,SECADORES!AH130,IF($B$15=DATOS!$B$16,SILOS!AH130,IF($B$15=DATOS!$B$17,TANQUES!AH130,IF($B$15=DATOS!$B$18,'TK AGITADOS'!AH130,IF($B$15=DATOS!$B$19,'TORRES ENF'!AH130," ")))))))))))))))))</f>
        <v>0</v>
      </c>
    </row>
    <row r="147" spans="1:32" s="48" customFormat="1" ht="45" customHeight="1" x14ac:dyDescent="0.4">
      <c r="A147" s="46">
        <f>IF($B$15=DATOS!$B$3,CALDERAS!C131,IF($B$15=DATOS!$B$4,CENTRÍFUGAS!C131,IF($B$15=DATOS!$B$5,CHILLERS!C131, IF($B$15=DATOS!$B$6,COMPRESORES!C131,IF($B$15=DATOS!$B$7,EVAPORADORES!C131,IF($B$15=DATOS!$B$8,FILTROS!C131,IF($B$15=DATOS!$B$9,IC!C131,IF($B$15=DATOS!$B$10,MIXERS!C131,IF($B$15=DATOS!$B$11,MOLINOS!C131,IF($B$15=DATOS!$B$12,'ÓSMOSIS INV'!C131,IF($B$15=DATOS!$B$13,REACTORES!C131,IF($B$15=DATOS!$B$14,RESINAS!C135,IF($B$15=DATOS!$B$15,SECADORES!C131,IF($B$15=DATOS!$B$16,SILOS!C131,IF($B$15=DATOS!$B$17,TANQUES!C131,IF($B$15=DATOS!$B$18,'TK AGITADOS'!C131,IF($B$15=DATOS!$B$19,'TORRES ENF'!C131," ")))))))))))))))))</f>
        <v>0</v>
      </c>
      <c r="B147" s="46">
        <f>IF($B$15=DATOS!$B$3,CALDERAS!D131,IF($B$15=DATOS!$B$4,CENTRÍFUGAS!D131,IF($B$15=DATOS!$B$5,CHILLERS!D131, IF($B$15=DATOS!$B$6,COMPRESORES!D131,IF($B$15=DATOS!$B$7,EVAPORADORES!D131,IF($B$15=DATOS!$B$8,FILTROS!D131,IF($B$15=DATOS!$B$9,IC!D131,IF($B$15=DATOS!$B$10,MIXERS!D131,IF($B$15=DATOS!$B$11,MOLINOS!D131,IF($B$15=DATOS!$B$12,'ÓSMOSIS INV'!D131,IF($B$15=DATOS!$B$13,REACTORES!D131,IF($B$15=DATOS!$B$14,RESINAS!D135,IF($B$15=DATOS!$B$15,SECADORES!D131,IF($B$15=DATOS!$B$16,SILOS!D131,IF($B$15=DATOS!$B$17,TANQUES!D131,IF($B$15=DATOS!$B$18,'TK AGITADOS'!D131,IF($B$15=DATOS!$B$19,'TORRES ENF'!D131," ")))))))))))))))))</f>
        <v>0</v>
      </c>
      <c r="C147" s="46">
        <f>IF($B$15=DATOS!$B$3,CALDERAS!E131,IF($B$15=DATOS!$B$4,CENTRÍFUGAS!E131,IF($B$15=DATOS!$B$5,CHILLERS!E131, IF($B$15=DATOS!$B$6,COMPRESORES!E131,IF($B$15=DATOS!$B$7,EVAPORADORES!E131,IF($B$15=DATOS!$B$8,FILTROS!E131,IF($B$15=DATOS!$B$9,IC!E131,IF($B$15=DATOS!$B$10,MIXERS!E131,IF($B$15=DATOS!$B$11,MOLINOS!E131,IF($B$15=DATOS!$B$12,'ÓSMOSIS INV'!E131,IF($B$15=DATOS!$B$13,REACTORES!E131,IF($B$15=DATOS!$B$14,RESINAS!E135,IF($B$15=DATOS!$B$15,SECADORES!E131,IF($B$15=DATOS!$B$16,SILOS!E131,IF($B$15=DATOS!$B$17,TANQUES!E131,IF($B$15=DATOS!$B$18,'TK AGITADOS'!E131,IF($B$15=DATOS!$B$19,'TORRES ENF'!E131," ")))))))))))))))))</f>
        <v>0</v>
      </c>
      <c r="D147" s="46">
        <f>IF($B$15=DATOS!$B$3,CALDERAS!F131,IF($B$15=DATOS!$B$4,CENTRÍFUGAS!F131,IF($B$15=DATOS!$B$5,CHILLERS!F131, IF($B$15=DATOS!$B$6,COMPRESORES!F131,IF($B$15=DATOS!$B$7,EVAPORADORES!F131,IF($B$15=DATOS!$B$8,FILTROS!F131,IF($B$15=DATOS!$B$9,IC!F131,IF($B$15=DATOS!$B$10,MIXERS!F131,IF($B$15=DATOS!$B$11,MOLINOS!F131,IF($B$15=DATOS!$B$12,'ÓSMOSIS INV'!F131,IF($B$15=DATOS!$B$13,REACTORES!F131,IF($B$15=DATOS!$B$14,RESINAS!F135,IF($B$15=DATOS!$B$15,SECADORES!F131,IF($B$15=DATOS!$B$16,SILOS!F131,IF($B$15=DATOS!$B$17,TANQUES!F131,IF($B$15=DATOS!$B$18,'TK AGITADOS'!F131,IF($B$15=DATOS!$B$19,'TORRES ENF'!F131," ")))))))))))))))))</f>
        <v>0</v>
      </c>
      <c r="E147" s="46">
        <f>IF($B$15=DATOS!$B$3,CALDERAS!G131,IF($B$15=DATOS!$B$4,CENTRÍFUGAS!G131,IF($B$15=DATOS!$B$5,CHILLERS!G131, IF($B$15=DATOS!$B$6,COMPRESORES!G131,IF($B$15=DATOS!$B$7,EVAPORADORES!G131,IF($B$15=DATOS!$B$8,FILTROS!G131,IF($B$15=DATOS!$B$9,IC!G131,IF($B$15=DATOS!$B$10,MIXERS!G131,IF($B$15=DATOS!$B$11,MOLINOS!G131,IF($B$15=DATOS!$B$12,'ÓSMOSIS INV'!G131,IF($B$15=DATOS!$B$13,REACTORES!G131,IF($B$15=DATOS!$B$14,RESINAS!G135,IF($B$15=DATOS!$B$15,SECADORES!G131,IF($B$15=DATOS!$B$16,SILOS!G131,IF($B$15=DATOS!$B$17,TANQUES!G131,IF($B$15=DATOS!$B$18,'TK AGITADOS'!G131,IF($B$15=DATOS!$B$19,'TORRES ENF'!G131," ")))))))))))))))))</f>
        <v>0</v>
      </c>
      <c r="F147" s="46">
        <f>IF($B$15=DATOS!$B$3,CALDERAS!H131,IF($B$15=DATOS!$B$4,CENTRÍFUGAS!H131,IF($B$15=DATOS!$B$5,CHILLERS!H131, IF($B$15=DATOS!$B$6,COMPRESORES!H131,IF($B$15=DATOS!$B$7,EVAPORADORES!H131,IF($B$15=DATOS!$B$8,FILTROS!H131,IF($B$15=DATOS!$B$9,IC!H131,IF($B$15=DATOS!$B$10,MIXERS!H131,IF($B$15=DATOS!$B$11,MOLINOS!H131,IF($B$15=DATOS!$B$12,'ÓSMOSIS INV'!H131,IF($B$15=DATOS!$B$13,REACTORES!H131,IF($B$15=DATOS!$B$14,RESINAS!H135,IF($B$15=DATOS!$B$15,SECADORES!H131,IF($B$15=DATOS!$B$16,SILOS!H131,IF($B$15=DATOS!$B$17,TANQUES!H131,IF($B$15=DATOS!$B$18,'TK AGITADOS'!H131,IF($B$15=DATOS!$B$19,'TORRES ENF'!H131," ")))))))))))))))))</f>
        <v>0</v>
      </c>
      <c r="G147" s="46">
        <f>IF($B$15=DATOS!$B$3,CALDERAS!I131,IF($B$15=DATOS!$B$4,CENTRÍFUGAS!I131,IF($B$15=DATOS!$B$5,CHILLERS!I131, IF($B$15=DATOS!$B$6,COMPRESORES!I131,IF($B$15=DATOS!$B$7,EVAPORADORES!I131,IF($B$15=DATOS!$B$8,FILTROS!I131,IF($B$15=DATOS!$B$9,IC!I131,IF($B$15=DATOS!$B$10,MIXERS!I131,IF($B$15=DATOS!$B$11,MOLINOS!I131,IF($B$15=DATOS!$B$12,'ÓSMOSIS INV'!I131,IF($B$15=DATOS!$B$13,REACTORES!I131,IF($B$15=DATOS!$B$14,RESINAS!I135,IF($B$15=DATOS!$B$15,SECADORES!I131,IF($B$15=DATOS!$B$16,SILOS!I131,IF($B$15=DATOS!$B$17,TANQUES!I131,IF($B$15=DATOS!$B$18,'TK AGITADOS'!I131,IF($B$15=DATOS!$B$19,'TORRES ENF'!I131," ")))))))))))))))))</f>
        <v>0</v>
      </c>
      <c r="H147" s="46">
        <f>IF($B$15=DATOS!$B$3,CALDERAS!J131,IF($B$15=DATOS!$B$4,CENTRÍFUGAS!J131,IF($B$15=DATOS!$B$5,CHILLERS!J131, IF($B$15=DATOS!$B$6,COMPRESORES!J131,IF($B$15=DATOS!$B$7,EVAPORADORES!J131,IF($B$15=DATOS!$B$8,FILTROS!J131,IF($B$15=DATOS!$B$9,IC!J131,IF($B$15=DATOS!$B$10,MIXERS!J131,IF($B$15=DATOS!$B$11,MOLINOS!J131,IF($B$15=DATOS!$B$12,'ÓSMOSIS INV'!J131,IF($B$15=DATOS!$B$13,REACTORES!J131,IF($B$15=DATOS!$B$14,RESINAS!J135,IF($B$15=DATOS!$B$15,SECADORES!J131,IF($B$15=DATOS!$B$16,SILOS!J131,IF($B$15=DATOS!$B$17,TANQUES!J131,IF($B$15=DATOS!$B$18,'TK AGITADOS'!J131,IF($B$15=DATOS!$B$19,'TORRES ENF'!J131," ")))))))))))))))))</f>
        <v>0</v>
      </c>
      <c r="I147" s="46">
        <f>IF($B$15=DATOS!$B$3,CALDERAS!K131,IF($B$15=DATOS!$B$4,CENTRÍFUGAS!K131,IF($B$15=DATOS!$B$5,CHILLERS!K131, IF($B$15=DATOS!$B$6,COMPRESORES!K131,IF($B$15=DATOS!$B$7,EVAPORADORES!K131,IF($B$15=DATOS!$B$8,FILTROS!K131,IF($B$15=DATOS!$B$9,IC!K131,IF($B$15=DATOS!$B$10,MIXERS!K131,IF($B$15=DATOS!$B$11,MOLINOS!K131,IF($B$15=DATOS!$B$12,'ÓSMOSIS INV'!K131,IF($B$15=DATOS!$B$13,REACTORES!K131,IF($B$15=DATOS!$B$14,RESINAS!K135,IF($B$15=DATOS!$B$15,SECADORES!K131,IF($B$15=DATOS!$B$16,SILOS!K131,IF($B$15=DATOS!$B$17,TANQUES!K131,IF($B$15=DATOS!$B$18,'TK AGITADOS'!K131,IF($B$15=DATOS!$B$19,'TORRES ENF'!K131," ")))))))))))))))))</f>
        <v>0</v>
      </c>
      <c r="J147" s="46">
        <f>IF($B$15=DATOS!$B$3,CALDERAS!L131,IF($B$15=DATOS!$B$4,CENTRÍFUGAS!L131,IF($B$15=DATOS!$B$5,CHILLERS!L131, IF($B$15=DATOS!$B$6,COMPRESORES!L131,IF($B$15=DATOS!$B$7,EVAPORADORES!L131,IF($B$15=DATOS!$B$8,FILTROS!L131,IF($B$15=DATOS!$B$9,IC!L131,IF($B$15=DATOS!$B$10,MIXERS!L131,IF($B$15=DATOS!$B$11,MOLINOS!L131,IF($B$15=DATOS!$B$12,'ÓSMOSIS INV'!L131,IF($B$15=DATOS!$B$13,REACTORES!L131,IF($B$15=DATOS!$B$14,RESINAS!L135,IF($B$15=DATOS!$B$15,SECADORES!L131,IF($B$15=DATOS!$B$16,SILOS!L131,IF($B$15=DATOS!$B$17,TANQUES!L131,IF($B$15=DATOS!$B$18,'TK AGITADOS'!L131,IF($B$15=DATOS!$B$19,'TORRES ENF'!L131," ")))))))))))))))))</f>
        <v>0</v>
      </c>
      <c r="K147" s="46">
        <f>IF($B$15=DATOS!$B$3,CALDERAS!M131,IF($B$15=DATOS!$B$4,CENTRÍFUGAS!M131,IF($B$15=DATOS!$B$5,CHILLERS!M131, IF($B$15=DATOS!$B$6,COMPRESORES!M131,IF($B$15=DATOS!$B$7,EVAPORADORES!M131,IF($B$15=DATOS!$B$8,FILTROS!M131,IF($B$15=DATOS!$B$9,IC!M131,IF($B$15=DATOS!$B$10,MIXERS!M131,IF($B$15=DATOS!$B$11,MOLINOS!M131,IF($B$15=DATOS!$B$12,'ÓSMOSIS INV'!M131,IF($B$15=DATOS!$B$13,REACTORES!M131,IF($B$15=DATOS!$B$14,RESINAS!M135,IF($B$15=DATOS!$B$15,SECADORES!M131,IF($B$15=DATOS!$B$16,SILOS!M131,IF($B$15=DATOS!$B$17,TANQUES!M131,IF($B$15=DATOS!$B$18,'TK AGITADOS'!M131,IF($B$15=DATOS!$B$19,'TORRES ENF'!M131," ")))))))))))))))))</f>
        <v>0</v>
      </c>
      <c r="L147" s="46">
        <f>IF($B$15=DATOS!$B$3,CALDERAS!N131,IF($B$15=DATOS!$B$4,CENTRÍFUGAS!N131,IF($B$15=DATOS!$B$5,CHILLERS!N131, IF($B$15=DATOS!$B$6,COMPRESORES!N131,IF($B$15=DATOS!$B$7,EVAPORADORES!N131,IF($B$15=DATOS!$B$8,FILTROS!N131,IF($B$15=DATOS!$B$9,IC!N131,IF($B$15=DATOS!$B$10,MIXERS!N131,IF($B$15=DATOS!$B$11,MOLINOS!N131,IF($B$15=DATOS!$B$12,'ÓSMOSIS INV'!N131,IF($B$15=DATOS!$B$13,REACTORES!N131,IF($B$15=DATOS!$B$14,RESINAS!N135,IF($B$15=DATOS!$B$15,SECADORES!N131,IF($B$15=DATOS!$B$16,SILOS!N131,IF($B$15=DATOS!$B$17,TANQUES!N131,IF($B$15=DATOS!$B$18,'TK AGITADOS'!N131,IF($B$15=DATOS!$B$19,'TORRES ENF'!N131," ")))))))))))))))))</f>
        <v>0</v>
      </c>
      <c r="M147" s="46">
        <f>IF($B$15=DATOS!$B$3,CALDERAS!O131,IF($B$15=DATOS!$B$4,CENTRÍFUGAS!O131,IF($B$15=DATOS!$B$5,CHILLERS!O131, IF($B$15=DATOS!$B$6,COMPRESORES!O131,IF($B$15=DATOS!$B$7,EVAPORADORES!O131,IF($B$15=DATOS!$B$8,FILTROS!O131,IF($B$15=DATOS!$B$9,IC!O131,IF($B$15=DATOS!$B$10,MIXERS!O131,IF($B$15=DATOS!$B$11,MOLINOS!O131,IF($B$15=DATOS!$B$12,'ÓSMOSIS INV'!O131,IF($B$15=DATOS!$B$13,REACTORES!O131,IF($B$15=DATOS!$B$14,RESINAS!O135,IF($B$15=DATOS!$B$15,SECADORES!O131,IF($B$15=DATOS!$B$16,SILOS!O131,IF($B$15=DATOS!$B$17,TANQUES!O131,IF($B$15=DATOS!$B$18,'TK AGITADOS'!O131,IF($B$15=DATOS!$B$19,'TORRES ENF'!O131," ")))))))))))))))))</f>
        <v>0</v>
      </c>
      <c r="N147" s="46">
        <f>IF($B$15=DATOS!$B$3,CALDERAS!P131,IF($B$15=DATOS!$B$4,CENTRÍFUGAS!P131,IF($B$15=DATOS!$B$5,CHILLERS!P131, IF($B$15=DATOS!$B$6,COMPRESORES!P131,IF($B$15=DATOS!$B$7,EVAPORADORES!P131,IF($B$15=DATOS!$B$8,FILTROS!P131,IF($B$15=DATOS!$B$9,IC!P131,IF($B$15=DATOS!$B$10,MIXERS!P131,IF($B$15=DATOS!$B$11,MOLINOS!P131,IF($B$15=DATOS!$B$12,'ÓSMOSIS INV'!P131,IF($B$15=DATOS!$B$13,REACTORES!P131,IF($B$15=DATOS!$B$14,RESINAS!P135,IF($B$15=DATOS!$B$15,SECADORES!P131,IF($B$15=DATOS!$B$16,SILOS!P131,IF($B$15=DATOS!$B$17,TANQUES!P131,IF($B$15=DATOS!$B$18,'TK AGITADOS'!P131,IF($B$15=DATOS!$B$19,'TORRES ENF'!P131," ")))))))))))))))))</f>
        <v>0</v>
      </c>
      <c r="O147" s="46">
        <f>IF($B$15=DATOS!$B$3,CALDERAS!Q131,IF($B$15=DATOS!$B$4,CENTRÍFUGAS!Q131,IF($B$15=DATOS!$B$5,CHILLERS!Q131, IF($B$15=DATOS!$B$6,COMPRESORES!Q131,IF($B$15=DATOS!$B$7,EVAPORADORES!Q131,IF($B$15=DATOS!$B$8,FILTROS!Q131,IF($B$15=DATOS!$B$9,IC!Q131,IF($B$15=DATOS!$B$10,MIXERS!Q131,IF($B$15=DATOS!$B$11,MOLINOS!Q131,IF($B$15=DATOS!$B$12,'ÓSMOSIS INV'!Q131,IF($B$15=DATOS!$B$13,REACTORES!Q131,IF($B$15=DATOS!$B$14,RESINAS!Q135,IF($B$15=DATOS!$B$15,SECADORES!Q131,IF($B$15=DATOS!$B$16,SILOS!Q131,IF($B$15=DATOS!$B$17,TANQUES!Q131,IF($B$15=DATOS!$B$18,'TK AGITADOS'!Q131,IF($B$15=DATOS!$B$19,'TORRES ENF'!Q131," ")))))))))))))))))</f>
        <v>0</v>
      </c>
      <c r="P147" s="46">
        <f>IF($B$15=DATOS!$B$3,CALDERAS!R131,IF($B$15=DATOS!$B$4,CENTRÍFUGAS!R131,IF($B$15=DATOS!$B$5,CHILLERS!R131, IF($B$15=DATOS!$B$6,COMPRESORES!R131,IF($B$15=DATOS!$B$7,EVAPORADORES!R131,IF($B$15=DATOS!$B$8,FILTROS!R131,IF($B$15=DATOS!$B$9,IC!R131,IF($B$15=DATOS!$B$10,MIXERS!R131,IF($B$15=DATOS!$B$11,MOLINOS!R131,IF($B$15=DATOS!$B$12,'ÓSMOSIS INV'!R131,IF($B$15=DATOS!$B$13,REACTORES!R131,IF($B$15=DATOS!$B$14,RESINAS!R135,IF($B$15=DATOS!$B$15,SECADORES!R131,IF($B$15=DATOS!$B$16,SILOS!R131,IF($B$15=DATOS!$B$17,TANQUES!R131,IF($B$15=DATOS!$B$18,'TK AGITADOS'!R131,IF($B$15=DATOS!$B$19,'TORRES ENF'!R131," ")))))))))))))))))</f>
        <v>0</v>
      </c>
      <c r="Q147" s="46">
        <f>IF($B$15=DATOS!$B$3,CALDERAS!S131,IF($B$15=DATOS!$B$4,CENTRÍFUGAS!S131,IF($B$15=DATOS!$B$5,CHILLERS!S131, IF($B$15=DATOS!$B$6,COMPRESORES!S131,IF($B$15=DATOS!$B$7,EVAPORADORES!S131,IF($B$15=DATOS!$B$8,FILTROS!S131,IF($B$15=DATOS!$B$9,IC!S131,IF($B$15=DATOS!$B$10,MIXERS!S131,IF($B$15=DATOS!$B$11,MOLINOS!S131,IF($B$15=DATOS!$B$12,'ÓSMOSIS INV'!S131,IF($B$15=DATOS!$B$13,REACTORES!S131,IF($B$15=DATOS!$B$14,RESINAS!S135,IF($B$15=DATOS!$B$15,SECADORES!S131,IF($B$15=DATOS!$B$16,SILOS!S131,IF($B$15=DATOS!$B$17,TANQUES!S131,IF($B$15=DATOS!$B$18,'TK AGITADOS'!S131,IF($B$15=DATOS!$B$19,'TORRES ENF'!S131," ")))))))))))))))))</f>
        <v>0</v>
      </c>
      <c r="R147" s="46">
        <f>IF($B$15=DATOS!$B$3,CALDERAS!T131,IF($B$15=DATOS!$B$4,CENTRÍFUGAS!T131,IF($B$15=DATOS!$B$5,CHILLERS!T131, IF($B$15=DATOS!$B$6,COMPRESORES!T131,IF($B$15=DATOS!$B$7,EVAPORADORES!T131,IF($B$15=DATOS!$B$8,FILTROS!T131,IF($B$15=DATOS!$B$9,IC!T131,IF($B$15=DATOS!$B$10,MIXERS!T131,IF($B$15=DATOS!$B$11,MOLINOS!T131,IF($B$15=DATOS!$B$12,'ÓSMOSIS INV'!T131,IF($B$15=DATOS!$B$13,REACTORES!T131,IF($B$15=DATOS!$B$14,RESINAS!T135,IF($B$15=DATOS!$B$15,SECADORES!T131,IF($B$15=DATOS!$B$16,SILOS!T131,IF($B$15=DATOS!$B$17,TANQUES!T131,IF($B$15=DATOS!$B$18,'TK AGITADOS'!T131,IF($B$15=DATOS!$B$19,'TORRES ENF'!T131," ")))))))))))))))))</f>
        <v>0</v>
      </c>
      <c r="S147" s="46">
        <f>IF($B$15=DATOS!$B$3,CALDERAS!U131,IF($B$15=DATOS!$B$4,CENTRÍFUGAS!U131,IF($B$15=DATOS!$B$5,CHILLERS!U131, IF($B$15=DATOS!$B$6,COMPRESORES!U131,IF($B$15=DATOS!$B$7,EVAPORADORES!U131,IF($B$15=DATOS!$B$8,FILTROS!U131,IF($B$15=DATOS!$B$9,IC!U131,IF($B$15=DATOS!$B$10,MIXERS!U131,IF($B$15=DATOS!$B$11,MOLINOS!U131,IF($B$15=DATOS!$B$12,'ÓSMOSIS INV'!U131,IF($B$15=DATOS!$B$13,REACTORES!U131,IF($B$15=DATOS!$B$14,RESINAS!U135,IF($B$15=DATOS!$B$15,SECADORES!U131,IF($B$15=DATOS!$B$16,SILOS!U131,IF($B$15=DATOS!$B$17,TANQUES!U131,IF($B$15=DATOS!$B$18,'TK AGITADOS'!U131,IF($B$15=DATOS!$B$19,'TORRES ENF'!U131," ")))))))))))))))))</f>
        <v>0</v>
      </c>
      <c r="T147" s="46">
        <f>IF($B$15=DATOS!$B$3,CALDERAS!V131,IF($B$15=DATOS!$B$4,CENTRÍFUGAS!V131,IF($B$15=DATOS!$B$5,CHILLERS!V131, IF($B$15=DATOS!$B$6,COMPRESORES!V131,IF($B$15=DATOS!$B$7,EVAPORADORES!V131,IF($B$15=DATOS!$B$8,FILTROS!V131,IF($B$15=DATOS!$B$9,IC!V131,IF($B$15=DATOS!$B$10,MIXERS!V131,IF($B$15=DATOS!$B$11,MOLINOS!V131,IF($B$15=DATOS!$B$12,'ÓSMOSIS INV'!V131,IF($B$15=DATOS!$B$13,REACTORES!V131,IF($B$15=DATOS!$B$14,RESINAS!V135,IF($B$15=DATOS!$B$15,SECADORES!V131,IF($B$15=DATOS!$B$16,SILOS!V131,IF($B$15=DATOS!$B$17,TANQUES!V131,IF($B$15=DATOS!$B$18,'TK AGITADOS'!V131,IF($B$15=DATOS!$B$19,'TORRES ENF'!V131," ")))))))))))))))))</f>
        <v>0</v>
      </c>
      <c r="U147" s="46">
        <f>IF($B$15=DATOS!$B$3,CALDERAS!W131,IF($B$15=DATOS!$B$4,CENTRÍFUGAS!W131,IF($B$15=DATOS!$B$5,CHILLERS!W131, IF($B$15=DATOS!$B$6,COMPRESORES!W131,IF($B$15=DATOS!$B$7,EVAPORADORES!W131,IF($B$15=DATOS!$B$8,FILTROS!W131,IF($B$15=DATOS!$B$9,IC!W131,IF($B$15=DATOS!$B$10,MIXERS!W131,IF($B$15=DATOS!$B$11,MOLINOS!W131,IF($B$15=DATOS!$B$12,'ÓSMOSIS INV'!W131,IF($B$15=DATOS!$B$13,REACTORES!W131,IF($B$15=DATOS!$B$14,RESINAS!W135,IF($B$15=DATOS!$B$15,SECADORES!W131,IF($B$15=DATOS!$B$16,SILOS!W131,IF($B$15=DATOS!$B$17,TANQUES!W131,IF($B$15=DATOS!$B$18,'TK AGITADOS'!W131,IF($B$15=DATOS!$B$19,'TORRES ENF'!W131," ")))))))))))))))))</f>
        <v>0</v>
      </c>
      <c r="V147" s="46">
        <f>IF($B$15=DATOS!$B$3,CALDERAS!X131,IF($B$15=DATOS!$B$4,CENTRÍFUGAS!X131,IF($B$15=DATOS!$B$5,CHILLERS!X131, IF($B$15=DATOS!$B$6,COMPRESORES!X131,IF($B$15=DATOS!$B$7,EVAPORADORES!X131,IF($B$15=DATOS!$B$8,FILTROS!X131,IF($B$15=DATOS!$B$9,IC!X131,IF($B$15=DATOS!$B$10,MIXERS!X131,IF($B$15=DATOS!$B$11,MOLINOS!X131,IF($B$15=DATOS!$B$12,'ÓSMOSIS INV'!X131,IF($B$15=DATOS!$B$13,REACTORES!X131,IF($B$15=DATOS!$B$14,RESINAS!X135,IF($B$15=DATOS!$B$15,SECADORES!X131,IF($B$15=DATOS!$B$16,SILOS!X131,IF($B$15=DATOS!$B$17,TANQUES!X131,IF($B$15=DATOS!$B$18,'TK AGITADOS'!X131,IF($B$15=DATOS!$B$19,'TORRES ENF'!X131," ")))))))))))))))))</f>
        <v>0</v>
      </c>
      <c r="W147" s="46">
        <f>IF($B$15=DATOS!$B$3,CALDERAS!Y131,IF($B$15=DATOS!$B$4,CENTRÍFUGAS!Y131,IF($B$15=DATOS!$B$5,CHILLERS!Y131, IF($B$15=DATOS!$B$6,COMPRESORES!Y131,IF($B$15=DATOS!$B$7,EVAPORADORES!Y131,IF($B$15=DATOS!$B$8,FILTROS!Y131,IF($B$15=DATOS!$B$9,IC!Y131,IF($B$15=DATOS!$B$10,MIXERS!Y131,IF($B$15=DATOS!$B$11,MOLINOS!Y131,IF($B$15=DATOS!$B$12,'ÓSMOSIS INV'!Y131,IF($B$15=DATOS!$B$13,REACTORES!Y131,IF($B$15=DATOS!$B$14,RESINAS!Y135,IF($B$15=DATOS!$B$15,SECADORES!Y131,IF($B$15=DATOS!$B$16,SILOS!Y131,IF($B$15=DATOS!$B$17,TANQUES!Y131,IF($B$15=DATOS!$B$18,'TK AGITADOS'!Y131,IF($B$15=DATOS!$B$19,'TORRES ENF'!Y131," ")))))))))))))))))</f>
        <v>0</v>
      </c>
      <c r="X147" s="46">
        <f>IF($B$15=DATOS!$B$3,CALDERAS!Z131,IF($B$15=DATOS!$B$4,CENTRÍFUGAS!Z131,IF($B$15=DATOS!$B$5,CHILLERS!Z131, IF($B$15=DATOS!$B$6,COMPRESORES!Z131,IF($B$15=DATOS!$B$7,EVAPORADORES!Z131,IF($B$15=DATOS!$B$8,FILTROS!Z131,IF($B$15=DATOS!$B$9,IC!Z131,IF($B$15=DATOS!$B$10,MIXERS!Z131,IF($B$15=DATOS!$B$11,MOLINOS!Z131,IF($B$15=DATOS!$B$12,'ÓSMOSIS INV'!Z131,IF($B$15=DATOS!$B$13,REACTORES!Z131,IF($B$15=DATOS!$B$14,RESINAS!Z135,IF($B$15=DATOS!$B$15,SECADORES!Z131,IF($B$15=DATOS!$B$16,SILOS!Z131,IF($B$15=DATOS!$B$17,TANQUES!Z131,IF($B$15=DATOS!$B$18,'TK AGITADOS'!Z131,IF($B$15=DATOS!$B$19,'TORRES ENF'!Z131," ")))))))))))))))))</f>
        <v>0</v>
      </c>
      <c r="Y147" s="46">
        <f>IF($B$15=DATOS!$B$3,CALDERAS!AA131,IF($B$15=DATOS!$B$4,CENTRÍFUGAS!AA131,IF($B$15=DATOS!$B$5,CHILLERS!AA131, IF($B$15=DATOS!$B$6,COMPRESORES!AA131,IF($B$15=DATOS!$B$7,EVAPORADORES!AA131,IF($B$15=DATOS!$B$8,FILTROS!AA131,IF($B$15=DATOS!$B$9,IC!AA131,IF($B$15=DATOS!$B$10,MIXERS!AA131,IF($B$15=DATOS!$B$11,MOLINOS!AA131,IF($B$15=DATOS!$B$12,'ÓSMOSIS INV'!AA131,IF($B$15=DATOS!$B$13,REACTORES!AA131,IF($B$15=DATOS!$B$14,RESINAS!AA135,IF($B$15=DATOS!$B$15,SECADORES!AA131,IF($B$15=DATOS!$B$16,SILOS!AA131,IF($B$15=DATOS!$B$17,TANQUES!AA131,IF($B$15=DATOS!$B$18,'TK AGITADOS'!AA131,IF($B$15=DATOS!$B$19,'TORRES ENF'!AA131," ")))))))))))))))))</f>
        <v>0</v>
      </c>
      <c r="Z147" s="46">
        <f>IF($B$15=DATOS!$B$3,CALDERAS!AB131,IF($B$15=DATOS!$B$4,CENTRÍFUGAS!AB131,IF($B$15=DATOS!$B$5,CHILLERS!AB131, IF($B$15=DATOS!$B$6,COMPRESORES!AB131,IF($B$15=DATOS!$B$7,EVAPORADORES!AB131,IF($B$15=DATOS!$B$8,FILTROS!AB131,IF($B$15=DATOS!$B$9,IC!AB131,IF($B$15=DATOS!$B$10,MIXERS!AB131,IF($B$15=DATOS!$B$11,MOLINOS!AB131,IF($B$15=DATOS!$B$12,'ÓSMOSIS INV'!AB131,IF($B$15=DATOS!$B$13,REACTORES!AB131,IF($B$15=DATOS!$B$14,RESINAS!AB135,IF($B$15=DATOS!$B$15,SECADORES!AB131,IF($B$15=DATOS!$B$16,SILOS!AB131,IF($B$15=DATOS!$B$17,TANQUES!AB131,IF($B$15=DATOS!$B$18,'TK AGITADOS'!AB131,IF($B$15=DATOS!$B$19,'TORRES ENF'!AB131," ")))))))))))))))))</f>
        <v>0</v>
      </c>
      <c r="AA147" s="46">
        <f>IF($B$15=DATOS!$B$3,CALDERAS!AC131,IF($B$15=DATOS!$B$4,CENTRÍFUGAS!AC131,IF($B$15=DATOS!$B$5,CHILLERS!AC131, IF($B$15=DATOS!$B$6,COMPRESORES!AC131,IF($B$15=DATOS!$B$7,EVAPORADORES!AC131,IF($B$15=DATOS!$B$8,FILTROS!AC131,IF($B$15=DATOS!$B$9,IC!AC131,IF($B$15=DATOS!$B$10,MIXERS!AC131,IF($B$15=DATOS!$B$11,MOLINOS!AC131,IF($B$15=DATOS!$B$12,'ÓSMOSIS INV'!AC131,IF($B$15=DATOS!$B$13,REACTORES!AC131,IF($B$15=DATOS!$B$14,RESINAS!AC135,IF($B$15=DATOS!$B$15,SECADORES!AC131,IF($B$15=DATOS!$B$16,SILOS!AC131,IF($B$15=DATOS!$B$17,TANQUES!AC131,IF($B$15=DATOS!$B$18,'TK AGITADOS'!AC131,IF($B$15=DATOS!$B$19,'TORRES ENF'!AC131," ")))))))))))))))))</f>
        <v>0</v>
      </c>
      <c r="AB147" s="46">
        <f>IF($B$15=DATOS!$B$3,CALDERAS!AD131,IF($B$15=DATOS!$B$4,CENTRÍFUGAS!AD131,IF($B$15=DATOS!$B$5,CHILLERS!AD131, IF($B$15=DATOS!$B$6,COMPRESORES!AD131,IF($B$15=DATOS!$B$7,EVAPORADORES!AD131,IF($B$15=DATOS!$B$8,FILTROS!AD131,IF($B$15=DATOS!$B$9,IC!AD131,IF($B$15=DATOS!$B$10,MIXERS!AD131,IF($B$15=DATOS!$B$11,MOLINOS!AD131,IF($B$15=DATOS!$B$12,'ÓSMOSIS INV'!AD131,IF($B$15=DATOS!$B$13,REACTORES!AD131,IF($B$15=DATOS!$B$14,RESINAS!AD135,IF($B$15=DATOS!$B$15,SECADORES!AD131,IF($B$15=DATOS!$B$16,SILOS!AD131,IF($B$15=DATOS!$B$17,TANQUES!AD131,IF($B$15=DATOS!$B$18,'TK AGITADOS'!AD131,IF($B$15=DATOS!$B$19,'TORRES ENF'!AD131," ")))))))))))))))))</f>
        <v>0</v>
      </c>
      <c r="AC147" s="46">
        <f>IF($B$15=DATOS!$B$3,CALDERAS!AE131,IF($B$15=DATOS!$B$4,CENTRÍFUGAS!AE131,IF($B$15=DATOS!$B$5,CHILLERS!AE131, IF($B$15=DATOS!$B$6,COMPRESORES!AE131,IF($B$15=DATOS!$B$7,EVAPORADORES!AE131,IF($B$15=DATOS!$B$8,FILTROS!AE131,IF($B$15=DATOS!$B$9,IC!AE131,IF($B$15=DATOS!$B$10,MIXERS!AE131,IF($B$15=DATOS!$B$11,MOLINOS!AE131,IF($B$15=DATOS!$B$12,'ÓSMOSIS INV'!AE131,IF($B$15=DATOS!$B$13,REACTORES!AE131,IF($B$15=DATOS!$B$14,RESINAS!AE135,IF($B$15=DATOS!$B$15,SECADORES!AE131,IF($B$15=DATOS!$B$16,SILOS!AE131,IF($B$15=DATOS!$B$17,TANQUES!AE131,IF($B$15=DATOS!$B$18,'TK AGITADOS'!AE131,IF($B$15=DATOS!$B$19,'TORRES ENF'!AE131," ")))))))))))))))))</f>
        <v>0</v>
      </c>
      <c r="AD147" s="46">
        <f>IF($B$15=DATOS!$B$3,CALDERAS!AF131,IF($B$15=DATOS!$B$4,CENTRÍFUGAS!AF131,IF($B$15=DATOS!$B$5,CHILLERS!AF131, IF($B$15=DATOS!$B$6,COMPRESORES!AF131,IF($B$15=DATOS!$B$7,EVAPORADORES!AF131,IF($B$15=DATOS!$B$8,FILTROS!AF131,IF($B$15=DATOS!$B$9,IC!AF131,IF($B$15=DATOS!$B$10,MIXERS!AF131,IF($B$15=DATOS!$B$11,MOLINOS!AF131,IF($B$15=DATOS!$B$12,'ÓSMOSIS INV'!AF131,IF($B$15=DATOS!$B$13,REACTORES!AF131,IF($B$15=DATOS!$B$14,RESINAS!AF135,IF($B$15=DATOS!$B$15,SECADORES!AF131,IF($B$15=DATOS!$B$16,SILOS!AF131,IF($B$15=DATOS!$B$17,TANQUES!AF131,IF($B$15=DATOS!$B$18,'TK AGITADOS'!AF131,IF($B$15=DATOS!$B$19,'TORRES ENF'!AF131," ")))))))))))))))))</f>
        <v>0</v>
      </c>
      <c r="AE147" s="46">
        <f>IF($B$15=DATOS!$B$3,CALDERAS!AG131,IF($B$15=DATOS!$B$4,CENTRÍFUGAS!AG131,IF($B$15=DATOS!$B$5,CHILLERS!AG131, IF($B$15=DATOS!$B$6,COMPRESORES!AG131,IF($B$15=DATOS!$B$7,EVAPORADORES!AG131,IF($B$15=DATOS!$B$8,FILTROS!AG131,IF($B$15=DATOS!$B$9,IC!AG131,IF($B$15=DATOS!$B$10,MIXERS!AG131,IF($B$15=DATOS!$B$11,MOLINOS!AG131,IF($B$15=DATOS!$B$12,'ÓSMOSIS INV'!AG131,IF($B$15=DATOS!$B$13,REACTORES!AG131,IF($B$15=DATOS!$B$14,RESINAS!AG135,IF($B$15=DATOS!$B$15,SECADORES!AG131,IF($B$15=DATOS!$B$16,SILOS!AG131,IF($B$15=DATOS!$B$17,TANQUES!AG131,IF($B$15=DATOS!$B$18,'TK AGITADOS'!AG131,IF($B$15=DATOS!$B$19,'TORRES ENF'!AG131," ")))))))))))))))))</f>
        <v>0</v>
      </c>
      <c r="AF147" s="46">
        <f>IF($B$15=DATOS!$B$3,CALDERAS!AH131,IF($B$15=DATOS!$B$4,CENTRÍFUGAS!AH131,IF($B$15=DATOS!$B$5,CHILLERS!AH131, IF($B$15=DATOS!$B$6,COMPRESORES!AH131,IF($B$15=DATOS!$B$7,EVAPORADORES!AH131,IF($B$15=DATOS!$B$8,FILTROS!AH131,IF($B$15=DATOS!$B$9,IC!AH131,IF($B$15=DATOS!$B$10,MIXERS!AH131,IF($B$15=DATOS!$B$11,MOLINOS!AH131,IF($B$15=DATOS!$B$12,'ÓSMOSIS INV'!AH131,IF($B$15=DATOS!$B$13,REACTORES!AH131,IF($B$15=DATOS!$B$14,RESINAS!AH135,IF($B$15=DATOS!$B$15,SECADORES!AH131,IF($B$15=DATOS!$B$16,SILOS!AH131,IF($B$15=DATOS!$B$17,TANQUES!AH131,IF($B$15=DATOS!$B$18,'TK AGITADOS'!AH131,IF($B$15=DATOS!$B$19,'TORRES ENF'!AH131," ")))))))))))))))))</f>
        <v>0</v>
      </c>
    </row>
    <row r="148" spans="1:32" s="48" customFormat="1" ht="45" customHeight="1" x14ac:dyDescent="0.4">
      <c r="A148" s="46">
        <f>IF($B$15=DATOS!$B$3,CALDERAS!C132,IF($B$15=DATOS!$B$4,CENTRÍFUGAS!C132,IF($B$15=DATOS!$B$5,CHILLERS!C132, IF($B$15=DATOS!$B$6,COMPRESORES!C132,IF($B$15=DATOS!$B$7,EVAPORADORES!C132,IF($B$15=DATOS!$B$8,FILTROS!C132,IF($B$15=DATOS!$B$9,IC!C132,IF($B$15=DATOS!$B$10,MIXERS!C132,IF($B$15=DATOS!$B$11,MOLINOS!C132,IF($B$15=DATOS!$B$12,'ÓSMOSIS INV'!C132,IF($B$15=DATOS!$B$13,REACTORES!C132,IF($B$15=DATOS!$B$14,RESINAS!C136,IF($B$15=DATOS!$B$15,SECADORES!C132,IF($B$15=DATOS!$B$16,SILOS!C132,IF($B$15=DATOS!$B$17,TANQUES!C132,IF($B$15=DATOS!$B$18,'TK AGITADOS'!C132,IF($B$15=DATOS!$B$19,'TORRES ENF'!C132," ")))))))))))))))))</f>
        <v>0</v>
      </c>
      <c r="B148" s="46">
        <f>IF($B$15=DATOS!$B$3,CALDERAS!D132,IF($B$15=DATOS!$B$4,CENTRÍFUGAS!D132,IF($B$15=DATOS!$B$5,CHILLERS!D132, IF($B$15=DATOS!$B$6,COMPRESORES!D132,IF($B$15=DATOS!$B$7,EVAPORADORES!D132,IF($B$15=DATOS!$B$8,FILTROS!D132,IF($B$15=DATOS!$B$9,IC!D132,IF($B$15=DATOS!$B$10,MIXERS!D132,IF($B$15=DATOS!$B$11,MOLINOS!D132,IF($B$15=DATOS!$B$12,'ÓSMOSIS INV'!D132,IF($B$15=DATOS!$B$13,REACTORES!D132,IF($B$15=DATOS!$B$14,RESINAS!D136,IF($B$15=DATOS!$B$15,SECADORES!D132,IF($B$15=DATOS!$B$16,SILOS!D132,IF($B$15=DATOS!$B$17,TANQUES!D132,IF($B$15=DATOS!$B$18,'TK AGITADOS'!D132,IF($B$15=DATOS!$B$19,'TORRES ENF'!D132," ")))))))))))))))))</f>
        <v>0</v>
      </c>
      <c r="C148" s="46">
        <f>IF($B$15=DATOS!$B$3,CALDERAS!E132,IF($B$15=DATOS!$B$4,CENTRÍFUGAS!E132,IF($B$15=DATOS!$B$5,CHILLERS!E132, IF($B$15=DATOS!$B$6,COMPRESORES!E132,IF($B$15=DATOS!$B$7,EVAPORADORES!E132,IF($B$15=DATOS!$B$8,FILTROS!E132,IF($B$15=DATOS!$B$9,IC!E132,IF($B$15=DATOS!$B$10,MIXERS!E132,IF($B$15=DATOS!$B$11,MOLINOS!E132,IF($B$15=DATOS!$B$12,'ÓSMOSIS INV'!E132,IF($B$15=DATOS!$B$13,REACTORES!E132,IF($B$15=DATOS!$B$14,RESINAS!E136,IF($B$15=DATOS!$B$15,SECADORES!E132,IF($B$15=DATOS!$B$16,SILOS!E132,IF($B$15=DATOS!$B$17,TANQUES!E132,IF($B$15=DATOS!$B$18,'TK AGITADOS'!E132,IF($B$15=DATOS!$B$19,'TORRES ENF'!E132," ")))))))))))))))))</f>
        <v>0</v>
      </c>
      <c r="D148" s="46">
        <f>IF($B$15=DATOS!$B$3,CALDERAS!F132,IF($B$15=DATOS!$B$4,CENTRÍFUGAS!F132,IF($B$15=DATOS!$B$5,CHILLERS!F132, IF($B$15=DATOS!$B$6,COMPRESORES!F132,IF($B$15=DATOS!$B$7,EVAPORADORES!F132,IF($B$15=DATOS!$B$8,FILTROS!F132,IF($B$15=DATOS!$B$9,IC!F132,IF($B$15=DATOS!$B$10,MIXERS!F132,IF($B$15=DATOS!$B$11,MOLINOS!F132,IF($B$15=DATOS!$B$12,'ÓSMOSIS INV'!F132,IF($B$15=DATOS!$B$13,REACTORES!F132,IF($B$15=DATOS!$B$14,RESINAS!F136,IF($B$15=DATOS!$B$15,SECADORES!F132,IF($B$15=DATOS!$B$16,SILOS!F132,IF($B$15=DATOS!$B$17,TANQUES!F132,IF($B$15=DATOS!$B$18,'TK AGITADOS'!F132,IF($B$15=DATOS!$B$19,'TORRES ENF'!F132," ")))))))))))))))))</f>
        <v>0</v>
      </c>
      <c r="E148" s="46">
        <f>IF($B$15=DATOS!$B$3,CALDERAS!G132,IF($B$15=DATOS!$B$4,CENTRÍFUGAS!G132,IF($B$15=DATOS!$B$5,CHILLERS!G132, IF($B$15=DATOS!$B$6,COMPRESORES!G132,IF($B$15=DATOS!$B$7,EVAPORADORES!G132,IF($B$15=DATOS!$B$8,FILTROS!G132,IF($B$15=DATOS!$B$9,IC!G132,IF($B$15=DATOS!$B$10,MIXERS!G132,IF($B$15=DATOS!$B$11,MOLINOS!G132,IF($B$15=DATOS!$B$12,'ÓSMOSIS INV'!G132,IF($B$15=DATOS!$B$13,REACTORES!G132,IF($B$15=DATOS!$B$14,RESINAS!G136,IF($B$15=DATOS!$B$15,SECADORES!G132,IF($B$15=DATOS!$B$16,SILOS!G132,IF($B$15=DATOS!$B$17,TANQUES!G132,IF($B$15=DATOS!$B$18,'TK AGITADOS'!G132,IF($B$15=DATOS!$B$19,'TORRES ENF'!G132," ")))))))))))))))))</f>
        <v>0</v>
      </c>
      <c r="F148" s="46">
        <f>IF($B$15=DATOS!$B$3,CALDERAS!H132,IF($B$15=DATOS!$B$4,CENTRÍFUGAS!H132,IF($B$15=DATOS!$B$5,CHILLERS!H132, IF($B$15=DATOS!$B$6,COMPRESORES!H132,IF($B$15=DATOS!$B$7,EVAPORADORES!H132,IF($B$15=DATOS!$B$8,FILTROS!H132,IF($B$15=DATOS!$B$9,IC!H132,IF($B$15=DATOS!$B$10,MIXERS!H132,IF($B$15=DATOS!$B$11,MOLINOS!H132,IF($B$15=DATOS!$B$12,'ÓSMOSIS INV'!H132,IF($B$15=DATOS!$B$13,REACTORES!H132,IF($B$15=DATOS!$B$14,RESINAS!H136,IF($B$15=DATOS!$B$15,SECADORES!H132,IF($B$15=DATOS!$B$16,SILOS!H132,IF($B$15=DATOS!$B$17,TANQUES!H132,IF($B$15=DATOS!$B$18,'TK AGITADOS'!H132,IF($B$15=DATOS!$B$19,'TORRES ENF'!H132," ")))))))))))))))))</f>
        <v>0</v>
      </c>
      <c r="G148" s="46">
        <f>IF($B$15=DATOS!$B$3,CALDERAS!I132,IF($B$15=DATOS!$B$4,CENTRÍFUGAS!I132,IF($B$15=DATOS!$B$5,CHILLERS!I132, IF($B$15=DATOS!$B$6,COMPRESORES!I132,IF($B$15=DATOS!$B$7,EVAPORADORES!I132,IF($B$15=DATOS!$B$8,FILTROS!I132,IF($B$15=DATOS!$B$9,IC!I132,IF($B$15=DATOS!$B$10,MIXERS!I132,IF($B$15=DATOS!$B$11,MOLINOS!I132,IF($B$15=DATOS!$B$12,'ÓSMOSIS INV'!I132,IF($B$15=DATOS!$B$13,REACTORES!I132,IF($B$15=DATOS!$B$14,RESINAS!I136,IF($B$15=DATOS!$B$15,SECADORES!I132,IF($B$15=DATOS!$B$16,SILOS!I132,IF($B$15=DATOS!$B$17,TANQUES!I132,IF($B$15=DATOS!$B$18,'TK AGITADOS'!I132,IF($B$15=DATOS!$B$19,'TORRES ENF'!I132," ")))))))))))))))))</f>
        <v>0</v>
      </c>
      <c r="H148" s="46">
        <f>IF($B$15=DATOS!$B$3,CALDERAS!J132,IF($B$15=DATOS!$B$4,CENTRÍFUGAS!J132,IF($B$15=DATOS!$B$5,CHILLERS!J132, IF($B$15=DATOS!$B$6,COMPRESORES!J132,IF($B$15=DATOS!$B$7,EVAPORADORES!J132,IF($B$15=DATOS!$B$8,FILTROS!J132,IF($B$15=DATOS!$B$9,IC!J132,IF($B$15=DATOS!$B$10,MIXERS!J132,IF($B$15=DATOS!$B$11,MOLINOS!J132,IF($B$15=DATOS!$B$12,'ÓSMOSIS INV'!J132,IF($B$15=DATOS!$B$13,REACTORES!J132,IF($B$15=DATOS!$B$14,RESINAS!J136,IF($B$15=DATOS!$B$15,SECADORES!J132,IF($B$15=DATOS!$B$16,SILOS!J132,IF($B$15=DATOS!$B$17,TANQUES!J132,IF($B$15=DATOS!$B$18,'TK AGITADOS'!J132,IF($B$15=DATOS!$B$19,'TORRES ENF'!J132," ")))))))))))))))))</f>
        <v>0</v>
      </c>
      <c r="I148" s="46">
        <f>IF($B$15=DATOS!$B$3,CALDERAS!K132,IF($B$15=DATOS!$B$4,CENTRÍFUGAS!K132,IF($B$15=DATOS!$B$5,CHILLERS!K132, IF($B$15=DATOS!$B$6,COMPRESORES!K132,IF($B$15=DATOS!$B$7,EVAPORADORES!K132,IF($B$15=DATOS!$B$8,FILTROS!K132,IF($B$15=DATOS!$B$9,IC!K132,IF($B$15=DATOS!$B$10,MIXERS!K132,IF($B$15=DATOS!$B$11,MOLINOS!K132,IF($B$15=DATOS!$B$12,'ÓSMOSIS INV'!K132,IF($B$15=DATOS!$B$13,REACTORES!K132,IF($B$15=DATOS!$B$14,RESINAS!K136,IF($B$15=DATOS!$B$15,SECADORES!K132,IF($B$15=DATOS!$B$16,SILOS!K132,IF($B$15=DATOS!$B$17,TANQUES!K132,IF($B$15=DATOS!$B$18,'TK AGITADOS'!K132,IF($B$15=DATOS!$B$19,'TORRES ENF'!K132," ")))))))))))))))))</f>
        <v>0</v>
      </c>
      <c r="J148" s="46">
        <f>IF($B$15=DATOS!$B$3,CALDERAS!L132,IF($B$15=DATOS!$B$4,CENTRÍFUGAS!L132,IF($B$15=DATOS!$B$5,CHILLERS!L132, IF($B$15=DATOS!$B$6,COMPRESORES!L132,IF($B$15=DATOS!$B$7,EVAPORADORES!L132,IF($B$15=DATOS!$B$8,FILTROS!L132,IF($B$15=DATOS!$B$9,IC!L132,IF($B$15=DATOS!$B$10,MIXERS!L132,IF($B$15=DATOS!$B$11,MOLINOS!L132,IF($B$15=DATOS!$B$12,'ÓSMOSIS INV'!L132,IF($B$15=DATOS!$B$13,REACTORES!L132,IF($B$15=DATOS!$B$14,RESINAS!L136,IF($B$15=DATOS!$B$15,SECADORES!L132,IF($B$15=DATOS!$B$16,SILOS!L132,IF($B$15=DATOS!$B$17,TANQUES!L132,IF($B$15=DATOS!$B$18,'TK AGITADOS'!L132,IF($B$15=DATOS!$B$19,'TORRES ENF'!L132," ")))))))))))))))))</f>
        <v>0</v>
      </c>
      <c r="K148" s="46">
        <f>IF($B$15=DATOS!$B$3,CALDERAS!M132,IF($B$15=DATOS!$B$4,CENTRÍFUGAS!M132,IF($B$15=DATOS!$B$5,CHILLERS!M132, IF($B$15=DATOS!$B$6,COMPRESORES!M132,IF($B$15=DATOS!$B$7,EVAPORADORES!M132,IF($B$15=DATOS!$B$8,FILTROS!M132,IF($B$15=DATOS!$B$9,IC!M132,IF($B$15=DATOS!$B$10,MIXERS!M132,IF($B$15=DATOS!$B$11,MOLINOS!M132,IF($B$15=DATOS!$B$12,'ÓSMOSIS INV'!M132,IF($B$15=DATOS!$B$13,REACTORES!M132,IF($B$15=DATOS!$B$14,RESINAS!M136,IF($B$15=DATOS!$B$15,SECADORES!M132,IF($B$15=DATOS!$B$16,SILOS!M132,IF($B$15=DATOS!$B$17,TANQUES!M132,IF($B$15=DATOS!$B$18,'TK AGITADOS'!M132,IF($B$15=DATOS!$B$19,'TORRES ENF'!M132," ")))))))))))))))))</f>
        <v>0</v>
      </c>
      <c r="L148" s="46">
        <f>IF($B$15=DATOS!$B$3,CALDERAS!N132,IF($B$15=DATOS!$B$4,CENTRÍFUGAS!N132,IF($B$15=DATOS!$B$5,CHILLERS!N132, IF($B$15=DATOS!$B$6,COMPRESORES!N132,IF($B$15=DATOS!$B$7,EVAPORADORES!N132,IF($B$15=DATOS!$B$8,FILTROS!N132,IF($B$15=DATOS!$B$9,IC!N132,IF($B$15=DATOS!$B$10,MIXERS!N132,IF($B$15=DATOS!$B$11,MOLINOS!N132,IF($B$15=DATOS!$B$12,'ÓSMOSIS INV'!N132,IF($B$15=DATOS!$B$13,REACTORES!N132,IF($B$15=DATOS!$B$14,RESINAS!N136,IF($B$15=DATOS!$B$15,SECADORES!N132,IF($B$15=DATOS!$B$16,SILOS!N132,IF($B$15=DATOS!$B$17,TANQUES!N132,IF($B$15=DATOS!$B$18,'TK AGITADOS'!N132,IF($B$15=DATOS!$B$19,'TORRES ENF'!N132," ")))))))))))))))))</f>
        <v>0</v>
      </c>
      <c r="M148" s="46">
        <f>IF($B$15=DATOS!$B$3,CALDERAS!O132,IF($B$15=DATOS!$B$4,CENTRÍFUGAS!O132,IF($B$15=DATOS!$B$5,CHILLERS!O132, IF($B$15=DATOS!$B$6,COMPRESORES!O132,IF($B$15=DATOS!$B$7,EVAPORADORES!O132,IF($B$15=DATOS!$B$8,FILTROS!O132,IF($B$15=DATOS!$B$9,IC!O132,IF($B$15=DATOS!$B$10,MIXERS!O132,IF($B$15=DATOS!$B$11,MOLINOS!O132,IF($B$15=DATOS!$B$12,'ÓSMOSIS INV'!O132,IF($B$15=DATOS!$B$13,REACTORES!O132,IF($B$15=DATOS!$B$14,RESINAS!O136,IF($B$15=DATOS!$B$15,SECADORES!O132,IF($B$15=DATOS!$B$16,SILOS!O132,IF($B$15=DATOS!$B$17,TANQUES!O132,IF($B$15=DATOS!$B$18,'TK AGITADOS'!O132,IF($B$15=DATOS!$B$19,'TORRES ENF'!O132," ")))))))))))))))))</f>
        <v>0</v>
      </c>
      <c r="N148" s="46">
        <f>IF($B$15=DATOS!$B$3,CALDERAS!P132,IF($B$15=DATOS!$B$4,CENTRÍFUGAS!P132,IF($B$15=DATOS!$B$5,CHILLERS!P132, IF($B$15=DATOS!$B$6,COMPRESORES!P132,IF($B$15=DATOS!$B$7,EVAPORADORES!P132,IF($B$15=DATOS!$B$8,FILTROS!P132,IF($B$15=DATOS!$B$9,IC!P132,IF($B$15=DATOS!$B$10,MIXERS!P132,IF($B$15=DATOS!$B$11,MOLINOS!P132,IF($B$15=DATOS!$B$12,'ÓSMOSIS INV'!P132,IF($B$15=DATOS!$B$13,REACTORES!P132,IF($B$15=DATOS!$B$14,RESINAS!P136,IF($B$15=DATOS!$B$15,SECADORES!P132,IF($B$15=DATOS!$B$16,SILOS!P132,IF($B$15=DATOS!$B$17,TANQUES!P132,IF($B$15=DATOS!$B$18,'TK AGITADOS'!P132,IF($B$15=DATOS!$B$19,'TORRES ENF'!P132," ")))))))))))))))))</f>
        <v>0</v>
      </c>
      <c r="O148" s="46">
        <f>IF($B$15=DATOS!$B$3,CALDERAS!Q132,IF($B$15=DATOS!$B$4,CENTRÍFUGAS!Q132,IF($B$15=DATOS!$B$5,CHILLERS!Q132, IF($B$15=DATOS!$B$6,COMPRESORES!Q132,IF($B$15=DATOS!$B$7,EVAPORADORES!Q132,IF($B$15=DATOS!$B$8,FILTROS!Q132,IF($B$15=DATOS!$B$9,IC!Q132,IF($B$15=DATOS!$B$10,MIXERS!Q132,IF($B$15=DATOS!$B$11,MOLINOS!Q132,IF($B$15=DATOS!$B$12,'ÓSMOSIS INV'!Q132,IF($B$15=DATOS!$B$13,REACTORES!Q132,IF($B$15=DATOS!$B$14,RESINAS!Q136,IF($B$15=DATOS!$B$15,SECADORES!Q132,IF($B$15=DATOS!$B$16,SILOS!Q132,IF($B$15=DATOS!$B$17,TANQUES!Q132,IF($B$15=DATOS!$B$18,'TK AGITADOS'!Q132,IF($B$15=DATOS!$B$19,'TORRES ENF'!Q132," ")))))))))))))))))</f>
        <v>0</v>
      </c>
      <c r="P148" s="46">
        <f>IF($B$15=DATOS!$B$3,CALDERAS!R132,IF($B$15=DATOS!$B$4,CENTRÍFUGAS!R132,IF($B$15=DATOS!$B$5,CHILLERS!R132, IF($B$15=DATOS!$B$6,COMPRESORES!R132,IF($B$15=DATOS!$B$7,EVAPORADORES!R132,IF($B$15=DATOS!$B$8,FILTROS!R132,IF($B$15=DATOS!$B$9,IC!R132,IF($B$15=DATOS!$B$10,MIXERS!R132,IF($B$15=DATOS!$B$11,MOLINOS!R132,IF($B$15=DATOS!$B$12,'ÓSMOSIS INV'!R132,IF($B$15=DATOS!$B$13,REACTORES!R132,IF($B$15=DATOS!$B$14,RESINAS!R136,IF($B$15=DATOS!$B$15,SECADORES!R132,IF($B$15=DATOS!$B$16,SILOS!R132,IF($B$15=DATOS!$B$17,TANQUES!R132,IF($B$15=DATOS!$B$18,'TK AGITADOS'!R132,IF($B$15=DATOS!$B$19,'TORRES ENF'!R132," ")))))))))))))))))</f>
        <v>0</v>
      </c>
      <c r="Q148" s="46">
        <f>IF($B$15=DATOS!$B$3,CALDERAS!S132,IF($B$15=DATOS!$B$4,CENTRÍFUGAS!S132,IF($B$15=DATOS!$B$5,CHILLERS!S132, IF($B$15=DATOS!$B$6,COMPRESORES!S132,IF($B$15=DATOS!$B$7,EVAPORADORES!S132,IF($B$15=DATOS!$B$8,FILTROS!S132,IF($B$15=DATOS!$B$9,IC!S132,IF($B$15=DATOS!$B$10,MIXERS!S132,IF($B$15=DATOS!$B$11,MOLINOS!S132,IF($B$15=DATOS!$B$12,'ÓSMOSIS INV'!S132,IF($B$15=DATOS!$B$13,REACTORES!S132,IF($B$15=DATOS!$B$14,RESINAS!S136,IF($B$15=DATOS!$B$15,SECADORES!S132,IF($B$15=DATOS!$B$16,SILOS!S132,IF($B$15=DATOS!$B$17,TANQUES!S132,IF($B$15=DATOS!$B$18,'TK AGITADOS'!S132,IF($B$15=DATOS!$B$19,'TORRES ENF'!S132," ")))))))))))))))))</f>
        <v>0</v>
      </c>
      <c r="R148" s="46">
        <f>IF($B$15=DATOS!$B$3,CALDERAS!T132,IF($B$15=DATOS!$B$4,CENTRÍFUGAS!T132,IF($B$15=DATOS!$B$5,CHILLERS!T132, IF($B$15=DATOS!$B$6,COMPRESORES!T132,IF($B$15=DATOS!$B$7,EVAPORADORES!T132,IF($B$15=DATOS!$B$8,FILTROS!T132,IF($B$15=DATOS!$B$9,IC!T132,IF($B$15=DATOS!$B$10,MIXERS!T132,IF($B$15=DATOS!$B$11,MOLINOS!T132,IF($B$15=DATOS!$B$12,'ÓSMOSIS INV'!T132,IF($B$15=DATOS!$B$13,REACTORES!T132,IF($B$15=DATOS!$B$14,RESINAS!T136,IF($B$15=DATOS!$B$15,SECADORES!T132,IF($B$15=DATOS!$B$16,SILOS!T132,IF($B$15=DATOS!$B$17,TANQUES!T132,IF($B$15=DATOS!$B$18,'TK AGITADOS'!T132,IF($B$15=DATOS!$B$19,'TORRES ENF'!T132," ")))))))))))))))))</f>
        <v>0</v>
      </c>
      <c r="S148" s="46">
        <f>IF($B$15=DATOS!$B$3,CALDERAS!U132,IF($B$15=DATOS!$B$4,CENTRÍFUGAS!U132,IF($B$15=DATOS!$B$5,CHILLERS!U132, IF($B$15=DATOS!$B$6,COMPRESORES!U132,IF($B$15=DATOS!$B$7,EVAPORADORES!U132,IF($B$15=DATOS!$B$8,FILTROS!U132,IF($B$15=DATOS!$B$9,IC!U132,IF($B$15=DATOS!$B$10,MIXERS!U132,IF($B$15=DATOS!$B$11,MOLINOS!U132,IF($B$15=DATOS!$B$12,'ÓSMOSIS INV'!U132,IF($B$15=DATOS!$B$13,REACTORES!U132,IF($B$15=DATOS!$B$14,RESINAS!U136,IF($B$15=DATOS!$B$15,SECADORES!U132,IF($B$15=DATOS!$B$16,SILOS!U132,IF($B$15=DATOS!$B$17,TANQUES!U132,IF($B$15=DATOS!$B$18,'TK AGITADOS'!U132,IF($B$15=DATOS!$B$19,'TORRES ENF'!U132," ")))))))))))))))))</f>
        <v>0</v>
      </c>
      <c r="T148" s="46">
        <f>IF($B$15=DATOS!$B$3,CALDERAS!V132,IF($B$15=DATOS!$B$4,CENTRÍFUGAS!V132,IF($B$15=DATOS!$B$5,CHILLERS!V132, IF($B$15=DATOS!$B$6,COMPRESORES!V132,IF($B$15=DATOS!$B$7,EVAPORADORES!V132,IF($B$15=DATOS!$B$8,FILTROS!V132,IF($B$15=DATOS!$B$9,IC!V132,IF($B$15=DATOS!$B$10,MIXERS!V132,IF($B$15=DATOS!$B$11,MOLINOS!V132,IF($B$15=DATOS!$B$12,'ÓSMOSIS INV'!V132,IF($B$15=DATOS!$B$13,REACTORES!V132,IF($B$15=DATOS!$B$14,RESINAS!V136,IF($B$15=DATOS!$B$15,SECADORES!V132,IF($B$15=DATOS!$B$16,SILOS!V132,IF($B$15=DATOS!$B$17,TANQUES!V132,IF($B$15=DATOS!$B$18,'TK AGITADOS'!V132,IF($B$15=DATOS!$B$19,'TORRES ENF'!V132," ")))))))))))))))))</f>
        <v>0</v>
      </c>
      <c r="U148" s="46">
        <f>IF($B$15=DATOS!$B$3,CALDERAS!W132,IF($B$15=DATOS!$B$4,CENTRÍFUGAS!W132,IF($B$15=DATOS!$B$5,CHILLERS!W132, IF($B$15=DATOS!$B$6,COMPRESORES!W132,IF($B$15=DATOS!$B$7,EVAPORADORES!W132,IF($B$15=DATOS!$B$8,FILTROS!W132,IF($B$15=DATOS!$B$9,IC!W132,IF($B$15=DATOS!$B$10,MIXERS!W132,IF($B$15=DATOS!$B$11,MOLINOS!W132,IF($B$15=DATOS!$B$12,'ÓSMOSIS INV'!W132,IF($B$15=DATOS!$B$13,REACTORES!W132,IF($B$15=DATOS!$B$14,RESINAS!W136,IF($B$15=DATOS!$B$15,SECADORES!W132,IF($B$15=DATOS!$B$16,SILOS!W132,IF($B$15=DATOS!$B$17,TANQUES!W132,IF($B$15=DATOS!$B$18,'TK AGITADOS'!W132,IF($B$15=DATOS!$B$19,'TORRES ENF'!W132," ")))))))))))))))))</f>
        <v>0</v>
      </c>
      <c r="V148" s="46">
        <f>IF($B$15=DATOS!$B$3,CALDERAS!X132,IF($B$15=DATOS!$B$4,CENTRÍFUGAS!X132,IF($B$15=DATOS!$B$5,CHILLERS!X132, IF($B$15=DATOS!$B$6,COMPRESORES!X132,IF($B$15=DATOS!$B$7,EVAPORADORES!X132,IF($B$15=DATOS!$B$8,FILTROS!X132,IF($B$15=DATOS!$B$9,IC!X132,IF($B$15=DATOS!$B$10,MIXERS!X132,IF($B$15=DATOS!$B$11,MOLINOS!X132,IF($B$15=DATOS!$B$12,'ÓSMOSIS INV'!X132,IF($B$15=DATOS!$B$13,REACTORES!X132,IF($B$15=DATOS!$B$14,RESINAS!X136,IF($B$15=DATOS!$B$15,SECADORES!X132,IF($B$15=DATOS!$B$16,SILOS!X132,IF($B$15=DATOS!$B$17,TANQUES!X132,IF($B$15=DATOS!$B$18,'TK AGITADOS'!X132,IF($B$15=DATOS!$B$19,'TORRES ENF'!X132," ")))))))))))))))))</f>
        <v>0</v>
      </c>
      <c r="W148" s="46">
        <f>IF($B$15=DATOS!$B$3,CALDERAS!Y132,IF($B$15=DATOS!$B$4,CENTRÍFUGAS!Y132,IF($B$15=DATOS!$B$5,CHILLERS!Y132, IF($B$15=DATOS!$B$6,COMPRESORES!Y132,IF($B$15=DATOS!$B$7,EVAPORADORES!Y132,IF($B$15=DATOS!$B$8,FILTROS!Y132,IF($B$15=DATOS!$B$9,IC!Y132,IF($B$15=DATOS!$B$10,MIXERS!Y132,IF($B$15=DATOS!$B$11,MOLINOS!Y132,IF($B$15=DATOS!$B$12,'ÓSMOSIS INV'!Y132,IF($B$15=DATOS!$B$13,REACTORES!Y132,IF($B$15=DATOS!$B$14,RESINAS!Y136,IF($B$15=DATOS!$B$15,SECADORES!Y132,IF($B$15=DATOS!$B$16,SILOS!Y132,IF($B$15=DATOS!$B$17,TANQUES!Y132,IF($B$15=DATOS!$B$18,'TK AGITADOS'!Y132,IF($B$15=DATOS!$B$19,'TORRES ENF'!Y132," ")))))))))))))))))</f>
        <v>0</v>
      </c>
      <c r="X148" s="46">
        <f>IF($B$15=DATOS!$B$3,CALDERAS!Z132,IF($B$15=DATOS!$B$4,CENTRÍFUGAS!Z132,IF($B$15=DATOS!$B$5,CHILLERS!Z132, IF($B$15=DATOS!$B$6,COMPRESORES!Z132,IF($B$15=DATOS!$B$7,EVAPORADORES!Z132,IF($B$15=DATOS!$B$8,FILTROS!Z132,IF($B$15=DATOS!$B$9,IC!Z132,IF($B$15=DATOS!$B$10,MIXERS!Z132,IF($B$15=DATOS!$B$11,MOLINOS!Z132,IF($B$15=DATOS!$B$12,'ÓSMOSIS INV'!Z132,IF($B$15=DATOS!$B$13,REACTORES!Z132,IF($B$15=DATOS!$B$14,RESINAS!Z136,IF($B$15=DATOS!$B$15,SECADORES!Z132,IF($B$15=DATOS!$B$16,SILOS!Z132,IF($B$15=DATOS!$B$17,TANQUES!Z132,IF($B$15=DATOS!$B$18,'TK AGITADOS'!Z132,IF($B$15=DATOS!$B$19,'TORRES ENF'!Z132," ")))))))))))))))))</f>
        <v>0</v>
      </c>
      <c r="Y148" s="46">
        <f>IF($B$15=DATOS!$B$3,CALDERAS!AA132,IF($B$15=DATOS!$B$4,CENTRÍFUGAS!AA132,IF($B$15=DATOS!$B$5,CHILLERS!AA132, IF($B$15=DATOS!$B$6,COMPRESORES!AA132,IF($B$15=DATOS!$B$7,EVAPORADORES!AA132,IF($B$15=DATOS!$B$8,FILTROS!AA132,IF($B$15=DATOS!$B$9,IC!AA132,IF($B$15=DATOS!$B$10,MIXERS!AA132,IF($B$15=DATOS!$B$11,MOLINOS!AA132,IF($B$15=DATOS!$B$12,'ÓSMOSIS INV'!AA132,IF($B$15=DATOS!$B$13,REACTORES!AA132,IF($B$15=DATOS!$B$14,RESINAS!AA136,IF($B$15=DATOS!$B$15,SECADORES!AA132,IF($B$15=DATOS!$B$16,SILOS!AA132,IF($B$15=DATOS!$B$17,TANQUES!AA132,IF($B$15=DATOS!$B$18,'TK AGITADOS'!AA132,IF($B$15=DATOS!$B$19,'TORRES ENF'!AA132," ")))))))))))))))))</f>
        <v>0</v>
      </c>
      <c r="Z148" s="46">
        <f>IF($B$15=DATOS!$B$3,CALDERAS!AB132,IF($B$15=DATOS!$B$4,CENTRÍFUGAS!AB132,IF($B$15=DATOS!$B$5,CHILLERS!AB132, IF($B$15=DATOS!$B$6,COMPRESORES!AB132,IF($B$15=DATOS!$B$7,EVAPORADORES!AB132,IF($B$15=DATOS!$B$8,FILTROS!AB132,IF($B$15=DATOS!$B$9,IC!AB132,IF($B$15=DATOS!$B$10,MIXERS!AB132,IF($B$15=DATOS!$B$11,MOLINOS!AB132,IF($B$15=DATOS!$B$12,'ÓSMOSIS INV'!AB132,IF($B$15=DATOS!$B$13,REACTORES!AB132,IF($B$15=DATOS!$B$14,RESINAS!AB136,IF($B$15=DATOS!$B$15,SECADORES!AB132,IF($B$15=DATOS!$B$16,SILOS!AB132,IF($B$15=DATOS!$B$17,TANQUES!AB132,IF($B$15=DATOS!$B$18,'TK AGITADOS'!AB132,IF($B$15=DATOS!$B$19,'TORRES ENF'!AB132," ")))))))))))))))))</f>
        <v>0</v>
      </c>
      <c r="AA148" s="46">
        <f>IF($B$15=DATOS!$B$3,CALDERAS!AC132,IF($B$15=DATOS!$B$4,CENTRÍFUGAS!AC132,IF($B$15=DATOS!$B$5,CHILLERS!AC132, IF($B$15=DATOS!$B$6,COMPRESORES!AC132,IF($B$15=DATOS!$B$7,EVAPORADORES!AC132,IF($B$15=DATOS!$B$8,FILTROS!AC132,IF($B$15=DATOS!$B$9,IC!AC132,IF($B$15=DATOS!$B$10,MIXERS!AC132,IF($B$15=DATOS!$B$11,MOLINOS!AC132,IF($B$15=DATOS!$B$12,'ÓSMOSIS INV'!AC132,IF($B$15=DATOS!$B$13,REACTORES!AC132,IF($B$15=DATOS!$B$14,RESINAS!AC136,IF($B$15=DATOS!$B$15,SECADORES!AC132,IF($B$15=DATOS!$B$16,SILOS!AC132,IF($B$15=DATOS!$B$17,TANQUES!AC132,IF($B$15=DATOS!$B$18,'TK AGITADOS'!AC132,IF($B$15=DATOS!$B$19,'TORRES ENF'!AC132," ")))))))))))))))))</f>
        <v>0</v>
      </c>
      <c r="AB148" s="46">
        <f>IF($B$15=DATOS!$B$3,CALDERAS!AD132,IF($B$15=DATOS!$B$4,CENTRÍFUGAS!AD132,IF($B$15=DATOS!$B$5,CHILLERS!AD132, IF($B$15=DATOS!$B$6,COMPRESORES!AD132,IF($B$15=DATOS!$B$7,EVAPORADORES!AD132,IF($B$15=DATOS!$B$8,FILTROS!AD132,IF($B$15=DATOS!$B$9,IC!AD132,IF($B$15=DATOS!$B$10,MIXERS!AD132,IF($B$15=DATOS!$B$11,MOLINOS!AD132,IF($B$15=DATOS!$B$12,'ÓSMOSIS INV'!AD132,IF($B$15=DATOS!$B$13,REACTORES!AD132,IF($B$15=DATOS!$B$14,RESINAS!AD136,IF($B$15=DATOS!$B$15,SECADORES!AD132,IF($B$15=DATOS!$B$16,SILOS!AD132,IF($B$15=DATOS!$B$17,TANQUES!AD132,IF($B$15=DATOS!$B$18,'TK AGITADOS'!AD132,IF($B$15=DATOS!$B$19,'TORRES ENF'!AD132," ")))))))))))))))))</f>
        <v>0</v>
      </c>
      <c r="AC148" s="46">
        <f>IF($B$15=DATOS!$B$3,CALDERAS!AE132,IF($B$15=DATOS!$B$4,CENTRÍFUGAS!AE132,IF($B$15=DATOS!$B$5,CHILLERS!AE132, IF($B$15=DATOS!$B$6,COMPRESORES!AE132,IF($B$15=DATOS!$B$7,EVAPORADORES!AE132,IF($B$15=DATOS!$B$8,FILTROS!AE132,IF($B$15=DATOS!$B$9,IC!AE132,IF($B$15=DATOS!$B$10,MIXERS!AE132,IF($B$15=DATOS!$B$11,MOLINOS!AE132,IF($B$15=DATOS!$B$12,'ÓSMOSIS INV'!AE132,IF($B$15=DATOS!$B$13,REACTORES!AE132,IF($B$15=DATOS!$B$14,RESINAS!AE136,IF($B$15=DATOS!$B$15,SECADORES!AE132,IF($B$15=DATOS!$B$16,SILOS!AE132,IF($B$15=DATOS!$B$17,TANQUES!AE132,IF($B$15=DATOS!$B$18,'TK AGITADOS'!AE132,IF($B$15=DATOS!$B$19,'TORRES ENF'!AE132," ")))))))))))))))))</f>
        <v>0</v>
      </c>
      <c r="AD148" s="46">
        <f>IF($B$15=DATOS!$B$3,CALDERAS!AF132,IF($B$15=DATOS!$B$4,CENTRÍFUGAS!AF132,IF($B$15=DATOS!$B$5,CHILLERS!AF132, IF($B$15=DATOS!$B$6,COMPRESORES!AF132,IF($B$15=DATOS!$B$7,EVAPORADORES!AF132,IF($B$15=DATOS!$B$8,FILTROS!AF132,IF($B$15=DATOS!$B$9,IC!AF132,IF($B$15=DATOS!$B$10,MIXERS!AF132,IF($B$15=DATOS!$B$11,MOLINOS!AF132,IF($B$15=DATOS!$B$12,'ÓSMOSIS INV'!AF132,IF($B$15=DATOS!$B$13,REACTORES!AF132,IF($B$15=DATOS!$B$14,RESINAS!AF136,IF($B$15=DATOS!$B$15,SECADORES!AF132,IF($B$15=DATOS!$B$16,SILOS!AF132,IF($B$15=DATOS!$B$17,TANQUES!AF132,IF($B$15=DATOS!$B$18,'TK AGITADOS'!AF132,IF($B$15=DATOS!$B$19,'TORRES ENF'!AF132," ")))))))))))))))))</f>
        <v>0</v>
      </c>
      <c r="AE148" s="46">
        <f>IF($B$15=DATOS!$B$3,CALDERAS!AG132,IF($B$15=DATOS!$B$4,CENTRÍFUGAS!AG132,IF($B$15=DATOS!$B$5,CHILLERS!AG132, IF($B$15=DATOS!$B$6,COMPRESORES!AG132,IF($B$15=DATOS!$B$7,EVAPORADORES!AG132,IF($B$15=DATOS!$B$8,FILTROS!AG132,IF($B$15=DATOS!$B$9,IC!AG132,IF($B$15=DATOS!$B$10,MIXERS!AG132,IF($B$15=DATOS!$B$11,MOLINOS!AG132,IF($B$15=DATOS!$B$12,'ÓSMOSIS INV'!AG132,IF($B$15=DATOS!$B$13,REACTORES!AG132,IF($B$15=DATOS!$B$14,RESINAS!AG136,IF($B$15=DATOS!$B$15,SECADORES!AG132,IF($B$15=DATOS!$B$16,SILOS!AG132,IF($B$15=DATOS!$B$17,TANQUES!AG132,IF($B$15=DATOS!$B$18,'TK AGITADOS'!AG132,IF($B$15=DATOS!$B$19,'TORRES ENF'!AG132," ")))))))))))))))))</f>
        <v>0</v>
      </c>
      <c r="AF148" s="46">
        <f>IF($B$15=DATOS!$B$3,CALDERAS!AH132,IF($B$15=DATOS!$B$4,CENTRÍFUGAS!AH132,IF($B$15=DATOS!$B$5,CHILLERS!AH132, IF($B$15=DATOS!$B$6,COMPRESORES!AH132,IF($B$15=DATOS!$B$7,EVAPORADORES!AH132,IF($B$15=DATOS!$B$8,FILTROS!AH132,IF($B$15=DATOS!$B$9,IC!AH132,IF($B$15=DATOS!$B$10,MIXERS!AH132,IF($B$15=DATOS!$B$11,MOLINOS!AH132,IF($B$15=DATOS!$B$12,'ÓSMOSIS INV'!AH132,IF($B$15=DATOS!$B$13,REACTORES!AH132,IF($B$15=DATOS!$B$14,RESINAS!AH136,IF($B$15=DATOS!$B$15,SECADORES!AH132,IF($B$15=DATOS!$B$16,SILOS!AH132,IF($B$15=DATOS!$B$17,TANQUES!AH132,IF($B$15=DATOS!$B$18,'TK AGITADOS'!AH132,IF($B$15=DATOS!$B$19,'TORRES ENF'!AH132," ")))))))))))))))))</f>
        <v>0</v>
      </c>
    </row>
    <row r="149" spans="1:32" s="48" customFormat="1" ht="45" customHeight="1" x14ac:dyDescent="0.4">
      <c r="A149" s="46">
        <f>IF($B$15=DATOS!$B$3,CALDERAS!C133,IF($B$15=DATOS!$B$4,CENTRÍFUGAS!C133,IF($B$15=DATOS!$B$5,CHILLERS!C133, IF($B$15=DATOS!$B$6,COMPRESORES!C133,IF($B$15=DATOS!$B$7,EVAPORADORES!C133,IF($B$15=DATOS!$B$8,FILTROS!C133,IF($B$15=DATOS!$B$9,IC!C133,IF($B$15=DATOS!$B$10,MIXERS!C133,IF($B$15=DATOS!$B$11,MOLINOS!C133,IF($B$15=DATOS!$B$12,'ÓSMOSIS INV'!C133,IF($B$15=DATOS!$B$13,REACTORES!C133,IF($B$15=DATOS!$B$14,RESINAS!C137,IF($B$15=DATOS!$B$15,SECADORES!C133,IF($B$15=DATOS!$B$16,SILOS!C133,IF($B$15=DATOS!$B$17,TANQUES!C133,IF($B$15=DATOS!$B$18,'TK AGITADOS'!C133,IF($B$15=DATOS!$B$19,'TORRES ENF'!C133," ")))))))))))))))))</f>
        <v>0</v>
      </c>
      <c r="B149" s="46">
        <f>IF($B$15=DATOS!$B$3,CALDERAS!D133,IF($B$15=DATOS!$B$4,CENTRÍFUGAS!D133,IF($B$15=DATOS!$B$5,CHILLERS!D133, IF($B$15=DATOS!$B$6,COMPRESORES!D133,IF($B$15=DATOS!$B$7,EVAPORADORES!D133,IF($B$15=DATOS!$B$8,FILTROS!D133,IF($B$15=DATOS!$B$9,IC!D133,IF($B$15=DATOS!$B$10,MIXERS!D133,IF($B$15=DATOS!$B$11,MOLINOS!D133,IF($B$15=DATOS!$B$12,'ÓSMOSIS INV'!D133,IF($B$15=DATOS!$B$13,REACTORES!D133,IF($B$15=DATOS!$B$14,RESINAS!D137,IF($B$15=DATOS!$B$15,SECADORES!D133,IF($B$15=DATOS!$B$16,SILOS!D133,IF($B$15=DATOS!$B$17,TANQUES!D133,IF($B$15=DATOS!$B$18,'TK AGITADOS'!D133,IF($B$15=DATOS!$B$19,'TORRES ENF'!D133," ")))))))))))))))))</f>
        <v>0</v>
      </c>
      <c r="C149" s="46">
        <f>IF($B$15=DATOS!$B$3,CALDERAS!E133,IF($B$15=DATOS!$B$4,CENTRÍFUGAS!E133,IF($B$15=DATOS!$B$5,CHILLERS!E133, IF($B$15=DATOS!$B$6,COMPRESORES!E133,IF($B$15=DATOS!$B$7,EVAPORADORES!E133,IF($B$15=DATOS!$B$8,FILTROS!E133,IF($B$15=DATOS!$B$9,IC!E133,IF($B$15=DATOS!$B$10,MIXERS!E133,IF($B$15=DATOS!$B$11,MOLINOS!E133,IF($B$15=DATOS!$B$12,'ÓSMOSIS INV'!E133,IF($B$15=DATOS!$B$13,REACTORES!E133,IF($B$15=DATOS!$B$14,RESINAS!E137,IF($B$15=DATOS!$B$15,SECADORES!E133,IF($B$15=DATOS!$B$16,SILOS!E133,IF($B$15=DATOS!$B$17,TANQUES!E133,IF($B$15=DATOS!$B$18,'TK AGITADOS'!E133,IF($B$15=DATOS!$B$19,'TORRES ENF'!E133," ")))))))))))))))))</f>
        <v>0</v>
      </c>
      <c r="D149" s="46">
        <f>IF($B$15=DATOS!$B$3,CALDERAS!F133,IF($B$15=DATOS!$B$4,CENTRÍFUGAS!F133,IF($B$15=DATOS!$B$5,CHILLERS!F133, IF($B$15=DATOS!$B$6,COMPRESORES!F133,IF($B$15=DATOS!$B$7,EVAPORADORES!F133,IF($B$15=DATOS!$B$8,FILTROS!F133,IF($B$15=DATOS!$B$9,IC!F133,IF($B$15=DATOS!$B$10,MIXERS!F133,IF($B$15=DATOS!$B$11,MOLINOS!F133,IF($B$15=DATOS!$B$12,'ÓSMOSIS INV'!F133,IF($B$15=DATOS!$B$13,REACTORES!F133,IF($B$15=DATOS!$B$14,RESINAS!F137,IF($B$15=DATOS!$B$15,SECADORES!F133,IF($B$15=DATOS!$B$16,SILOS!F133,IF($B$15=DATOS!$B$17,TANQUES!F133,IF($B$15=DATOS!$B$18,'TK AGITADOS'!F133,IF($B$15=DATOS!$B$19,'TORRES ENF'!F133," ")))))))))))))))))</f>
        <v>0</v>
      </c>
      <c r="E149" s="46">
        <f>IF($B$15=DATOS!$B$3,CALDERAS!G133,IF($B$15=DATOS!$B$4,CENTRÍFUGAS!G133,IF($B$15=DATOS!$B$5,CHILLERS!G133, IF($B$15=DATOS!$B$6,COMPRESORES!G133,IF($B$15=DATOS!$B$7,EVAPORADORES!G133,IF($B$15=DATOS!$B$8,FILTROS!G133,IF($B$15=DATOS!$B$9,IC!G133,IF($B$15=DATOS!$B$10,MIXERS!G133,IF($B$15=DATOS!$B$11,MOLINOS!G133,IF($B$15=DATOS!$B$12,'ÓSMOSIS INV'!G133,IF($B$15=DATOS!$B$13,REACTORES!G133,IF($B$15=DATOS!$B$14,RESINAS!G137,IF($B$15=DATOS!$B$15,SECADORES!G133,IF($B$15=DATOS!$B$16,SILOS!G133,IF($B$15=DATOS!$B$17,TANQUES!G133,IF($B$15=DATOS!$B$18,'TK AGITADOS'!G133,IF($B$15=DATOS!$B$19,'TORRES ENF'!G133," ")))))))))))))))))</f>
        <v>0</v>
      </c>
      <c r="F149" s="46">
        <f>IF($B$15=DATOS!$B$3,CALDERAS!H133,IF($B$15=DATOS!$B$4,CENTRÍFUGAS!H133,IF($B$15=DATOS!$B$5,CHILLERS!H133, IF($B$15=DATOS!$B$6,COMPRESORES!H133,IF($B$15=DATOS!$B$7,EVAPORADORES!H133,IF($B$15=DATOS!$B$8,FILTROS!H133,IF($B$15=DATOS!$B$9,IC!H133,IF($B$15=DATOS!$B$10,MIXERS!H133,IF($B$15=DATOS!$B$11,MOLINOS!H133,IF($B$15=DATOS!$B$12,'ÓSMOSIS INV'!H133,IF($B$15=DATOS!$B$13,REACTORES!H133,IF($B$15=DATOS!$B$14,RESINAS!H137,IF($B$15=DATOS!$B$15,SECADORES!H133,IF($B$15=DATOS!$B$16,SILOS!H133,IF($B$15=DATOS!$B$17,TANQUES!H133,IF($B$15=DATOS!$B$18,'TK AGITADOS'!H133,IF($B$15=DATOS!$B$19,'TORRES ENF'!H133," ")))))))))))))))))</f>
        <v>0</v>
      </c>
      <c r="G149" s="46">
        <f>IF($B$15=DATOS!$B$3,CALDERAS!I133,IF($B$15=DATOS!$B$4,CENTRÍFUGAS!I133,IF($B$15=DATOS!$B$5,CHILLERS!I133, IF($B$15=DATOS!$B$6,COMPRESORES!I133,IF($B$15=DATOS!$B$7,EVAPORADORES!I133,IF($B$15=DATOS!$B$8,FILTROS!I133,IF($B$15=DATOS!$B$9,IC!I133,IF($B$15=DATOS!$B$10,MIXERS!I133,IF($B$15=DATOS!$B$11,MOLINOS!I133,IF($B$15=DATOS!$B$12,'ÓSMOSIS INV'!I133,IF($B$15=DATOS!$B$13,REACTORES!I133,IF($B$15=DATOS!$B$14,RESINAS!I137,IF($B$15=DATOS!$B$15,SECADORES!I133,IF($B$15=DATOS!$B$16,SILOS!I133,IF($B$15=DATOS!$B$17,TANQUES!I133,IF($B$15=DATOS!$B$18,'TK AGITADOS'!I133,IF($B$15=DATOS!$B$19,'TORRES ENF'!I133," ")))))))))))))))))</f>
        <v>0</v>
      </c>
      <c r="H149" s="46">
        <f>IF($B$15=DATOS!$B$3,CALDERAS!J133,IF($B$15=DATOS!$B$4,CENTRÍFUGAS!J133,IF($B$15=DATOS!$B$5,CHILLERS!J133, IF($B$15=DATOS!$B$6,COMPRESORES!J133,IF($B$15=DATOS!$B$7,EVAPORADORES!J133,IF($B$15=DATOS!$B$8,FILTROS!J133,IF($B$15=DATOS!$B$9,IC!J133,IF($B$15=DATOS!$B$10,MIXERS!J133,IF($B$15=DATOS!$B$11,MOLINOS!J133,IF($B$15=DATOS!$B$12,'ÓSMOSIS INV'!J133,IF($B$15=DATOS!$B$13,REACTORES!J133,IF($B$15=DATOS!$B$14,RESINAS!J137,IF($B$15=DATOS!$B$15,SECADORES!J133,IF($B$15=DATOS!$B$16,SILOS!J133,IF($B$15=DATOS!$B$17,TANQUES!J133,IF($B$15=DATOS!$B$18,'TK AGITADOS'!J133,IF($B$15=DATOS!$B$19,'TORRES ENF'!J133," ")))))))))))))))))</f>
        <v>0</v>
      </c>
      <c r="I149" s="46">
        <f>IF($B$15=DATOS!$B$3,CALDERAS!K133,IF($B$15=DATOS!$B$4,CENTRÍFUGAS!K133,IF($B$15=DATOS!$B$5,CHILLERS!K133, IF($B$15=DATOS!$B$6,COMPRESORES!K133,IF($B$15=DATOS!$B$7,EVAPORADORES!K133,IF($B$15=DATOS!$B$8,FILTROS!K133,IF($B$15=DATOS!$B$9,IC!K133,IF($B$15=DATOS!$B$10,MIXERS!K133,IF($B$15=DATOS!$B$11,MOLINOS!K133,IF($B$15=DATOS!$B$12,'ÓSMOSIS INV'!K133,IF($B$15=DATOS!$B$13,REACTORES!K133,IF($B$15=DATOS!$B$14,RESINAS!K137,IF($B$15=DATOS!$B$15,SECADORES!K133,IF($B$15=DATOS!$B$16,SILOS!K133,IF($B$15=DATOS!$B$17,TANQUES!K133,IF($B$15=DATOS!$B$18,'TK AGITADOS'!K133,IF($B$15=DATOS!$B$19,'TORRES ENF'!K133," ")))))))))))))))))</f>
        <v>0</v>
      </c>
      <c r="J149" s="46">
        <f>IF($B$15=DATOS!$B$3,CALDERAS!L133,IF($B$15=DATOS!$B$4,CENTRÍFUGAS!L133,IF($B$15=DATOS!$B$5,CHILLERS!L133, IF($B$15=DATOS!$B$6,COMPRESORES!L133,IF($B$15=DATOS!$B$7,EVAPORADORES!L133,IF($B$15=DATOS!$B$8,FILTROS!L133,IF($B$15=DATOS!$B$9,IC!L133,IF($B$15=DATOS!$B$10,MIXERS!L133,IF($B$15=DATOS!$B$11,MOLINOS!L133,IF($B$15=DATOS!$B$12,'ÓSMOSIS INV'!L133,IF($B$15=DATOS!$B$13,REACTORES!L133,IF($B$15=DATOS!$B$14,RESINAS!L137,IF($B$15=DATOS!$B$15,SECADORES!L133,IF($B$15=DATOS!$B$16,SILOS!L133,IF($B$15=DATOS!$B$17,TANQUES!L133,IF($B$15=DATOS!$B$18,'TK AGITADOS'!L133,IF($B$15=DATOS!$B$19,'TORRES ENF'!L133," ")))))))))))))))))</f>
        <v>0</v>
      </c>
      <c r="K149" s="46">
        <f>IF($B$15=DATOS!$B$3,CALDERAS!M133,IF($B$15=DATOS!$B$4,CENTRÍFUGAS!M133,IF($B$15=DATOS!$B$5,CHILLERS!M133, IF($B$15=DATOS!$B$6,COMPRESORES!M133,IF($B$15=DATOS!$B$7,EVAPORADORES!M133,IF($B$15=DATOS!$B$8,FILTROS!M133,IF($B$15=DATOS!$B$9,IC!M133,IF($B$15=DATOS!$B$10,MIXERS!M133,IF($B$15=DATOS!$B$11,MOLINOS!M133,IF($B$15=DATOS!$B$12,'ÓSMOSIS INV'!M133,IF($B$15=DATOS!$B$13,REACTORES!M133,IF($B$15=DATOS!$B$14,RESINAS!M137,IF($B$15=DATOS!$B$15,SECADORES!M133,IF($B$15=DATOS!$B$16,SILOS!M133,IF($B$15=DATOS!$B$17,TANQUES!M133,IF($B$15=DATOS!$B$18,'TK AGITADOS'!M133,IF($B$15=DATOS!$B$19,'TORRES ENF'!M133," ")))))))))))))))))</f>
        <v>0</v>
      </c>
      <c r="L149" s="46">
        <f>IF($B$15=DATOS!$B$3,CALDERAS!N133,IF($B$15=DATOS!$B$4,CENTRÍFUGAS!N133,IF($B$15=DATOS!$B$5,CHILLERS!N133, IF($B$15=DATOS!$B$6,COMPRESORES!N133,IF($B$15=DATOS!$B$7,EVAPORADORES!N133,IF($B$15=DATOS!$B$8,FILTROS!N133,IF($B$15=DATOS!$B$9,IC!N133,IF($B$15=DATOS!$B$10,MIXERS!N133,IF($B$15=DATOS!$B$11,MOLINOS!N133,IF($B$15=DATOS!$B$12,'ÓSMOSIS INV'!N133,IF($B$15=DATOS!$B$13,REACTORES!N133,IF($B$15=DATOS!$B$14,RESINAS!N137,IF($B$15=DATOS!$B$15,SECADORES!N133,IF($B$15=DATOS!$B$16,SILOS!N133,IF($B$15=DATOS!$B$17,TANQUES!N133,IF($B$15=DATOS!$B$18,'TK AGITADOS'!N133,IF($B$15=DATOS!$B$19,'TORRES ENF'!N133," ")))))))))))))))))</f>
        <v>0</v>
      </c>
      <c r="M149" s="46">
        <f>IF($B$15=DATOS!$B$3,CALDERAS!O133,IF($B$15=DATOS!$B$4,CENTRÍFUGAS!O133,IF($B$15=DATOS!$B$5,CHILLERS!O133, IF($B$15=DATOS!$B$6,COMPRESORES!O133,IF($B$15=DATOS!$B$7,EVAPORADORES!O133,IF($B$15=DATOS!$B$8,FILTROS!O133,IF($B$15=DATOS!$B$9,IC!O133,IF($B$15=DATOS!$B$10,MIXERS!O133,IF($B$15=DATOS!$B$11,MOLINOS!O133,IF($B$15=DATOS!$B$12,'ÓSMOSIS INV'!O133,IF($B$15=DATOS!$B$13,REACTORES!O133,IF($B$15=DATOS!$B$14,RESINAS!O137,IF($B$15=DATOS!$B$15,SECADORES!O133,IF($B$15=DATOS!$B$16,SILOS!O133,IF($B$15=DATOS!$B$17,TANQUES!O133,IF($B$15=DATOS!$B$18,'TK AGITADOS'!O133,IF($B$15=DATOS!$B$19,'TORRES ENF'!O133," ")))))))))))))))))</f>
        <v>0</v>
      </c>
      <c r="N149" s="46">
        <f>IF($B$15=DATOS!$B$3,CALDERAS!P133,IF($B$15=DATOS!$B$4,CENTRÍFUGAS!P133,IF($B$15=DATOS!$B$5,CHILLERS!P133, IF($B$15=DATOS!$B$6,COMPRESORES!P133,IF($B$15=DATOS!$B$7,EVAPORADORES!P133,IF($B$15=DATOS!$B$8,FILTROS!P133,IF($B$15=DATOS!$B$9,IC!P133,IF($B$15=DATOS!$B$10,MIXERS!P133,IF($B$15=DATOS!$B$11,MOLINOS!P133,IF($B$15=DATOS!$B$12,'ÓSMOSIS INV'!P133,IF($B$15=DATOS!$B$13,REACTORES!P133,IF($B$15=DATOS!$B$14,RESINAS!P137,IF($B$15=DATOS!$B$15,SECADORES!P133,IF($B$15=DATOS!$B$16,SILOS!P133,IF($B$15=DATOS!$B$17,TANQUES!P133,IF($B$15=DATOS!$B$18,'TK AGITADOS'!P133,IF($B$15=DATOS!$B$19,'TORRES ENF'!P133," ")))))))))))))))))</f>
        <v>0</v>
      </c>
      <c r="O149" s="46">
        <f>IF($B$15=DATOS!$B$3,CALDERAS!Q133,IF($B$15=DATOS!$B$4,CENTRÍFUGAS!Q133,IF($B$15=DATOS!$B$5,CHILLERS!Q133, IF($B$15=DATOS!$B$6,COMPRESORES!Q133,IF($B$15=DATOS!$B$7,EVAPORADORES!Q133,IF($B$15=DATOS!$B$8,FILTROS!Q133,IF($B$15=DATOS!$B$9,IC!Q133,IF($B$15=DATOS!$B$10,MIXERS!Q133,IF($B$15=DATOS!$B$11,MOLINOS!Q133,IF($B$15=DATOS!$B$12,'ÓSMOSIS INV'!Q133,IF($B$15=DATOS!$B$13,REACTORES!Q133,IF($B$15=DATOS!$B$14,RESINAS!Q137,IF($B$15=DATOS!$B$15,SECADORES!Q133,IF($B$15=DATOS!$B$16,SILOS!Q133,IF($B$15=DATOS!$B$17,TANQUES!Q133,IF($B$15=DATOS!$B$18,'TK AGITADOS'!Q133,IF($B$15=DATOS!$B$19,'TORRES ENF'!Q133," ")))))))))))))))))</f>
        <v>0</v>
      </c>
      <c r="P149" s="46">
        <f>IF($B$15=DATOS!$B$3,CALDERAS!R133,IF($B$15=DATOS!$B$4,CENTRÍFUGAS!R133,IF($B$15=DATOS!$B$5,CHILLERS!R133, IF($B$15=DATOS!$B$6,COMPRESORES!R133,IF($B$15=DATOS!$B$7,EVAPORADORES!R133,IF($B$15=DATOS!$B$8,FILTROS!R133,IF($B$15=DATOS!$B$9,IC!R133,IF($B$15=DATOS!$B$10,MIXERS!R133,IF($B$15=DATOS!$B$11,MOLINOS!R133,IF($B$15=DATOS!$B$12,'ÓSMOSIS INV'!R133,IF($B$15=DATOS!$B$13,REACTORES!R133,IF($B$15=DATOS!$B$14,RESINAS!R137,IF($B$15=DATOS!$B$15,SECADORES!R133,IF($B$15=DATOS!$B$16,SILOS!R133,IF($B$15=DATOS!$B$17,TANQUES!R133,IF($B$15=DATOS!$B$18,'TK AGITADOS'!R133,IF($B$15=DATOS!$B$19,'TORRES ENF'!R133," ")))))))))))))))))</f>
        <v>0</v>
      </c>
      <c r="Q149" s="46">
        <f>IF($B$15=DATOS!$B$3,CALDERAS!S133,IF($B$15=DATOS!$B$4,CENTRÍFUGAS!S133,IF($B$15=DATOS!$B$5,CHILLERS!S133, IF($B$15=DATOS!$B$6,COMPRESORES!S133,IF($B$15=DATOS!$B$7,EVAPORADORES!S133,IF($B$15=DATOS!$B$8,FILTROS!S133,IF($B$15=DATOS!$B$9,IC!S133,IF($B$15=DATOS!$B$10,MIXERS!S133,IF($B$15=DATOS!$B$11,MOLINOS!S133,IF($B$15=DATOS!$B$12,'ÓSMOSIS INV'!S133,IF($B$15=DATOS!$B$13,REACTORES!S133,IF($B$15=DATOS!$B$14,RESINAS!S137,IF($B$15=DATOS!$B$15,SECADORES!S133,IF($B$15=DATOS!$B$16,SILOS!S133,IF($B$15=DATOS!$B$17,TANQUES!S133,IF($B$15=DATOS!$B$18,'TK AGITADOS'!S133,IF($B$15=DATOS!$B$19,'TORRES ENF'!S133," ")))))))))))))))))</f>
        <v>0</v>
      </c>
      <c r="R149" s="46">
        <f>IF($B$15=DATOS!$B$3,CALDERAS!T133,IF($B$15=DATOS!$B$4,CENTRÍFUGAS!T133,IF($B$15=DATOS!$B$5,CHILLERS!T133, IF($B$15=DATOS!$B$6,COMPRESORES!T133,IF($B$15=DATOS!$B$7,EVAPORADORES!T133,IF($B$15=DATOS!$B$8,FILTROS!T133,IF($B$15=DATOS!$B$9,IC!T133,IF($B$15=DATOS!$B$10,MIXERS!T133,IF($B$15=DATOS!$B$11,MOLINOS!T133,IF($B$15=DATOS!$B$12,'ÓSMOSIS INV'!T133,IF($B$15=DATOS!$B$13,REACTORES!T133,IF($B$15=DATOS!$B$14,RESINAS!T137,IF($B$15=DATOS!$B$15,SECADORES!T133,IF($B$15=DATOS!$B$16,SILOS!T133,IF($B$15=DATOS!$B$17,TANQUES!T133,IF($B$15=DATOS!$B$18,'TK AGITADOS'!T133,IF($B$15=DATOS!$B$19,'TORRES ENF'!T133," ")))))))))))))))))</f>
        <v>0</v>
      </c>
      <c r="S149" s="46">
        <f>IF($B$15=DATOS!$B$3,CALDERAS!U133,IF($B$15=DATOS!$B$4,CENTRÍFUGAS!U133,IF($B$15=DATOS!$B$5,CHILLERS!U133, IF($B$15=DATOS!$B$6,COMPRESORES!U133,IF($B$15=DATOS!$B$7,EVAPORADORES!U133,IF($B$15=DATOS!$B$8,FILTROS!U133,IF($B$15=DATOS!$B$9,IC!U133,IF($B$15=DATOS!$B$10,MIXERS!U133,IF($B$15=DATOS!$B$11,MOLINOS!U133,IF($B$15=DATOS!$B$12,'ÓSMOSIS INV'!U133,IF($B$15=DATOS!$B$13,REACTORES!U133,IF($B$15=DATOS!$B$14,RESINAS!U137,IF($B$15=DATOS!$B$15,SECADORES!U133,IF($B$15=DATOS!$B$16,SILOS!U133,IF($B$15=DATOS!$B$17,TANQUES!U133,IF($B$15=DATOS!$B$18,'TK AGITADOS'!U133,IF($B$15=DATOS!$B$19,'TORRES ENF'!U133," ")))))))))))))))))</f>
        <v>0</v>
      </c>
      <c r="T149" s="46">
        <f>IF($B$15=DATOS!$B$3,CALDERAS!V133,IF($B$15=DATOS!$B$4,CENTRÍFUGAS!V133,IF($B$15=DATOS!$B$5,CHILLERS!V133, IF($B$15=DATOS!$B$6,COMPRESORES!V133,IF($B$15=DATOS!$B$7,EVAPORADORES!V133,IF($B$15=DATOS!$B$8,FILTROS!V133,IF($B$15=DATOS!$B$9,IC!V133,IF($B$15=DATOS!$B$10,MIXERS!V133,IF($B$15=DATOS!$B$11,MOLINOS!V133,IF($B$15=DATOS!$B$12,'ÓSMOSIS INV'!V133,IF($B$15=DATOS!$B$13,REACTORES!V133,IF($B$15=DATOS!$B$14,RESINAS!V137,IF($B$15=DATOS!$B$15,SECADORES!V133,IF($B$15=DATOS!$B$16,SILOS!V133,IF($B$15=DATOS!$B$17,TANQUES!V133,IF($B$15=DATOS!$B$18,'TK AGITADOS'!V133,IF($B$15=DATOS!$B$19,'TORRES ENF'!V133," ")))))))))))))))))</f>
        <v>0</v>
      </c>
      <c r="U149" s="46">
        <f>IF($B$15=DATOS!$B$3,CALDERAS!W133,IF($B$15=DATOS!$B$4,CENTRÍFUGAS!W133,IF($B$15=DATOS!$B$5,CHILLERS!W133, IF($B$15=DATOS!$B$6,COMPRESORES!W133,IF($B$15=DATOS!$B$7,EVAPORADORES!W133,IF($B$15=DATOS!$B$8,FILTROS!W133,IF($B$15=DATOS!$B$9,IC!W133,IF($B$15=DATOS!$B$10,MIXERS!W133,IF($B$15=DATOS!$B$11,MOLINOS!W133,IF($B$15=DATOS!$B$12,'ÓSMOSIS INV'!W133,IF($B$15=DATOS!$B$13,REACTORES!W133,IF($B$15=DATOS!$B$14,RESINAS!W137,IF($B$15=DATOS!$B$15,SECADORES!W133,IF($B$15=DATOS!$B$16,SILOS!W133,IF($B$15=DATOS!$B$17,TANQUES!W133,IF($B$15=DATOS!$B$18,'TK AGITADOS'!W133,IF($B$15=DATOS!$B$19,'TORRES ENF'!W133," ")))))))))))))))))</f>
        <v>0</v>
      </c>
      <c r="V149" s="46">
        <f>IF($B$15=DATOS!$B$3,CALDERAS!X133,IF($B$15=DATOS!$B$4,CENTRÍFUGAS!X133,IF($B$15=DATOS!$B$5,CHILLERS!X133, IF($B$15=DATOS!$B$6,COMPRESORES!X133,IF($B$15=DATOS!$B$7,EVAPORADORES!X133,IF($B$15=DATOS!$B$8,FILTROS!X133,IF($B$15=DATOS!$B$9,IC!X133,IF($B$15=DATOS!$B$10,MIXERS!X133,IF($B$15=DATOS!$B$11,MOLINOS!X133,IF($B$15=DATOS!$B$12,'ÓSMOSIS INV'!X133,IF($B$15=DATOS!$B$13,REACTORES!X133,IF($B$15=DATOS!$B$14,RESINAS!X137,IF($B$15=DATOS!$B$15,SECADORES!X133,IF($B$15=DATOS!$B$16,SILOS!X133,IF($B$15=DATOS!$B$17,TANQUES!X133,IF($B$15=DATOS!$B$18,'TK AGITADOS'!X133,IF($B$15=DATOS!$B$19,'TORRES ENF'!X133," ")))))))))))))))))</f>
        <v>0</v>
      </c>
      <c r="W149" s="46">
        <f>IF($B$15=DATOS!$B$3,CALDERAS!Y133,IF($B$15=DATOS!$B$4,CENTRÍFUGAS!Y133,IF($B$15=DATOS!$B$5,CHILLERS!Y133, IF($B$15=DATOS!$B$6,COMPRESORES!Y133,IF($B$15=DATOS!$B$7,EVAPORADORES!Y133,IF($B$15=DATOS!$B$8,FILTROS!Y133,IF($B$15=DATOS!$B$9,IC!Y133,IF($B$15=DATOS!$B$10,MIXERS!Y133,IF($B$15=DATOS!$B$11,MOLINOS!Y133,IF($B$15=DATOS!$B$12,'ÓSMOSIS INV'!Y133,IF($B$15=DATOS!$B$13,REACTORES!Y133,IF($B$15=DATOS!$B$14,RESINAS!Y137,IF($B$15=DATOS!$B$15,SECADORES!Y133,IF($B$15=DATOS!$B$16,SILOS!Y133,IF($B$15=DATOS!$B$17,TANQUES!Y133,IF($B$15=DATOS!$B$18,'TK AGITADOS'!Y133,IF($B$15=DATOS!$B$19,'TORRES ENF'!Y133," ")))))))))))))))))</f>
        <v>0</v>
      </c>
      <c r="X149" s="46">
        <f>IF($B$15=DATOS!$B$3,CALDERAS!Z133,IF($B$15=DATOS!$B$4,CENTRÍFUGAS!Z133,IF($B$15=DATOS!$B$5,CHILLERS!Z133, IF($B$15=DATOS!$B$6,COMPRESORES!Z133,IF($B$15=DATOS!$B$7,EVAPORADORES!Z133,IF($B$15=DATOS!$B$8,FILTROS!Z133,IF($B$15=DATOS!$B$9,IC!Z133,IF($B$15=DATOS!$B$10,MIXERS!Z133,IF($B$15=DATOS!$B$11,MOLINOS!Z133,IF($B$15=DATOS!$B$12,'ÓSMOSIS INV'!Z133,IF($B$15=DATOS!$B$13,REACTORES!Z133,IF($B$15=DATOS!$B$14,RESINAS!Z137,IF($B$15=DATOS!$B$15,SECADORES!Z133,IF($B$15=DATOS!$B$16,SILOS!Z133,IF($B$15=DATOS!$B$17,TANQUES!Z133,IF($B$15=DATOS!$B$18,'TK AGITADOS'!Z133,IF($B$15=DATOS!$B$19,'TORRES ENF'!Z133," ")))))))))))))))))</f>
        <v>0</v>
      </c>
      <c r="Y149" s="46">
        <f>IF($B$15=DATOS!$B$3,CALDERAS!AA133,IF($B$15=DATOS!$B$4,CENTRÍFUGAS!AA133,IF($B$15=DATOS!$B$5,CHILLERS!AA133, IF($B$15=DATOS!$B$6,COMPRESORES!AA133,IF($B$15=DATOS!$B$7,EVAPORADORES!AA133,IF($B$15=DATOS!$B$8,FILTROS!AA133,IF($B$15=DATOS!$B$9,IC!AA133,IF($B$15=DATOS!$B$10,MIXERS!AA133,IF($B$15=DATOS!$B$11,MOLINOS!AA133,IF($B$15=DATOS!$B$12,'ÓSMOSIS INV'!AA133,IF($B$15=DATOS!$B$13,REACTORES!AA133,IF($B$15=DATOS!$B$14,RESINAS!AA137,IF($B$15=DATOS!$B$15,SECADORES!AA133,IF($B$15=DATOS!$B$16,SILOS!AA133,IF($B$15=DATOS!$B$17,TANQUES!AA133,IF($B$15=DATOS!$B$18,'TK AGITADOS'!AA133,IF($B$15=DATOS!$B$19,'TORRES ENF'!AA133," ")))))))))))))))))</f>
        <v>0</v>
      </c>
      <c r="Z149" s="46">
        <f>IF($B$15=DATOS!$B$3,CALDERAS!AB133,IF($B$15=DATOS!$B$4,CENTRÍFUGAS!AB133,IF($B$15=DATOS!$B$5,CHILLERS!AB133, IF($B$15=DATOS!$B$6,COMPRESORES!AB133,IF($B$15=DATOS!$B$7,EVAPORADORES!AB133,IF($B$15=DATOS!$B$8,FILTROS!AB133,IF($B$15=DATOS!$B$9,IC!AB133,IF($B$15=DATOS!$B$10,MIXERS!AB133,IF($B$15=DATOS!$B$11,MOLINOS!AB133,IF($B$15=DATOS!$B$12,'ÓSMOSIS INV'!AB133,IF($B$15=DATOS!$B$13,REACTORES!AB133,IF($B$15=DATOS!$B$14,RESINAS!AB137,IF($B$15=DATOS!$B$15,SECADORES!AB133,IF($B$15=DATOS!$B$16,SILOS!AB133,IF($B$15=DATOS!$B$17,TANQUES!AB133,IF($B$15=DATOS!$B$18,'TK AGITADOS'!AB133,IF($B$15=DATOS!$B$19,'TORRES ENF'!AB133," ")))))))))))))))))</f>
        <v>0</v>
      </c>
      <c r="AA149" s="46">
        <f>IF($B$15=DATOS!$B$3,CALDERAS!AC133,IF($B$15=DATOS!$B$4,CENTRÍFUGAS!AC133,IF($B$15=DATOS!$B$5,CHILLERS!AC133, IF($B$15=DATOS!$B$6,COMPRESORES!AC133,IF($B$15=DATOS!$B$7,EVAPORADORES!AC133,IF($B$15=DATOS!$B$8,FILTROS!AC133,IF($B$15=DATOS!$B$9,IC!AC133,IF($B$15=DATOS!$B$10,MIXERS!AC133,IF($B$15=DATOS!$B$11,MOLINOS!AC133,IF($B$15=DATOS!$B$12,'ÓSMOSIS INV'!AC133,IF($B$15=DATOS!$B$13,REACTORES!AC133,IF($B$15=DATOS!$B$14,RESINAS!AC137,IF($B$15=DATOS!$B$15,SECADORES!AC133,IF($B$15=DATOS!$B$16,SILOS!AC133,IF($B$15=DATOS!$B$17,TANQUES!AC133,IF($B$15=DATOS!$B$18,'TK AGITADOS'!AC133,IF($B$15=DATOS!$B$19,'TORRES ENF'!AC133," ")))))))))))))))))</f>
        <v>0</v>
      </c>
      <c r="AB149" s="46">
        <f>IF($B$15=DATOS!$B$3,CALDERAS!AD133,IF($B$15=DATOS!$B$4,CENTRÍFUGAS!AD133,IF($B$15=DATOS!$B$5,CHILLERS!AD133, IF($B$15=DATOS!$B$6,COMPRESORES!AD133,IF($B$15=DATOS!$B$7,EVAPORADORES!AD133,IF($B$15=DATOS!$B$8,FILTROS!AD133,IF($B$15=DATOS!$B$9,IC!AD133,IF($B$15=DATOS!$B$10,MIXERS!AD133,IF($B$15=DATOS!$B$11,MOLINOS!AD133,IF($B$15=DATOS!$B$12,'ÓSMOSIS INV'!AD133,IF($B$15=DATOS!$B$13,REACTORES!AD133,IF($B$15=DATOS!$B$14,RESINAS!AD137,IF($B$15=DATOS!$B$15,SECADORES!AD133,IF($B$15=DATOS!$B$16,SILOS!AD133,IF($B$15=DATOS!$B$17,TANQUES!AD133,IF($B$15=DATOS!$B$18,'TK AGITADOS'!AD133,IF($B$15=DATOS!$B$19,'TORRES ENF'!AD133," ")))))))))))))))))</f>
        <v>0</v>
      </c>
      <c r="AC149" s="46">
        <f>IF($B$15=DATOS!$B$3,CALDERAS!AE133,IF($B$15=DATOS!$B$4,CENTRÍFUGAS!AE133,IF($B$15=DATOS!$B$5,CHILLERS!AE133, IF($B$15=DATOS!$B$6,COMPRESORES!AE133,IF($B$15=DATOS!$B$7,EVAPORADORES!AE133,IF($B$15=DATOS!$B$8,FILTROS!AE133,IF($B$15=DATOS!$B$9,IC!AE133,IF($B$15=DATOS!$B$10,MIXERS!AE133,IF($B$15=DATOS!$B$11,MOLINOS!AE133,IF($B$15=DATOS!$B$12,'ÓSMOSIS INV'!AE133,IF($B$15=DATOS!$B$13,REACTORES!AE133,IF($B$15=DATOS!$B$14,RESINAS!AE137,IF($B$15=DATOS!$B$15,SECADORES!AE133,IF($B$15=DATOS!$B$16,SILOS!AE133,IF($B$15=DATOS!$B$17,TANQUES!AE133,IF($B$15=DATOS!$B$18,'TK AGITADOS'!AE133,IF($B$15=DATOS!$B$19,'TORRES ENF'!AE133," ")))))))))))))))))</f>
        <v>0</v>
      </c>
      <c r="AD149" s="46">
        <f>IF($B$15=DATOS!$B$3,CALDERAS!AF133,IF($B$15=DATOS!$B$4,CENTRÍFUGAS!AF133,IF($B$15=DATOS!$B$5,CHILLERS!AF133, IF($B$15=DATOS!$B$6,COMPRESORES!AF133,IF($B$15=DATOS!$B$7,EVAPORADORES!AF133,IF($B$15=DATOS!$B$8,FILTROS!AF133,IF($B$15=DATOS!$B$9,IC!AF133,IF($B$15=DATOS!$B$10,MIXERS!AF133,IF($B$15=DATOS!$B$11,MOLINOS!AF133,IF($B$15=DATOS!$B$12,'ÓSMOSIS INV'!AF133,IF($B$15=DATOS!$B$13,REACTORES!AF133,IF($B$15=DATOS!$B$14,RESINAS!AF137,IF($B$15=DATOS!$B$15,SECADORES!AF133,IF($B$15=DATOS!$B$16,SILOS!AF133,IF($B$15=DATOS!$B$17,TANQUES!AF133,IF($B$15=DATOS!$B$18,'TK AGITADOS'!AF133,IF($B$15=DATOS!$B$19,'TORRES ENF'!AF133," ")))))))))))))))))</f>
        <v>0</v>
      </c>
      <c r="AE149" s="46">
        <f>IF($B$15=DATOS!$B$3,CALDERAS!AG133,IF($B$15=DATOS!$B$4,CENTRÍFUGAS!AG133,IF($B$15=DATOS!$B$5,CHILLERS!AG133, IF($B$15=DATOS!$B$6,COMPRESORES!AG133,IF($B$15=DATOS!$B$7,EVAPORADORES!AG133,IF($B$15=DATOS!$B$8,FILTROS!AG133,IF($B$15=DATOS!$B$9,IC!AG133,IF($B$15=DATOS!$B$10,MIXERS!AG133,IF($B$15=DATOS!$B$11,MOLINOS!AG133,IF($B$15=DATOS!$B$12,'ÓSMOSIS INV'!AG133,IF($B$15=DATOS!$B$13,REACTORES!AG133,IF($B$15=DATOS!$B$14,RESINAS!AG137,IF($B$15=DATOS!$B$15,SECADORES!AG133,IF($B$15=DATOS!$B$16,SILOS!AG133,IF($B$15=DATOS!$B$17,TANQUES!AG133,IF($B$15=DATOS!$B$18,'TK AGITADOS'!AG133,IF($B$15=DATOS!$B$19,'TORRES ENF'!AG133," ")))))))))))))))))</f>
        <v>0</v>
      </c>
      <c r="AF149" s="46">
        <f>IF($B$15=DATOS!$B$3,CALDERAS!AH133,IF($B$15=DATOS!$B$4,CENTRÍFUGAS!AH133,IF($B$15=DATOS!$B$5,CHILLERS!AH133, IF($B$15=DATOS!$B$6,COMPRESORES!AH133,IF($B$15=DATOS!$B$7,EVAPORADORES!AH133,IF($B$15=DATOS!$B$8,FILTROS!AH133,IF($B$15=DATOS!$B$9,IC!AH133,IF($B$15=DATOS!$B$10,MIXERS!AH133,IF($B$15=DATOS!$B$11,MOLINOS!AH133,IF($B$15=DATOS!$B$12,'ÓSMOSIS INV'!AH133,IF($B$15=DATOS!$B$13,REACTORES!AH133,IF($B$15=DATOS!$B$14,RESINAS!AH137,IF($B$15=DATOS!$B$15,SECADORES!AH133,IF($B$15=DATOS!$B$16,SILOS!AH133,IF($B$15=DATOS!$B$17,TANQUES!AH133,IF($B$15=DATOS!$B$18,'TK AGITADOS'!AH133,IF($B$15=DATOS!$B$19,'TORRES ENF'!AH133," ")))))))))))))))))</f>
        <v>0</v>
      </c>
    </row>
    <row r="150" spans="1:32" s="48" customFormat="1" ht="45" customHeight="1" x14ac:dyDescent="0.4">
      <c r="A150" s="46">
        <f>IF($B$15=DATOS!$B$3,CALDERAS!C134,IF($B$15=DATOS!$B$4,CENTRÍFUGAS!C134,IF($B$15=DATOS!$B$5,CHILLERS!C134, IF($B$15=DATOS!$B$6,COMPRESORES!C134,IF($B$15=DATOS!$B$7,EVAPORADORES!C134,IF($B$15=DATOS!$B$8,FILTROS!C134,IF($B$15=DATOS!$B$9,IC!C134,IF($B$15=DATOS!$B$10,MIXERS!C134,IF($B$15=DATOS!$B$11,MOLINOS!C134,IF($B$15=DATOS!$B$12,'ÓSMOSIS INV'!C134,IF($B$15=DATOS!$B$13,REACTORES!C134,IF($B$15=DATOS!$B$14,RESINAS!C138,IF($B$15=DATOS!$B$15,SECADORES!C134,IF($B$15=DATOS!$B$16,SILOS!C134,IF($B$15=DATOS!$B$17,TANQUES!C134,IF($B$15=DATOS!$B$18,'TK AGITADOS'!C134,IF($B$15=DATOS!$B$19,'TORRES ENF'!C134," ")))))))))))))))))</f>
        <v>0</v>
      </c>
      <c r="B150" s="46">
        <f>IF($B$15=DATOS!$B$3,CALDERAS!D134,IF($B$15=DATOS!$B$4,CENTRÍFUGAS!D134,IF($B$15=DATOS!$B$5,CHILLERS!D134, IF($B$15=DATOS!$B$6,COMPRESORES!D134,IF($B$15=DATOS!$B$7,EVAPORADORES!D134,IF($B$15=DATOS!$B$8,FILTROS!D134,IF($B$15=DATOS!$B$9,IC!D134,IF($B$15=DATOS!$B$10,MIXERS!D134,IF($B$15=DATOS!$B$11,MOLINOS!D134,IF($B$15=DATOS!$B$12,'ÓSMOSIS INV'!D134,IF($B$15=DATOS!$B$13,REACTORES!D134,IF($B$15=DATOS!$B$14,RESINAS!D138,IF($B$15=DATOS!$B$15,SECADORES!D134,IF($B$15=DATOS!$B$16,SILOS!D134,IF($B$15=DATOS!$B$17,TANQUES!D134,IF($B$15=DATOS!$B$18,'TK AGITADOS'!D134,IF($B$15=DATOS!$B$19,'TORRES ENF'!D134," ")))))))))))))))))</f>
        <v>0</v>
      </c>
      <c r="C150" s="46">
        <f>IF($B$15=DATOS!$B$3,CALDERAS!E134,IF($B$15=DATOS!$B$4,CENTRÍFUGAS!E134,IF($B$15=DATOS!$B$5,CHILLERS!E134, IF($B$15=DATOS!$B$6,COMPRESORES!E134,IF($B$15=DATOS!$B$7,EVAPORADORES!E134,IF($B$15=DATOS!$B$8,FILTROS!E134,IF($B$15=DATOS!$B$9,IC!E134,IF($B$15=DATOS!$B$10,MIXERS!E134,IF($B$15=DATOS!$B$11,MOLINOS!E134,IF($B$15=DATOS!$B$12,'ÓSMOSIS INV'!E134,IF($B$15=DATOS!$B$13,REACTORES!E134,IF($B$15=DATOS!$B$14,RESINAS!E138,IF($B$15=DATOS!$B$15,SECADORES!E134,IF($B$15=DATOS!$B$16,SILOS!E134,IF($B$15=DATOS!$B$17,TANQUES!E134,IF($B$15=DATOS!$B$18,'TK AGITADOS'!E134,IF($B$15=DATOS!$B$19,'TORRES ENF'!E134," ")))))))))))))))))</f>
        <v>0</v>
      </c>
      <c r="D150" s="46">
        <f>IF($B$15=DATOS!$B$3,CALDERAS!F134,IF($B$15=DATOS!$B$4,CENTRÍFUGAS!F134,IF($B$15=DATOS!$B$5,CHILLERS!F134, IF($B$15=DATOS!$B$6,COMPRESORES!F134,IF($B$15=DATOS!$B$7,EVAPORADORES!F134,IF($B$15=DATOS!$B$8,FILTROS!F134,IF($B$15=DATOS!$B$9,IC!F134,IF($B$15=DATOS!$B$10,MIXERS!F134,IF($B$15=DATOS!$B$11,MOLINOS!F134,IF($B$15=DATOS!$B$12,'ÓSMOSIS INV'!F134,IF($B$15=DATOS!$B$13,REACTORES!F134,IF($B$15=DATOS!$B$14,RESINAS!F138,IF($B$15=DATOS!$B$15,SECADORES!F134,IF($B$15=DATOS!$B$16,SILOS!F134,IF($B$15=DATOS!$B$17,TANQUES!F134,IF($B$15=DATOS!$B$18,'TK AGITADOS'!F134,IF($B$15=DATOS!$B$19,'TORRES ENF'!F134," ")))))))))))))))))</f>
        <v>0</v>
      </c>
      <c r="E150" s="46">
        <f>IF($B$15=DATOS!$B$3,CALDERAS!G134,IF($B$15=DATOS!$B$4,CENTRÍFUGAS!G134,IF($B$15=DATOS!$B$5,CHILLERS!G134, IF($B$15=DATOS!$B$6,COMPRESORES!G134,IF($B$15=DATOS!$B$7,EVAPORADORES!G134,IF($B$15=DATOS!$B$8,FILTROS!G134,IF($B$15=DATOS!$B$9,IC!G134,IF($B$15=DATOS!$B$10,MIXERS!G134,IF($B$15=DATOS!$B$11,MOLINOS!G134,IF($B$15=DATOS!$B$12,'ÓSMOSIS INV'!G134,IF($B$15=DATOS!$B$13,REACTORES!G134,IF($B$15=DATOS!$B$14,RESINAS!G138,IF($B$15=DATOS!$B$15,SECADORES!G134,IF($B$15=DATOS!$B$16,SILOS!G134,IF($B$15=DATOS!$B$17,TANQUES!G134,IF($B$15=DATOS!$B$18,'TK AGITADOS'!G134,IF($B$15=DATOS!$B$19,'TORRES ENF'!G134," ")))))))))))))))))</f>
        <v>0</v>
      </c>
      <c r="F150" s="46">
        <f>IF($B$15=DATOS!$B$3,CALDERAS!H134,IF($B$15=DATOS!$B$4,CENTRÍFUGAS!H134,IF($B$15=DATOS!$B$5,CHILLERS!H134, IF($B$15=DATOS!$B$6,COMPRESORES!H134,IF($B$15=DATOS!$B$7,EVAPORADORES!H134,IF($B$15=DATOS!$B$8,FILTROS!H134,IF($B$15=DATOS!$B$9,IC!H134,IF($B$15=DATOS!$B$10,MIXERS!H134,IF($B$15=DATOS!$B$11,MOLINOS!H134,IF($B$15=DATOS!$B$12,'ÓSMOSIS INV'!H134,IF($B$15=DATOS!$B$13,REACTORES!H134,IF($B$15=DATOS!$B$14,RESINAS!H138,IF($B$15=DATOS!$B$15,SECADORES!H134,IF($B$15=DATOS!$B$16,SILOS!H134,IF($B$15=DATOS!$B$17,TANQUES!H134,IF($B$15=DATOS!$B$18,'TK AGITADOS'!H134,IF($B$15=DATOS!$B$19,'TORRES ENF'!H134," ")))))))))))))))))</f>
        <v>0</v>
      </c>
      <c r="G150" s="46">
        <f>IF($B$15=DATOS!$B$3,CALDERAS!I134,IF($B$15=DATOS!$B$4,CENTRÍFUGAS!I134,IF($B$15=DATOS!$B$5,CHILLERS!I134, IF($B$15=DATOS!$B$6,COMPRESORES!I134,IF($B$15=DATOS!$B$7,EVAPORADORES!I134,IF($B$15=DATOS!$B$8,FILTROS!I134,IF($B$15=DATOS!$B$9,IC!I134,IF($B$15=DATOS!$B$10,MIXERS!I134,IF($B$15=DATOS!$B$11,MOLINOS!I134,IF($B$15=DATOS!$B$12,'ÓSMOSIS INV'!I134,IF($B$15=DATOS!$B$13,REACTORES!I134,IF($B$15=DATOS!$B$14,RESINAS!I138,IF($B$15=DATOS!$B$15,SECADORES!I134,IF($B$15=DATOS!$B$16,SILOS!I134,IF($B$15=DATOS!$B$17,TANQUES!I134,IF($B$15=DATOS!$B$18,'TK AGITADOS'!I134,IF($B$15=DATOS!$B$19,'TORRES ENF'!I134," ")))))))))))))))))</f>
        <v>0</v>
      </c>
      <c r="H150" s="46">
        <f>IF($B$15=DATOS!$B$3,CALDERAS!J134,IF($B$15=DATOS!$B$4,CENTRÍFUGAS!J134,IF($B$15=DATOS!$B$5,CHILLERS!J134, IF($B$15=DATOS!$B$6,COMPRESORES!J134,IF($B$15=DATOS!$B$7,EVAPORADORES!J134,IF($B$15=DATOS!$B$8,FILTROS!J134,IF($B$15=DATOS!$B$9,IC!J134,IF($B$15=DATOS!$B$10,MIXERS!J134,IF($B$15=DATOS!$B$11,MOLINOS!J134,IF($B$15=DATOS!$B$12,'ÓSMOSIS INV'!J134,IF($B$15=DATOS!$B$13,REACTORES!J134,IF($B$15=DATOS!$B$14,RESINAS!J138,IF($B$15=DATOS!$B$15,SECADORES!J134,IF($B$15=DATOS!$B$16,SILOS!J134,IF($B$15=DATOS!$B$17,TANQUES!J134,IF($B$15=DATOS!$B$18,'TK AGITADOS'!J134,IF($B$15=DATOS!$B$19,'TORRES ENF'!J134," ")))))))))))))))))</f>
        <v>0</v>
      </c>
      <c r="I150" s="46">
        <f>IF($B$15=DATOS!$B$3,CALDERAS!K134,IF($B$15=DATOS!$B$4,CENTRÍFUGAS!K134,IF($B$15=DATOS!$B$5,CHILLERS!K134, IF($B$15=DATOS!$B$6,COMPRESORES!K134,IF($B$15=DATOS!$B$7,EVAPORADORES!K134,IF($B$15=DATOS!$B$8,FILTROS!K134,IF($B$15=DATOS!$B$9,IC!K134,IF($B$15=DATOS!$B$10,MIXERS!K134,IF($B$15=DATOS!$B$11,MOLINOS!K134,IF($B$15=DATOS!$B$12,'ÓSMOSIS INV'!K134,IF($B$15=DATOS!$B$13,REACTORES!K134,IF($B$15=DATOS!$B$14,RESINAS!K138,IF($B$15=DATOS!$B$15,SECADORES!K134,IF($B$15=DATOS!$B$16,SILOS!K134,IF($B$15=DATOS!$B$17,TANQUES!K134,IF($B$15=DATOS!$B$18,'TK AGITADOS'!K134,IF($B$15=DATOS!$B$19,'TORRES ENF'!K134," ")))))))))))))))))</f>
        <v>0</v>
      </c>
      <c r="J150" s="46">
        <f>IF($B$15=DATOS!$B$3,CALDERAS!L134,IF($B$15=DATOS!$B$4,CENTRÍFUGAS!L134,IF($B$15=DATOS!$B$5,CHILLERS!L134, IF($B$15=DATOS!$B$6,COMPRESORES!L134,IF($B$15=DATOS!$B$7,EVAPORADORES!L134,IF($B$15=DATOS!$B$8,FILTROS!L134,IF($B$15=DATOS!$B$9,IC!L134,IF($B$15=DATOS!$B$10,MIXERS!L134,IF($B$15=DATOS!$B$11,MOLINOS!L134,IF($B$15=DATOS!$B$12,'ÓSMOSIS INV'!L134,IF($B$15=DATOS!$B$13,REACTORES!L134,IF($B$15=DATOS!$B$14,RESINAS!L138,IF($B$15=DATOS!$B$15,SECADORES!L134,IF($B$15=DATOS!$B$16,SILOS!L134,IF($B$15=DATOS!$B$17,TANQUES!L134,IF($B$15=DATOS!$B$18,'TK AGITADOS'!L134,IF($B$15=DATOS!$B$19,'TORRES ENF'!L134," ")))))))))))))))))</f>
        <v>0</v>
      </c>
      <c r="K150" s="46">
        <f>IF($B$15=DATOS!$B$3,CALDERAS!M134,IF($B$15=DATOS!$B$4,CENTRÍFUGAS!M134,IF($B$15=DATOS!$B$5,CHILLERS!M134, IF($B$15=DATOS!$B$6,COMPRESORES!M134,IF($B$15=DATOS!$B$7,EVAPORADORES!M134,IF($B$15=DATOS!$B$8,FILTROS!M134,IF($B$15=DATOS!$B$9,IC!M134,IF($B$15=DATOS!$B$10,MIXERS!M134,IF($B$15=DATOS!$B$11,MOLINOS!M134,IF($B$15=DATOS!$B$12,'ÓSMOSIS INV'!M134,IF($B$15=DATOS!$B$13,REACTORES!M134,IF($B$15=DATOS!$B$14,RESINAS!M138,IF($B$15=DATOS!$B$15,SECADORES!M134,IF($B$15=DATOS!$B$16,SILOS!M134,IF($B$15=DATOS!$B$17,TANQUES!M134,IF($B$15=DATOS!$B$18,'TK AGITADOS'!M134,IF($B$15=DATOS!$B$19,'TORRES ENF'!M134," ")))))))))))))))))</f>
        <v>0</v>
      </c>
      <c r="L150" s="46">
        <f>IF($B$15=DATOS!$B$3,CALDERAS!N134,IF($B$15=DATOS!$B$4,CENTRÍFUGAS!N134,IF($B$15=DATOS!$B$5,CHILLERS!N134, IF($B$15=DATOS!$B$6,COMPRESORES!N134,IF($B$15=DATOS!$B$7,EVAPORADORES!N134,IF($B$15=DATOS!$B$8,FILTROS!N134,IF($B$15=DATOS!$B$9,IC!N134,IF($B$15=DATOS!$B$10,MIXERS!N134,IF($B$15=DATOS!$B$11,MOLINOS!N134,IF($B$15=DATOS!$B$12,'ÓSMOSIS INV'!N134,IF($B$15=DATOS!$B$13,REACTORES!N134,IF($B$15=DATOS!$B$14,RESINAS!N138,IF($B$15=DATOS!$B$15,SECADORES!N134,IF($B$15=DATOS!$B$16,SILOS!N134,IF($B$15=DATOS!$B$17,TANQUES!N134,IF($B$15=DATOS!$B$18,'TK AGITADOS'!N134,IF($B$15=DATOS!$B$19,'TORRES ENF'!N134," ")))))))))))))))))</f>
        <v>0</v>
      </c>
      <c r="M150" s="46">
        <f>IF($B$15=DATOS!$B$3,CALDERAS!O134,IF($B$15=DATOS!$B$4,CENTRÍFUGAS!O134,IF($B$15=DATOS!$B$5,CHILLERS!O134, IF($B$15=DATOS!$B$6,COMPRESORES!O134,IF($B$15=DATOS!$B$7,EVAPORADORES!O134,IF($B$15=DATOS!$B$8,FILTROS!O134,IF($B$15=DATOS!$B$9,IC!O134,IF($B$15=DATOS!$B$10,MIXERS!O134,IF($B$15=DATOS!$B$11,MOLINOS!O134,IF($B$15=DATOS!$B$12,'ÓSMOSIS INV'!O134,IF($B$15=DATOS!$B$13,REACTORES!O134,IF($B$15=DATOS!$B$14,RESINAS!O138,IF($B$15=DATOS!$B$15,SECADORES!O134,IF($B$15=DATOS!$B$16,SILOS!O134,IF($B$15=DATOS!$B$17,TANQUES!O134,IF($B$15=DATOS!$B$18,'TK AGITADOS'!O134,IF($B$15=DATOS!$B$19,'TORRES ENF'!O134," ")))))))))))))))))</f>
        <v>0</v>
      </c>
      <c r="N150" s="46">
        <f>IF($B$15=DATOS!$B$3,CALDERAS!P134,IF($B$15=DATOS!$B$4,CENTRÍFUGAS!P134,IF($B$15=DATOS!$B$5,CHILLERS!P134, IF($B$15=DATOS!$B$6,COMPRESORES!P134,IF($B$15=DATOS!$B$7,EVAPORADORES!P134,IF($B$15=DATOS!$B$8,FILTROS!P134,IF($B$15=DATOS!$B$9,IC!P134,IF($B$15=DATOS!$B$10,MIXERS!P134,IF($B$15=DATOS!$B$11,MOLINOS!P134,IF($B$15=DATOS!$B$12,'ÓSMOSIS INV'!P134,IF($B$15=DATOS!$B$13,REACTORES!P134,IF($B$15=DATOS!$B$14,RESINAS!P138,IF($B$15=DATOS!$B$15,SECADORES!P134,IF($B$15=DATOS!$B$16,SILOS!P134,IF($B$15=DATOS!$B$17,TANQUES!P134,IF($B$15=DATOS!$B$18,'TK AGITADOS'!P134,IF($B$15=DATOS!$B$19,'TORRES ENF'!P134," ")))))))))))))))))</f>
        <v>0</v>
      </c>
      <c r="O150" s="46">
        <f>IF($B$15=DATOS!$B$3,CALDERAS!Q134,IF($B$15=DATOS!$B$4,CENTRÍFUGAS!Q134,IF($B$15=DATOS!$B$5,CHILLERS!Q134, IF($B$15=DATOS!$B$6,COMPRESORES!Q134,IF($B$15=DATOS!$B$7,EVAPORADORES!Q134,IF($B$15=DATOS!$B$8,FILTROS!Q134,IF($B$15=DATOS!$B$9,IC!Q134,IF($B$15=DATOS!$B$10,MIXERS!Q134,IF($B$15=DATOS!$B$11,MOLINOS!Q134,IF($B$15=DATOS!$B$12,'ÓSMOSIS INV'!Q134,IF($B$15=DATOS!$B$13,REACTORES!Q134,IF($B$15=DATOS!$B$14,RESINAS!Q138,IF($B$15=DATOS!$B$15,SECADORES!Q134,IF($B$15=DATOS!$B$16,SILOS!Q134,IF($B$15=DATOS!$B$17,TANQUES!Q134,IF($B$15=DATOS!$B$18,'TK AGITADOS'!Q134,IF($B$15=DATOS!$B$19,'TORRES ENF'!Q134," ")))))))))))))))))</f>
        <v>0</v>
      </c>
      <c r="P150" s="46">
        <f>IF($B$15=DATOS!$B$3,CALDERAS!R134,IF($B$15=DATOS!$B$4,CENTRÍFUGAS!R134,IF($B$15=DATOS!$B$5,CHILLERS!R134, IF($B$15=DATOS!$B$6,COMPRESORES!R134,IF($B$15=DATOS!$B$7,EVAPORADORES!R134,IF($B$15=DATOS!$B$8,FILTROS!R134,IF($B$15=DATOS!$B$9,IC!R134,IF($B$15=DATOS!$B$10,MIXERS!R134,IF($B$15=DATOS!$B$11,MOLINOS!R134,IF($B$15=DATOS!$B$12,'ÓSMOSIS INV'!R134,IF($B$15=DATOS!$B$13,REACTORES!R134,IF($B$15=DATOS!$B$14,RESINAS!R138,IF($B$15=DATOS!$B$15,SECADORES!R134,IF($B$15=DATOS!$B$16,SILOS!R134,IF($B$15=DATOS!$B$17,TANQUES!R134,IF($B$15=DATOS!$B$18,'TK AGITADOS'!R134,IF($B$15=DATOS!$B$19,'TORRES ENF'!R134," ")))))))))))))))))</f>
        <v>0</v>
      </c>
      <c r="Q150" s="46">
        <f>IF($B$15=DATOS!$B$3,CALDERAS!S134,IF($B$15=DATOS!$B$4,CENTRÍFUGAS!S134,IF($B$15=DATOS!$B$5,CHILLERS!S134, IF($B$15=DATOS!$B$6,COMPRESORES!S134,IF($B$15=DATOS!$B$7,EVAPORADORES!S134,IF($B$15=DATOS!$B$8,FILTROS!S134,IF($B$15=DATOS!$B$9,IC!S134,IF($B$15=DATOS!$B$10,MIXERS!S134,IF($B$15=DATOS!$B$11,MOLINOS!S134,IF($B$15=DATOS!$B$12,'ÓSMOSIS INV'!S134,IF($B$15=DATOS!$B$13,REACTORES!S134,IF($B$15=DATOS!$B$14,RESINAS!S138,IF($B$15=DATOS!$B$15,SECADORES!S134,IF($B$15=DATOS!$B$16,SILOS!S134,IF($B$15=DATOS!$B$17,TANQUES!S134,IF($B$15=DATOS!$B$18,'TK AGITADOS'!S134,IF($B$15=DATOS!$B$19,'TORRES ENF'!S134," ")))))))))))))))))</f>
        <v>0</v>
      </c>
      <c r="R150" s="46">
        <f>IF($B$15=DATOS!$B$3,CALDERAS!T134,IF($B$15=DATOS!$B$4,CENTRÍFUGAS!T134,IF($B$15=DATOS!$B$5,CHILLERS!T134, IF($B$15=DATOS!$B$6,COMPRESORES!T134,IF($B$15=DATOS!$B$7,EVAPORADORES!T134,IF($B$15=DATOS!$B$8,FILTROS!T134,IF($B$15=DATOS!$B$9,IC!T134,IF($B$15=DATOS!$B$10,MIXERS!T134,IF($B$15=DATOS!$B$11,MOLINOS!T134,IF($B$15=DATOS!$B$12,'ÓSMOSIS INV'!T134,IF($B$15=DATOS!$B$13,REACTORES!T134,IF($B$15=DATOS!$B$14,RESINAS!T138,IF($B$15=DATOS!$B$15,SECADORES!T134,IF($B$15=DATOS!$B$16,SILOS!T134,IF($B$15=DATOS!$B$17,TANQUES!T134,IF($B$15=DATOS!$B$18,'TK AGITADOS'!T134,IF($B$15=DATOS!$B$19,'TORRES ENF'!T134," ")))))))))))))))))</f>
        <v>0</v>
      </c>
      <c r="S150" s="46">
        <f>IF($B$15=DATOS!$B$3,CALDERAS!U134,IF($B$15=DATOS!$B$4,CENTRÍFUGAS!U134,IF($B$15=DATOS!$B$5,CHILLERS!U134, IF($B$15=DATOS!$B$6,COMPRESORES!U134,IF($B$15=DATOS!$B$7,EVAPORADORES!U134,IF($B$15=DATOS!$B$8,FILTROS!U134,IF($B$15=DATOS!$B$9,IC!U134,IF($B$15=DATOS!$B$10,MIXERS!U134,IF($B$15=DATOS!$B$11,MOLINOS!U134,IF($B$15=DATOS!$B$12,'ÓSMOSIS INV'!U134,IF($B$15=DATOS!$B$13,REACTORES!U134,IF($B$15=DATOS!$B$14,RESINAS!U138,IF($B$15=DATOS!$B$15,SECADORES!U134,IF($B$15=DATOS!$B$16,SILOS!U134,IF($B$15=DATOS!$B$17,TANQUES!U134,IF($B$15=DATOS!$B$18,'TK AGITADOS'!U134,IF($B$15=DATOS!$B$19,'TORRES ENF'!U134," ")))))))))))))))))</f>
        <v>0</v>
      </c>
      <c r="T150" s="46">
        <f>IF($B$15=DATOS!$B$3,CALDERAS!V134,IF($B$15=DATOS!$B$4,CENTRÍFUGAS!V134,IF($B$15=DATOS!$B$5,CHILLERS!V134, IF($B$15=DATOS!$B$6,COMPRESORES!V134,IF($B$15=DATOS!$B$7,EVAPORADORES!V134,IF($B$15=DATOS!$B$8,FILTROS!V134,IF($B$15=DATOS!$B$9,IC!V134,IF($B$15=DATOS!$B$10,MIXERS!V134,IF($B$15=DATOS!$B$11,MOLINOS!V134,IF($B$15=DATOS!$B$12,'ÓSMOSIS INV'!V134,IF($B$15=DATOS!$B$13,REACTORES!V134,IF($B$15=DATOS!$B$14,RESINAS!V138,IF($B$15=DATOS!$B$15,SECADORES!V134,IF($B$15=DATOS!$B$16,SILOS!V134,IF($B$15=DATOS!$B$17,TANQUES!V134,IF($B$15=DATOS!$B$18,'TK AGITADOS'!V134,IF($B$15=DATOS!$B$19,'TORRES ENF'!V134," ")))))))))))))))))</f>
        <v>0</v>
      </c>
      <c r="U150" s="46">
        <f>IF($B$15=DATOS!$B$3,CALDERAS!W134,IF($B$15=DATOS!$B$4,CENTRÍFUGAS!W134,IF($B$15=DATOS!$B$5,CHILLERS!W134, IF($B$15=DATOS!$B$6,COMPRESORES!W134,IF($B$15=DATOS!$B$7,EVAPORADORES!W134,IF($B$15=DATOS!$B$8,FILTROS!W134,IF($B$15=DATOS!$B$9,IC!W134,IF($B$15=DATOS!$B$10,MIXERS!W134,IF($B$15=DATOS!$B$11,MOLINOS!W134,IF($B$15=DATOS!$B$12,'ÓSMOSIS INV'!W134,IF($B$15=DATOS!$B$13,REACTORES!W134,IF($B$15=DATOS!$B$14,RESINAS!W138,IF($B$15=DATOS!$B$15,SECADORES!W134,IF($B$15=DATOS!$B$16,SILOS!W134,IF($B$15=DATOS!$B$17,TANQUES!W134,IF($B$15=DATOS!$B$18,'TK AGITADOS'!W134,IF($B$15=DATOS!$B$19,'TORRES ENF'!W134," ")))))))))))))))))</f>
        <v>0</v>
      </c>
      <c r="V150" s="46">
        <f>IF($B$15=DATOS!$B$3,CALDERAS!X134,IF($B$15=DATOS!$B$4,CENTRÍFUGAS!X134,IF($B$15=DATOS!$B$5,CHILLERS!X134, IF($B$15=DATOS!$B$6,COMPRESORES!X134,IF($B$15=DATOS!$B$7,EVAPORADORES!X134,IF($B$15=DATOS!$B$8,FILTROS!X134,IF($B$15=DATOS!$B$9,IC!X134,IF($B$15=DATOS!$B$10,MIXERS!X134,IF($B$15=DATOS!$B$11,MOLINOS!X134,IF($B$15=DATOS!$B$12,'ÓSMOSIS INV'!X134,IF($B$15=DATOS!$B$13,REACTORES!X134,IF($B$15=DATOS!$B$14,RESINAS!X138,IF($B$15=DATOS!$B$15,SECADORES!X134,IF($B$15=DATOS!$B$16,SILOS!X134,IF($B$15=DATOS!$B$17,TANQUES!X134,IF($B$15=DATOS!$B$18,'TK AGITADOS'!X134,IF($B$15=DATOS!$B$19,'TORRES ENF'!X134," ")))))))))))))))))</f>
        <v>0</v>
      </c>
      <c r="W150" s="46">
        <f>IF($B$15=DATOS!$B$3,CALDERAS!Y134,IF($B$15=DATOS!$B$4,CENTRÍFUGAS!Y134,IF($B$15=DATOS!$B$5,CHILLERS!Y134, IF($B$15=DATOS!$B$6,COMPRESORES!Y134,IF($B$15=DATOS!$B$7,EVAPORADORES!Y134,IF($B$15=DATOS!$B$8,FILTROS!Y134,IF($B$15=DATOS!$B$9,IC!Y134,IF($B$15=DATOS!$B$10,MIXERS!Y134,IF($B$15=DATOS!$B$11,MOLINOS!Y134,IF($B$15=DATOS!$B$12,'ÓSMOSIS INV'!Y134,IF($B$15=DATOS!$B$13,REACTORES!Y134,IF($B$15=DATOS!$B$14,RESINAS!Y138,IF($B$15=DATOS!$B$15,SECADORES!Y134,IF($B$15=DATOS!$B$16,SILOS!Y134,IF($B$15=DATOS!$B$17,TANQUES!Y134,IF($B$15=DATOS!$B$18,'TK AGITADOS'!Y134,IF($B$15=DATOS!$B$19,'TORRES ENF'!Y134," ")))))))))))))))))</f>
        <v>0</v>
      </c>
      <c r="X150" s="46">
        <f>IF($B$15=DATOS!$B$3,CALDERAS!Z134,IF($B$15=DATOS!$B$4,CENTRÍFUGAS!Z134,IF($B$15=DATOS!$B$5,CHILLERS!Z134, IF($B$15=DATOS!$B$6,COMPRESORES!Z134,IF($B$15=DATOS!$B$7,EVAPORADORES!Z134,IF($B$15=DATOS!$B$8,FILTROS!Z134,IF($B$15=DATOS!$B$9,IC!Z134,IF($B$15=DATOS!$B$10,MIXERS!Z134,IF($B$15=DATOS!$B$11,MOLINOS!Z134,IF($B$15=DATOS!$B$12,'ÓSMOSIS INV'!Z134,IF($B$15=DATOS!$B$13,REACTORES!Z134,IF($B$15=DATOS!$B$14,RESINAS!Z138,IF($B$15=DATOS!$B$15,SECADORES!Z134,IF($B$15=DATOS!$B$16,SILOS!Z134,IF($B$15=DATOS!$B$17,TANQUES!Z134,IF($B$15=DATOS!$B$18,'TK AGITADOS'!Z134,IF($B$15=DATOS!$B$19,'TORRES ENF'!Z134," ")))))))))))))))))</f>
        <v>0</v>
      </c>
      <c r="Y150" s="46">
        <f>IF($B$15=DATOS!$B$3,CALDERAS!AA134,IF($B$15=DATOS!$B$4,CENTRÍFUGAS!AA134,IF($B$15=DATOS!$B$5,CHILLERS!AA134, IF($B$15=DATOS!$B$6,COMPRESORES!AA134,IF($B$15=DATOS!$B$7,EVAPORADORES!AA134,IF($B$15=DATOS!$B$8,FILTROS!AA134,IF($B$15=DATOS!$B$9,IC!AA134,IF($B$15=DATOS!$B$10,MIXERS!AA134,IF($B$15=DATOS!$B$11,MOLINOS!AA134,IF($B$15=DATOS!$B$12,'ÓSMOSIS INV'!AA134,IF($B$15=DATOS!$B$13,REACTORES!AA134,IF($B$15=DATOS!$B$14,RESINAS!AA138,IF($B$15=DATOS!$B$15,SECADORES!AA134,IF($B$15=DATOS!$B$16,SILOS!AA134,IF($B$15=DATOS!$B$17,TANQUES!AA134,IF($B$15=DATOS!$B$18,'TK AGITADOS'!AA134,IF($B$15=DATOS!$B$19,'TORRES ENF'!AA134," ")))))))))))))))))</f>
        <v>0</v>
      </c>
      <c r="Z150" s="46">
        <f>IF($B$15=DATOS!$B$3,CALDERAS!AB134,IF($B$15=DATOS!$B$4,CENTRÍFUGAS!AB134,IF($B$15=DATOS!$B$5,CHILLERS!AB134, IF($B$15=DATOS!$B$6,COMPRESORES!AB134,IF($B$15=DATOS!$B$7,EVAPORADORES!AB134,IF($B$15=DATOS!$B$8,FILTROS!AB134,IF($B$15=DATOS!$B$9,IC!AB134,IF($B$15=DATOS!$B$10,MIXERS!AB134,IF($B$15=DATOS!$B$11,MOLINOS!AB134,IF($B$15=DATOS!$B$12,'ÓSMOSIS INV'!AB134,IF($B$15=DATOS!$B$13,REACTORES!AB134,IF($B$15=DATOS!$B$14,RESINAS!AB138,IF($B$15=DATOS!$B$15,SECADORES!AB134,IF($B$15=DATOS!$B$16,SILOS!AB134,IF($B$15=DATOS!$B$17,TANQUES!AB134,IF($B$15=DATOS!$B$18,'TK AGITADOS'!AB134,IF($B$15=DATOS!$B$19,'TORRES ENF'!AB134," ")))))))))))))))))</f>
        <v>0</v>
      </c>
      <c r="AA150" s="46">
        <f>IF($B$15=DATOS!$B$3,CALDERAS!AC134,IF($B$15=DATOS!$B$4,CENTRÍFUGAS!AC134,IF($B$15=DATOS!$B$5,CHILLERS!AC134, IF($B$15=DATOS!$B$6,COMPRESORES!AC134,IF($B$15=DATOS!$B$7,EVAPORADORES!AC134,IF($B$15=DATOS!$B$8,FILTROS!AC134,IF($B$15=DATOS!$B$9,IC!AC134,IF($B$15=DATOS!$B$10,MIXERS!AC134,IF($B$15=DATOS!$B$11,MOLINOS!AC134,IF($B$15=DATOS!$B$12,'ÓSMOSIS INV'!AC134,IF($B$15=DATOS!$B$13,REACTORES!AC134,IF($B$15=DATOS!$B$14,RESINAS!AC138,IF($B$15=DATOS!$B$15,SECADORES!AC134,IF($B$15=DATOS!$B$16,SILOS!AC134,IF($B$15=DATOS!$B$17,TANQUES!AC134,IF($B$15=DATOS!$B$18,'TK AGITADOS'!AC134,IF($B$15=DATOS!$B$19,'TORRES ENF'!AC134," ")))))))))))))))))</f>
        <v>0</v>
      </c>
      <c r="AB150" s="46">
        <f>IF($B$15=DATOS!$B$3,CALDERAS!AD134,IF($B$15=DATOS!$B$4,CENTRÍFUGAS!AD134,IF($B$15=DATOS!$B$5,CHILLERS!AD134, IF($B$15=DATOS!$B$6,COMPRESORES!AD134,IF($B$15=DATOS!$B$7,EVAPORADORES!AD134,IF($B$15=DATOS!$B$8,FILTROS!AD134,IF($B$15=DATOS!$B$9,IC!AD134,IF($B$15=DATOS!$B$10,MIXERS!AD134,IF($B$15=DATOS!$B$11,MOLINOS!AD134,IF($B$15=DATOS!$B$12,'ÓSMOSIS INV'!AD134,IF($B$15=DATOS!$B$13,REACTORES!AD134,IF($B$15=DATOS!$B$14,RESINAS!AD138,IF($B$15=DATOS!$B$15,SECADORES!AD134,IF($B$15=DATOS!$B$16,SILOS!AD134,IF($B$15=DATOS!$B$17,TANQUES!AD134,IF($B$15=DATOS!$B$18,'TK AGITADOS'!AD134,IF($B$15=DATOS!$B$19,'TORRES ENF'!AD134," ")))))))))))))))))</f>
        <v>0</v>
      </c>
      <c r="AC150" s="46">
        <f>IF($B$15=DATOS!$B$3,CALDERAS!AE134,IF($B$15=DATOS!$B$4,CENTRÍFUGAS!AE134,IF($B$15=DATOS!$B$5,CHILLERS!AE134, IF($B$15=DATOS!$B$6,COMPRESORES!AE134,IF($B$15=DATOS!$B$7,EVAPORADORES!AE134,IF($B$15=DATOS!$B$8,FILTROS!AE134,IF($B$15=DATOS!$B$9,IC!AE134,IF($B$15=DATOS!$B$10,MIXERS!AE134,IF($B$15=DATOS!$B$11,MOLINOS!AE134,IF($B$15=DATOS!$B$12,'ÓSMOSIS INV'!AE134,IF($B$15=DATOS!$B$13,REACTORES!AE134,IF($B$15=DATOS!$B$14,RESINAS!AE138,IF($B$15=DATOS!$B$15,SECADORES!AE134,IF($B$15=DATOS!$B$16,SILOS!AE134,IF($B$15=DATOS!$B$17,TANQUES!AE134,IF($B$15=DATOS!$B$18,'TK AGITADOS'!AE134,IF($B$15=DATOS!$B$19,'TORRES ENF'!AE134," ")))))))))))))))))</f>
        <v>0</v>
      </c>
      <c r="AD150" s="46">
        <f>IF($B$15=DATOS!$B$3,CALDERAS!AF134,IF($B$15=DATOS!$B$4,CENTRÍFUGAS!AF134,IF($B$15=DATOS!$B$5,CHILLERS!AF134, IF($B$15=DATOS!$B$6,COMPRESORES!AF134,IF($B$15=DATOS!$B$7,EVAPORADORES!AF134,IF($B$15=DATOS!$B$8,FILTROS!AF134,IF($B$15=DATOS!$B$9,IC!AF134,IF($B$15=DATOS!$B$10,MIXERS!AF134,IF($B$15=DATOS!$B$11,MOLINOS!AF134,IF($B$15=DATOS!$B$12,'ÓSMOSIS INV'!AF134,IF($B$15=DATOS!$B$13,REACTORES!AF134,IF($B$15=DATOS!$B$14,RESINAS!AF138,IF($B$15=DATOS!$B$15,SECADORES!AF134,IF($B$15=DATOS!$B$16,SILOS!AF134,IF($B$15=DATOS!$B$17,TANQUES!AF134,IF($B$15=DATOS!$B$18,'TK AGITADOS'!AF134,IF($B$15=DATOS!$B$19,'TORRES ENF'!AF134," ")))))))))))))))))</f>
        <v>0</v>
      </c>
      <c r="AE150" s="46">
        <f>IF($B$15=DATOS!$B$3,CALDERAS!AG134,IF($B$15=DATOS!$B$4,CENTRÍFUGAS!AG134,IF($B$15=DATOS!$B$5,CHILLERS!AG134, IF($B$15=DATOS!$B$6,COMPRESORES!AG134,IF($B$15=DATOS!$B$7,EVAPORADORES!AG134,IF($B$15=DATOS!$B$8,FILTROS!AG134,IF($B$15=DATOS!$B$9,IC!AG134,IF($B$15=DATOS!$B$10,MIXERS!AG134,IF($B$15=DATOS!$B$11,MOLINOS!AG134,IF($B$15=DATOS!$B$12,'ÓSMOSIS INV'!AG134,IF($B$15=DATOS!$B$13,REACTORES!AG134,IF($B$15=DATOS!$B$14,RESINAS!AG138,IF($B$15=DATOS!$B$15,SECADORES!AG134,IF($B$15=DATOS!$B$16,SILOS!AG134,IF($B$15=DATOS!$B$17,TANQUES!AG134,IF($B$15=DATOS!$B$18,'TK AGITADOS'!AG134,IF($B$15=DATOS!$B$19,'TORRES ENF'!AG134," ")))))))))))))))))</f>
        <v>0</v>
      </c>
      <c r="AF150" s="46">
        <f>IF($B$15=DATOS!$B$3,CALDERAS!AH134,IF($B$15=DATOS!$B$4,CENTRÍFUGAS!AH134,IF($B$15=DATOS!$B$5,CHILLERS!AH134, IF($B$15=DATOS!$B$6,COMPRESORES!AH134,IF($B$15=DATOS!$B$7,EVAPORADORES!AH134,IF($B$15=DATOS!$B$8,FILTROS!AH134,IF($B$15=DATOS!$B$9,IC!AH134,IF($B$15=DATOS!$B$10,MIXERS!AH134,IF($B$15=DATOS!$B$11,MOLINOS!AH134,IF($B$15=DATOS!$B$12,'ÓSMOSIS INV'!AH134,IF($B$15=DATOS!$B$13,REACTORES!AH134,IF($B$15=DATOS!$B$14,RESINAS!AH138,IF($B$15=DATOS!$B$15,SECADORES!AH134,IF($B$15=DATOS!$B$16,SILOS!AH134,IF($B$15=DATOS!$B$17,TANQUES!AH134,IF($B$15=DATOS!$B$18,'TK AGITADOS'!AH134,IF($B$15=DATOS!$B$19,'TORRES ENF'!AH134," ")))))))))))))))))</f>
        <v>0</v>
      </c>
    </row>
    <row r="151" spans="1:32" s="48" customFormat="1" ht="45" customHeight="1" x14ac:dyDescent="0.4">
      <c r="A151" s="46">
        <f>IF($B$15=DATOS!$B$3,CALDERAS!C135,IF($B$15=DATOS!$B$4,CENTRÍFUGAS!C135,IF($B$15=DATOS!$B$5,CHILLERS!C135, IF($B$15=DATOS!$B$6,COMPRESORES!C135,IF($B$15=DATOS!$B$7,EVAPORADORES!C135,IF($B$15=DATOS!$B$8,FILTROS!C135,IF($B$15=DATOS!$B$9,IC!C135,IF($B$15=DATOS!$B$10,MIXERS!C135,IF($B$15=DATOS!$B$11,MOLINOS!C135,IF($B$15=DATOS!$B$12,'ÓSMOSIS INV'!C135,IF($B$15=DATOS!$B$13,REACTORES!C135,IF($B$15=DATOS!$B$14,RESINAS!C139,IF($B$15=DATOS!$B$15,SECADORES!C135,IF($B$15=DATOS!$B$16,SILOS!C135,IF($B$15=DATOS!$B$17,TANQUES!C135,IF($B$15=DATOS!$B$18,'TK AGITADOS'!C135,IF($B$15=DATOS!$B$19,'TORRES ENF'!C135," ")))))))))))))))))</f>
        <v>0</v>
      </c>
      <c r="B151" s="46">
        <f>IF($B$15=DATOS!$B$3,CALDERAS!D135,IF($B$15=DATOS!$B$4,CENTRÍFUGAS!D135,IF($B$15=DATOS!$B$5,CHILLERS!D135, IF($B$15=DATOS!$B$6,COMPRESORES!D135,IF($B$15=DATOS!$B$7,EVAPORADORES!D135,IF($B$15=DATOS!$B$8,FILTROS!D135,IF($B$15=DATOS!$B$9,IC!D135,IF($B$15=DATOS!$B$10,MIXERS!D135,IF($B$15=DATOS!$B$11,MOLINOS!D135,IF($B$15=DATOS!$B$12,'ÓSMOSIS INV'!D135,IF($B$15=DATOS!$B$13,REACTORES!D135,IF($B$15=DATOS!$B$14,RESINAS!D139,IF($B$15=DATOS!$B$15,SECADORES!D135,IF($B$15=DATOS!$B$16,SILOS!D135,IF($B$15=DATOS!$B$17,TANQUES!D135,IF($B$15=DATOS!$B$18,'TK AGITADOS'!D135,IF($B$15=DATOS!$B$19,'TORRES ENF'!D135," ")))))))))))))))))</f>
        <v>0</v>
      </c>
      <c r="C151" s="46">
        <f>IF($B$15=DATOS!$B$3,CALDERAS!E135,IF($B$15=DATOS!$B$4,CENTRÍFUGAS!E135,IF($B$15=DATOS!$B$5,CHILLERS!E135, IF($B$15=DATOS!$B$6,COMPRESORES!E135,IF($B$15=DATOS!$B$7,EVAPORADORES!E135,IF($B$15=DATOS!$B$8,FILTROS!E135,IF($B$15=DATOS!$B$9,IC!E135,IF($B$15=DATOS!$B$10,MIXERS!E135,IF($B$15=DATOS!$B$11,MOLINOS!E135,IF($B$15=DATOS!$B$12,'ÓSMOSIS INV'!E135,IF($B$15=DATOS!$B$13,REACTORES!E135,IF($B$15=DATOS!$B$14,RESINAS!E139,IF($B$15=DATOS!$B$15,SECADORES!E135,IF($B$15=DATOS!$B$16,SILOS!E135,IF($B$15=DATOS!$B$17,TANQUES!E135,IF($B$15=DATOS!$B$18,'TK AGITADOS'!E135,IF($B$15=DATOS!$B$19,'TORRES ENF'!E135," ")))))))))))))))))</f>
        <v>0</v>
      </c>
      <c r="D151" s="46">
        <f>IF($B$15=DATOS!$B$3,CALDERAS!F135,IF($B$15=DATOS!$B$4,CENTRÍFUGAS!F135,IF($B$15=DATOS!$B$5,CHILLERS!F135, IF($B$15=DATOS!$B$6,COMPRESORES!F135,IF($B$15=DATOS!$B$7,EVAPORADORES!F135,IF($B$15=DATOS!$B$8,FILTROS!F135,IF($B$15=DATOS!$B$9,IC!F135,IF($B$15=DATOS!$B$10,MIXERS!F135,IF($B$15=DATOS!$B$11,MOLINOS!F135,IF($B$15=DATOS!$B$12,'ÓSMOSIS INV'!F135,IF($B$15=DATOS!$B$13,REACTORES!F135,IF($B$15=DATOS!$B$14,RESINAS!F139,IF($B$15=DATOS!$B$15,SECADORES!F135,IF($B$15=DATOS!$B$16,SILOS!F135,IF($B$15=DATOS!$B$17,TANQUES!F135,IF($B$15=DATOS!$B$18,'TK AGITADOS'!F135,IF($B$15=DATOS!$B$19,'TORRES ENF'!F135," ")))))))))))))))))</f>
        <v>0</v>
      </c>
      <c r="E151" s="46">
        <f>IF($B$15=DATOS!$B$3,CALDERAS!G135,IF($B$15=DATOS!$B$4,CENTRÍFUGAS!G135,IF($B$15=DATOS!$B$5,CHILLERS!G135, IF($B$15=DATOS!$B$6,COMPRESORES!G135,IF($B$15=DATOS!$B$7,EVAPORADORES!G135,IF($B$15=DATOS!$B$8,FILTROS!G135,IF($B$15=DATOS!$B$9,IC!G135,IF($B$15=DATOS!$B$10,MIXERS!G135,IF($B$15=DATOS!$B$11,MOLINOS!G135,IF($B$15=DATOS!$B$12,'ÓSMOSIS INV'!G135,IF($B$15=DATOS!$B$13,REACTORES!G135,IF($B$15=DATOS!$B$14,RESINAS!G139,IF($B$15=DATOS!$B$15,SECADORES!G135,IF($B$15=DATOS!$B$16,SILOS!G135,IF($B$15=DATOS!$B$17,TANQUES!G135,IF($B$15=DATOS!$B$18,'TK AGITADOS'!G135,IF($B$15=DATOS!$B$19,'TORRES ENF'!G135," ")))))))))))))))))</f>
        <v>0</v>
      </c>
      <c r="F151" s="46">
        <f>IF($B$15=DATOS!$B$3,CALDERAS!H135,IF($B$15=DATOS!$B$4,CENTRÍFUGAS!H135,IF($B$15=DATOS!$B$5,CHILLERS!H135, IF($B$15=DATOS!$B$6,COMPRESORES!H135,IF($B$15=DATOS!$B$7,EVAPORADORES!H135,IF($B$15=DATOS!$B$8,FILTROS!H135,IF($B$15=DATOS!$B$9,IC!H135,IF($B$15=DATOS!$B$10,MIXERS!H135,IF($B$15=DATOS!$B$11,MOLINOS!H135,IF($B$15=DATOS!$B$12,'ÓSMOSIS INV'!H135,IF($B$15=DATOS!$B$13,REACTORES!H135,IF($B$15=DATOS!$B$14,RESINAS!H139,IF($B$15=DATOS!$B$15,SECADORES!H135,IF($B$15=DATOS!$B$16,SILOS!H135,IF($B$15=DATOS!$B$17,TANQUES!H135,IF($B$15=DATOS!$B$18,'TK AGITADOS'!H135,IF($B$15=DATOS!$B$19,'TORRES ENF'!H135," ")))))))))))))))))</f>
        <v>0</v>
      </c>
      <c r="G151" s="46">
        <f>IF($B$15=DATOS!$B$3,CALDERAS!I135,IF($B$15=DATOS!$B$4,CENTRÍFUGAS!I135,IF($B$15=DATOS!$B$5,CHILLERS!I135, IF($B$15=DATOS!$B$6,COMPRESORES!I135,IF($B$15=DATOS!$B$7,EVAPORADORES!I135,IF($B$15=DATOS!$B$8,FILTROS!I135,IF($B$15=DATOS!$B$9,IC!I135,IF($B$15=DATOS!$B$10,MIXERS!I135,IF($B$15=DATOS!$B$11,MOLINOS!I135,IF($B$15=DATOS!$B$12,'ÓSMOSIS INV'!I135,IF($B$15=DATOS!$B$13,REACTORES!I135,IF($B$15=DATOS!$B$14,RESINAS!I139,IF($B$15=DATOS!$B$15,SECADORES!I135,IF($B$15=DATOS!$B$16,SILOS!I135,IF($B$15=DATOS!$B$17,TANQUES!I135,IF($B$15=DATOS!$B$18,'TK AGITADOS'!I135,IF($B$15=DATOS!$B$19,'TORRES ENF'!I135," ")))))))))))))))))</f>
        <v>0</v>
      </c>
      <c r="H151" s="46">
        <f>IF($B$15=DATOS!$B$3,CALDERAS!J135,IF($B$15=DATOS!$B$4,CENTRÍFUGAS!J135,IF($B$15=DATOS!$B$5,CHILLERS!J135, IF($B$15=DATOS!$B$6,COMPRESORES!J135,IF($B$15=DATOS!$B$7,EVAPORADORES!J135,IF($B$15=DATOS!$B$8,FILTROS!J135,IF($B$15=DATOS!$B$9,IC!J135,IF($B$15=DATOS!$B$10,MIXERS!J135,IF($B$15=DATOS!$B$11,MOLINOS!J135,IF($B$15=DATOS!$B$12,'ÓSMOSIS INV'!J135,IF($B$15=DATOS!$B$13,REACTORES!J135,IF($B$15=DATOS!$B$14,RESINAS!J139,IF($B$15=DATOS!$B$15,SECADORES!J135,IF($B$15=DATOS!$B$16,SILOS!J135,IF($B$15=DATOS!$B$17,TANQUES!J135,IF($B$15=DATOS!$B$18,'TK AGITADOS'!J135,IF($B$15=DATOS!$B$19,'TORRES ENF'!J135," ")))))))))))))))))</f>
        <v>0</v>
      </c>
      <c r="I151" s="46">
        <f>IF($B$15=DATOS!$B$3,CALDERAS!K135,IF($B$15=DATOS!$B$4,CENTRÍFUGAS!K135,IF($B$15=DATOS!$B$5,CHILLERS!K135, IF($B$15=DATOS!$B$6,COMPRESORES!K135,IF($B$15=DATOS!$B$7,EVAPORADORES!K135,IF($B$15=DATOS!$B$8,FILTROS!K135,IF($B$15=DATOS!$B$9,IC!K135,IF($B$15=DATOS!$B$10,MIXERS!K135,IF($B$15=DATOS!$B$11,MOLINOS!K135,IF($B$15=DATOS!$B$12,'ÓSMOSIS INV'!K135,IF($B$15=DATOS!$B$13,REACTORES!K135,IF($B$15=DATOS!$B$14,RESINAS!K139,IF($B$15=DATOS!$B$15,SECADORES!K135,IF($B$15=DATOS!$B$16,SILOS!K135,IF($B$15=DATOS!$B$17,TANQUES!K135,IF($B$15=DATOS!$B$18,'TK AGITADOS'!K135,IF($B$15=DATOS!$B$19,'TORRES ENF'!K135," ")))))))))))))))))</f>
        <v>0</v>
      </c>
      <c r="J151" s="46">
        <f>IF($B$15=DATOS!$B$3,CALDERAS!L135,IF($B$15=DATOS!$B$4,CENTRÍFUGAS!L135,IF($B$15=DATOS!$B$5,CHILLERS!L135, IF($B$15=DATOS!$B$6,COMPRESORES!L135,IF($B$15=DATOS!$B$7,EVAPORADORES!L135,IF($B$15=DATOS!$B$8,FILTROS!L135,IF($B$15=DATOS!$B$9,IC!L135,IF($B$15=DATOS!$B$10,MIXERS!L135,IF($B$15=DATOS!$B$11,MOLINOS!L135,IF($B$15=DATOS!$B$12,'ÓSMOSIS INV'!L135,IF($B$15=DATOS!$B$13,REACTORES!L135,IF($B$15=DATOS!$B$14,RESINAS!L139,IF($B$15=DATOS!$B$15,SECADORES!L135,IF($B$15=DATOS!$B$16,SILOS!L135,IF($B$15=DATOS!$B$17,TANQUES!L135,IF($B$15=DATOS!$B$18,'TK AGITADOS'!L135,IF($B$15=DATOS!$B$19,'TORRES ENF'!L135," ")))))))))))))))))</f>
        <v>0</v>
      </c>
      <c r="K151" s="46">
        <f>IF($B$15=DATOS!$B$3,CALDERAS!M135,IF($B$15=DATOS!$B$4,CENTRÍFUGAS!M135,IF($B$15=DATOS!$B$5,CHILLERS!M135, IF($B$15=DATOS!$B$6,COMPRESORES!M135,IF($B$15=DATOS!$B$7,EVAPORADORES!M135,IF($B$15=DATOS!$B$8,FILTROS!M135,IF($B$15=DATOS!$B$9,IC!M135,IF($B$15=DATOS!$B$10,MIXERS!M135,IF($B$15=DATOS!$B$11,MOLINOS!M135,IF($B$15=DATOS!$B$12,'ÓSMOSIS INV'!M135,IF($B$15=DATOS!$B$13,REACTORES!M135,IF($B$15=DATOS!$B$14,RESINAS!M139,IF($B$15=DATOS!$B$15,SECADORES!M135,IF($B$15=DATOS!$B$16,SILOS!M135,IF($B$15=DATOS!$B$17,TANQUES!M135,IF($B$15=DATOS!$B$18,'TK AGITADOS'!M135,IF($B$15=DATOS!$B$19,'TORRES ENF'!M135," ")))))))))))))))))</f>
        <v>0</v>
      </c>
      <c r="L151" s="46">
        <f>IF($B$15=DATOS!$B$3,CALDERAS!N135,IF($B$15=DATOS!$B$4,CENTRÍFUGAS!N135,IF($B$15=DATOS!$B$5,CHILLERS!N135, IF($B$15=DATOS!$B$6,COMPRESORES!N135,IF($B$15=DATOS!$B$7,EVAPORADORES!N135,IF($B$15=DATOS!$B$8,FILTROS!N135,IF($B$15=DATOS!$B$9,IC!N135,IF($B$15=DATOS!$B$10,MIXERS!N135,IF($B$15=DATOS!$B$11,MOLINOS!N135,IF($B$15=DATOS!$B$12,'ÓSMOSIS INV'!N135,IF($B$15=DATOS!$B$13,REACTORES!N135,IF($B$15=DATOS!$B$14,RESINAS!N139,IF($B$15=DATOS!$B$15,SECADORES!N135,IF($B$15=DATOS!$B$16,SILOS!N135,IF($B$15=DATOS!$B$17,TANQUES!N135,IF($B$15=DATOS!$B$18,'TK AGITADOS'!N135,IF($B$15=DATOS!$B$19,'TORRES ENF'!N135," ")))))))))))))))))</f>
        <v>0</v>
      </c>
      <c r="M151" s="46">
        <f>IF($B$15=DATOS!$B$3,CALDERAS!O135,IF($B$15=DATOS!$B$4,CENTRÍFUGAS!O135,IF($B$15=DATOS!$B$5,CHILLERS!O135, IF($B$15=DATOS!$B$6,COMPRESORES!O135,IF($B$15=DATOS!$B$7,EVAPORADORES!O135,IF($B$15=DATOS!$B$8,FILTROS!O135,IF($B$15=DATOS!$B$9,IC!O135,IF($B$15=DATOS!$B$10,MIXERS!O135,IF($B$15=DATOS!$B$11,MOLINOS!O135,IF($B$15=DATOS!$B$12,'ÓSMOSIS INV'!O135,IF($B$15=DATOS!$B$13,REACTORES!O135,IF($B$15=DATOS!$B$14,RESINAS!O139,IF($B$15=DATOS!$B$15,SECADORES!O135,IF($B$15=DATOS!$B$16,SILOS!O135,IF($B$15=DATOS!$B$17,TANQUES!O135,IF($B$15=DATOS!$B$18,'TK AGITADOS'!O135,IF($B$15=DATOS!$B$19,'TORRES ENF'!O135," ")))))))))))))))))</f>
        <v>0</v>
      </c>
      <c r="N151" s="46">
        <f>IF($B$15=DATOS!$B$3,CALDERAS!P135,IF($B$15=DATOS!$B$4,CENTRÍFUGAS!P135,IF($B$15=DATOS!$B$5,CHILLERS!P135, IF($B$15=DATOS!$B$6,COMPRESORES!P135,IF($B$15=DATOS!$B$7,EVAPORADORES!P135,IF($B$15=DATOS!$B$8,FILTROS!P135,IF($B$15=DATOS!$B$9,IC!P135,IF($B$15=DATOS!$B$10,MIXERS!P135,IF($B$15=DATOS!$B$11,MOLINOS!P135,IF($B$15=DATOS!$B$12,'ÓSMOSIS INV'!P135,IF($B$15=DATOS!$B$13,REACTORES!P135,IF($B$15=DATOS!$B$14,RESINAS!P139,IF($B$15=DATOS!$B$15,SECADORES!P135,IF($B$15=DATOS!$B$16,SILOS!P135,IF($B$15=DATOS!$B$17,TANQUES!P135,IF($B$15=DATOS!$B$18,'TK AGITADOS'!P135,IF($B$15=DATOS!$B$19,'TORRES ENF'!P135," ")))))))))))))))))</f>
        <v>0</v>
      </c>
      <c r="O151" s="46">
        <f>IF($B$15=DATOS!$B$3,CALDERAS!Q135,IF($B$15=DATOS!$B$4,CENTRÍFUGAS!Q135,IF($B$15=DATOS!$B$5,CHILLERS!Q135, IF($B$15=DATOS!$B$6,COMPRESORES!Q135,IF($B$15=DATOS!$B$7,EVAPORADORES!Q135,IF($B$15=DATOS!$B$8,FILTROS!Q135,IF($B$15=DATOS!$B$9,IC!Q135,IF($B$15=DATOS!$B$10,MIXERS!Q135,IF($B$15=DATOS!$B$11,MOLINOS!Q135,IF($B$15=DATOS!$B$12,'ÓSMOSIS INV'!Q135,IF($B$15=DATOS!$B$13,REACTORES!Q135,IF($B$15=DATOS!$B$14,RESINAS!Q139,IF($B$15=DATOS!$B$15,SECADORES!Q135,IF($B$15=DATOS!$B$16,SILOS!Q135,IF($B$15=DATOS!$B$17,TANQUES!Q135,IF($B$15=DATOS!$B$18,'TK AGITADOS'!Q135,IF($B$15=DATOS!$B$19,'TORRES ENF'!Q135," ")))))))))))))))))</f>
        <v>0</v>
      </c>
      <c r="P151" s="46">
        <f>IF($B$15=DATOS!$B$3,CALDERAS!R135,IF($B$15=DATOS!$B$4,CENTRÍFUGAS!R135,IF($B$15=DATOS!$B$5,CHILLERS!R135, IF($B$15=DATOS!$B$6,COMPRESORES!R135,IF($B$15=DATOS!$B$7,EVAPORADORES!R135,IF($B$15=DATOS!$B$8,FILTROS!R135,IF($B$15=DATOS!$B$9,IC!R135,IF($B$15=DATOS!$B$10,MIXERS!R135,IF($B$15=DATOS!$B$11,MOLINOS!R135,IF($B$15=DATOS!$B$12,'ÓSMOSIS INV'!R135,IF($B$15=DATOS!$B$13,REACTORES!R135,IF($B$15=DATOS!$B$14,RESINAS!R139,IF($B$15=DATOS!$B$15,SECADORES!R135,IF($B$15=DATOS!$B$16,SILOS!R135,IF($B$15=DATOS!$B$17,TANQUES!R135,IF($B$15=DATOS!$B$18,'TK AGITADOS'!R135,IF($B$15=DATOS!$B$19,'TORRES ENF'!R135," ")))))))))))))))))</f>
        <v>0</v>
      </c>
      <c r="Q151" s="46">
        <f>IF($B$15=DATOS!$B$3,CALDERAS!S135,IF($B$15=DATOS!$B$4,CENTRÍFUGAS!S135,IF($B$15=DATOS!$B$5,CHILLERS!S135, IF($B$15=DATOS!$B$6,COMPRESORES!S135,IF($B$15=DATOS!$B$7,EVAPORADORES!S135,IF($B$15=DATOS!$B$8,FILTROS!S135,IF($B$15=DATOS!$B$9,IC!S135,IF($B$15=DATOS!$B$10,MIXERS!S135,IF($B$15=DATOS!$B$11,MOLINOS!S135,IF($B$15=DATOS!$B$12,'ÓSMOSIS INV'!S135,IF($B$15=DATOS!$B$13,REACTORES!S135,IF($B$15=DATOS!$B$14,RESINAS!S139,IF($B$15=DATOS!$B$15,SECADORES!S135,IF($B$15=DATOS!$B$16,SILOS!S135,IF($B$15=DATOS!$B$17,TANQUES!S135,IF($B$15=DATOS!$B$18,'TK AGITADOS'!S135,IF($B$15=DATOS!$B$19,'TORRES ENF'!S135," ")))))))))))))))))</f>
        <v>0</v>
      </c>
      <c r="R151" s="46">
        <f>IF($B$15=DATOS!$B$3,CALDERAS!T135,IF($B$15=DATOS!$B$4,CENTRÍFUGAS!T135,IF($B$15=DATOS!$B$5,CHILLERS!T135, IF($B$15=DATOS!$B$6,COMPRESORES!T135,IF($B$15=DATOS!$B$7,EVAPORADORES!T135,IF($B$15=DATOS!$B$8,FILTROS!T135,IF($B$15=DATOS!$B$9,IC!T135,IF($B$15=DATOS!$B$10,MIXERS!T135,IF($B$15=DATOS!$B$11,MOLINOS!T135,IF($B$15=DATOS!$B$12,'ÓSMOSIS INV'!T135,IF($B$15=DATOS!$B$13,REACTORES!T135,IF($B$15=DATOS!$B$14,RESINAS!T139,IF($B$15=DATOS!$B$15,SECADORES!T135,IF($B$15=DATOS!$B$16,SILOS!T135,IF($B$15=DATOS!$B$17,TANQUES!T135,IF($B$15=DATOS!$B$18,'TK AGITADOS'!T135,IF($B$15=DATOS!$B$19,'TORRES ENF'!T135," ")))))))))))))))))</f>
        <v>0</v>
      </c>
      <c r="S151" s="46">
        <f>IF($B$15=DATOS!$B$3,CALDERAS!U135,IF($B$15=DATOS!$B$4,CENTRÍFUGAS!U135,IF($B$15=DATOS!$B$5,CHILLERS!U135, IF($B$15=DATOS!$B$6,COMPRESORES!U135,IF($B$15=DATOS!$B$7,EVAPORADORES!U135,IF($B$15=DATOS!$B$8,FILTROS!U135,IF($B$15=DATOS!$B$9,IC!U135,IF($B$15=DATOS!$B$10,MIXERS!U135,IF($B$15=DATOS!$B$11,MOLINOS!U135,IF($B$15=DATOS!$B$12,'ÓSMOSIS INV'!U135,IF($B$15=DATOS!$B$13,REACTORES!U135,IF($B$15=DATOS!$B$14,RESINAS!U139,IF($B$15=DATOS!$B$15,SECADORES!U135,IF($B$15=DATOS!$B$16,SILOS!U135,IF($B$15=DATOS!$B$17,TANQUES!U135,IF($B$15=DATOS!$B$18,'TK AGITADOS'!U135,IF($B$15=DATOS!$B$19,'TORRES ENF'!U135," ")))))))))))))))))</f>
        <v>0</v>
      </c>
      <c r="T151" s="46">
        <f>IF($B$15=DATOS!$B$3,CALDERAS!V135,IF($B$15=DATOS!$B$4,CENTRÍFUGAS!V135,IF($B$15=DATOS!$B$5,CHILLERS!V135, IF($B$15=DATOS!$B$6,COMPRESORES!V135,IF($B$15=DATOS!$B$7,EVAPORADORES!V135,IF($B$15=DATOS!$B$8,FILTROS!V135,IF($B$15=DATOS!$B$9,IC!V135,IF($B$15=DATOS!$B$10,MIXERS!V135,IF($B$15=DATOS!$B$11,MOLINOS!V135,IF($B$15=DATOS!$B$12,'ÓSMOSIS INV'!V135,IF($B$15=DATOS!$B$13,REACTORES!V135,IF($B$15=DATOS!$B$14,RESINAS!V139,IF($B$15=DATOS!$B$15,SECADORES!V135,IF($B$15=DATOS!$B$16,SILOS!V135,IF($B$15=DATOS!$B$17,TANQUES!V135,IF($B$15=DATOS!$B$18,'TK AGITADOS'!V135,IF($B$15=DATOS!$B$19,'TORRES ENF'!V135," ")))))))))))))))))</f>
        <v>0</v>
      </c>
      <c r="U151" s="46">
        <f>IF($B$15=DATOS!$B$3,CALDERAS!W135,IF($B$15=DATOS!$B$4,CENTRÍFUGAS!W135,IF($B$15=DATOS!$B$5,CHILLERS!W135, IF($B$15=DATOS!$B$6,COMPRESORES!W135,IF($B$15=DATOS!$B$7,EVAPORADORES!W135,IF($B$15=DATOS!$B$8,FILTROS!W135,IF($B$15=DATOS!$B$9,IC!W135,IF($B$15=DATOS!$B$10,MIXERS!W135,IF($B$15=DATOS!$B$11,MOLINOS!W135,IF($B$15=DATOS!$B$12,'ÓSMOSIS INV'!W135,IF($B$15=DATOS!$B$13,REACTORES!W135,IF($B$15=DATOS!$B$14,RESINAS!W139,IF($B$15=DATOS!$B$15,SECADORES!W135,IF($B$15=DATOS!$B$16,SILOS!W135,IF($B$15=DATOS!$B$17,TANQUES!W135,IF($B$15=DATOS!$B$18,'TK AGITADOS'!W135,IF($B$15=DATOS!$B$19,'TORRES ENF'!W135," ")))))))))))))))))</f>
        <v>0</v>
      </c>
      <c r="V151" s="46">
        <f>IF($B$15=DATOS!$B$3,CALDERAS!X135,IF($B$15=DATOS!$B$4,CENTRÍFUGAS!X135,IF($B$15=DATOS!$B$5,CHILLERS!X135, IF($B$15=DATOS!$B$6,COMPRESORES!X135,IF($B$15=DATOS!$B$7,EVAPORADORES!X135,IF($B$15=DATOS!$B$8,FILTROS!X135,IF($B$15=DATOS!$B$9,IC!X135,IF($B$15=DATOS!$B$10,MIXERS!X135,IF($B$15=DATOS!$B$11,MOLINOS!X135,IF($B$15=DATOS!$B$12,'ÓSMOSIS INV'!X135,IF($B$15=DATOS!$B$13,REACTORES!X135,IF($B$15=DATOS!$B$14,RESINAS!X139,IF($B$15=DATOS!$B$15,SECADORES!X135,IF($B$15=DATOS!$B$16,SILOS!X135,IF($B$15=DATOS!$B$17,TANQUES!X135,IF($B$15=DATOS!$B$18,'TK AGITADOS'!X135,IF($B$15=DATOS!$B$19,'TORRES ENF'!X135," ")))))))))))))))))</f>
        <v>0</v>
      </c>
      <c r="W151" s="46">
        <f>IF($B$15=DATOS!$B$3,CALDERAS!Y135,IF($B$15=DATOS!$B$4,CENTRÍFUGAS!Y135,IF($B$15=DATOS!$B$5,CHILLERS!Y135, IF($B$15=DATOS!$B$6,COMPRESORES!Y135,IF($B$15=DATOS!$B$7,EVAPORADORES!Y135,IF($B$15=DATOS!$B$8,FILTROS!Y135,IF($B$15=DATOS!$B$9,IC!Y135,IF($B$15=DATOS!$B$10,MIXERS!Y135,IF($B$15=DATOS!$B$11,MOLINOS!Y135,IF($B$15=DATOS!$B$12,'ÓSMOSIS INV'!Y135,IF($B$15=DATOS!$B$13,REACTORES!Y135,IF($B$15=DATOS!$B$14,RESINAS!Y139,IF($B$15=DATOS!$B$15,SECADORES!Y135,IF($B$15=DATOS!$B$16,SILOS!Y135,IF($B$15=DATOS!$B$17,TANQUES!Y135,IF($B$15=DATOS!$B$18,'TK AGITADOS'!Y135,IF($B$15=DATOS!$B$19,'TORRES ENF'!Y135," ")))))))))))))))))</f>
        <v>0</v>
      </c>
      <c r="X151" s="46">
        <f>IF($B$15=DATOS!$B$3,CALDERAS!Z135,IF($B$15=DATOS!$B$4,CENTRÍFUGAS!Z135,IF($B$15=DATOS!$B$5,CHILLERS!Z135, IF($B$15=DATOS!$B$6,COMPRESORES!Z135,IF($B$15=DATOS!$B$7,EVAPORADORES!Z135,IF($B$15=DATOS!$B$8,FILTROS!Z135,IF($B$15=DATOS!$B$9,IC!Z135,IF($B$15=DATOS!$B$10,MIXERS!Z135,IF($B$15=DATOS!$B$11,MOLINOS!Z135,IF($B$15=DATOS!$B$12,'ÓSMOSIS INV'!Z135,IF($B$15=DATOS!$B$13,REACTORES!Z135,IF($B$15=DATOS!$B$14,RESINAS!Z139,IF($B$15=DATOS!$B$15,SECADORES!Z135,IF($B$15=DATOS!$B$16,SILOS!Z135,IF($B$15=DATOS!$B$17,TANQUES!Z135,IF($B$15=DATOS!$B$18,'TK AGITADOS'!Z135,IF($B$15=DATOS!$B$19,'TORRES ENF'!Z135," ")))))))))))))))))</f>
        <v>0</v>
      </c>
      <c r="Y151" s="46">
        <f>IF($B$15=DATOS!$B$3,CALDERAS!AA135,IF($B$15=DATOS!$B$4,CENTRÍFUGAS!AA135,IF($B$15=DATOS!$B$5,CHILLERS!AA135, IF($B$15=DATOS!$B$6,COMPRESORES!AA135,IF($B$15=DATOS!$B$7,EVAPORADORES!AA135,IF($B$15=DATOS!$B$8,FILTROS!AA135,IF($B$15=DATOS!$B$9,IC!AA135,IF($B$15=DATOS!$B$10,MIXERS!AA135,IF($B$15=DATOS!$B$11,MOLINOS!AA135,IF($B$15=DATOS!$B$12,'ÓSMOSIS INV'!AA135,IF($B$15=DATOS!$B$13,REACTORES!AA135,IF($B$15=DATOS!$B$14,RESINAS!AA139,IF($B$15=DATOS!$B$15,SECADORES!AA135,IF($B$15=DATOS!$B$16,SILOS!AA135,IF($B$15=DATOS!$B$17,TANQUES!AA135,IF($B$15=DATOS!$B$18,'TK AGITADOS'!AA135,IF($B$15=DATOS!$B$19,'TORRES ENF'!AA135," ")))))))))))))))))</f>
        <v>0</v>
      </c>
      <c r="Z151" s="46">
        <f>IF($B$15=DATOS!$B$3,CALDERAS!AB135,IF($B$15=DATOS!$B$4,CENTRÍFUGAS!AB135,IF($B$15=DATOS!$B$5,CHILLERS!AB135, IF($B$15=DATOS!$B$6,COMPRESORES!AB135,IF($B$15=DATOS!$B$7,EVAPORADORES!AB135,IF($B$15=DATOS!$B$8,FILTROS!AB135,IF($B$15=DATOS!$B$9,IC!AB135,IF($B$15=DATOS!$B$10,MIXERS!AB135,IF($B$15=DATOS!$B$11,MOLINOS!AB135,IF($B$15=DATOS!$B$12,'ÓSMOSIS INV'!AB135,IF($B$15=DATOS!$B$13,REACTORES!AB135,IF($B$15=DATOS!$B$14,RESINAS!AB139,IF($B$15=DATOS!$B$15,SECADORES!AB135,IF($B$15=DATOS!$B$16,SILOS!AB135,IF($B$15=DATOS!$B$17,TANQUES!AB135,IF($B$15=DATOS!$B$18,'TK AGITADOS'!AB135,IF($B$15=DATOS!$B$19,'TORRES ENF'!AB135," ")))))))))))))))))</f>
        <v>0</v>
      </c>
      <c r="AA151" s="46">
        <f>IF($B$15=DATOS!$B$3,CALDERAS!AC135,IF($B$15=DATOS!$B$4,CENTRÍFUGAS!AC135,IF($B$15=DATOS!$B$5,CHILLERS!AC135, IF($B$15=DATOS!$B$6,COMPRESORES!AC135,IF($B$15=DATOS!$B$7,EVAPORADORES!AC135,IF($B$15=DATOS!$B$8,FILTROS!AC135,IF($B$15=DATOS!$B$9,IC!AC135,IF($B$15=DATOS!$B$10,MIXERS!AC135,IF($B$15=DATOS!$B$11,MOLINOS!AC135,IF($B$15=DATOS!$B$12,'ÓSMOSIS INV'!AC135,IF($B$15=DATOS!$B$13,REACTORES!AC135,IF($B$15=DATOS!$B$14,RESINAS!AC139,IF($B$15=DATOS!$B$15,SECADORES!AC135,IF($B$15=DATOS!$B$16,SILOS!AC135,IF($B$15=DATOS!$B$17,TANQUES!AC135,IF($B$15=DATOS!$B$18,'TK AGITADOS'!AC135,IF($B$15=DATOS!$B$19,'TORRES ENF'!AC135," ")))))))))))))))))</f>
        <v>0</v>
      </c>
      <c r="AB151" s="46">
        <f>IF($B$15=DATOS!$B$3,CALDERAS!AD135,IF($B$15=DATOS!$B$4,CENTRÍFUGAS!AD135,IF($B$15=DATOS!$B$5,CHILLERS!AD135, IF($B$15=DATOS!$B$6,COMPRESORES!AD135,IF($B$15=DATOS!$B$7,EVAPORADORES!AD135,IF($B$15=DATOS!$B$8,FILTROS!AD135,IF($B$15=DATOS!$B$9,IC!AD135,IF($B$15=DATOS!$B$10,MIXERS!AD135,IF($B$15=DATOS!$B$11,MOLINOS!AD135,IF($B$15=DATOS!$B$12,'ÓSMOSIS INV'!AD135,IF($B$15=DATOS!$B$13,REACTORES!AD135,IF($B$15=DATOS!$B$14,RESINAS!AD139,IF($B$15=DATOS!$B$15,SECADORES!AD135,IF($B$15=DATOS!$B$16,SILOS!AD135,IF($B$15=DATOS!$B$17,TANQUES!AD135,IF($B$15=DATOS!$B$18,'TK AGITADOS'!AD135,IF($B$15=DATOS!$B$19,'TORRES ENF'!AD135," ")))))))))))))))))</f>
        <v>0</v>
      </c>
      <c r="AC151" s="46">
        <f>IF($B$15=DATOS!$B$3,CALDERAS!AE135,IF($B$15=DATOS!$B$4,CENTRÍFUGAS!AE135,IF($B$15=DATOS!$B$5,CHILLERS!AE135, IF($B$15=DATOS!$B$6,COMPRESORES!AE135,IF($B$15=DATOS!$B$7,EVAPORADORES!AE135,IF($B$15=DATOS!$B$8,FILTROS!AE135,IF($B$15=DATOS!$B$9,IC!AE135,IF($B$15=DATOS!$B$10,MIXERS!AE135,IF($B$15=DATOS!$B$11,MOLINOS!AE135,IF($B$15=DATOS!$B$12,'ÓSMOSIS INV'!AE135,IF($B$15=DATOS!$B$13,REACTORES!AE135,IF($B$15=DATOS!$B$14,RESINAS!AE139,IF($B$15=DATOS!$B$15,SECADORES!AE135,IF($B$15=DATOS!$B$16,SILOS!AE135,IF($B$15=DATOS!$B$17,TANQUES!AE135,IF($B$15=DATOS!$B$18,'TK AGITADOS'!AE135,IF($B$15=DATOS!$B$19,'TORRES ENF'!AE135," ")))))))))))))))))</f>
        <v>0</v>
      </c>
      <c r="AD151" s="46">
        <f>IF($B$15=DATOS!$B$3,CALDERAS!AF135,IF($B$15=DATOS!$B$4,CENTRÍFUGAS!AF135,IF($B$15=DATOS!$B$5,CHILLERS!AF135, IF($B$15=DATOS!$B$6,COMPRESORES!AF135,IF($B$15=DATOS!$B$7,EVAPORADORES!AF135,IF($B$15=DATOS!$B$8,FILTROS!AF135,IF($B$15=DATOS!$B$9,IC!AF135,IF($B$15=DATOS!$B$10,MIXERS!AF135,IF($B$15=DATOS!$B$11,MOLINOS!AF135,IF($B$15=DATOS!$B$12,'ÓSMOSIS INV'!AF135,IF($B$15=DATOS!$B$13,REACTORES!AF135,IF($B$15=DATOS!$B$14,RESINAS!AF139,IF($B$15=DATOS!$B$15,SECADORES!AF135,IF($B$15=DATOS!$B$16,SILOS!AF135,IF($B$15=DATOS!$B$17,TANQUES!AF135,IF($B$15=DATOS!$B$18,'TK AGITADOS'!AF135,IF($B$15=DATOS!$B$19,'TORRES ENF'!AF135," ")))))))))))))))))</f>
        <v>0</v>
      </c>
      <c r="AE151" s="46">
        <f>IF($B$15=DATOS!$B$3,CALDERAS!AG135,IF($B$15=DATOS!$B$4,CENTRÍFUGAS!AG135,IF($B$15=DATOS!$B$5,CHILLERS!AG135, IF($B$15=DATOS!$B$6,COMPRESORES!AG135,IF($B$15=DATOS!$B$7,EVAPORADORES!AG135,IF($B$15=DATOS!$B$8,FILTROS!AG135,IF($B$15=DATOS!$B$9,IC!AG135,IF($B$15=DATOS!$B$10,MIXERS!AG135,IF($B$15=DATOS!$B$11,MOLINOS!AG135,IF($B$15=DATOS!$B$12,'ÓSMOSIS INV'!AG135,IF($B$15=DATOS!$B$13,REACTORES!AG135,IF($B$15=DATOS!$B$14,RESINAS!AG139,IF($B$15=DATOS!$B$15,SECADORES!AG135,IF($B$15=DATOS!$B$16,SILOS!AG135,IF($B$15=DATOS!$B$17,TANQUES!AG135,IF($B$15=DATOS!$B$18,'TK AGITADOS'!AG135,IF($B$15=DATOS!$B$19,'TORRES ENF'!AG135," ")))))))))))))))))</f>
        <v>0</v>
      </c>
      <c r="AF151" s="46">
        <f>IF($B$15=DATOS!$B$3,CALDERAS!AH135,IF($B$15=DATOS!$B$4,CENTRÍFUGAS!AH135,IF($B$15=DATOS!$B$5,CHILLERS!AH135, IF($B$15=DATOS!$B$6,COMPRESORES!AH135,IF($B$15=DATOS!$B$7,EVAPORADORES!AH135,IF($B$15=DATOS!$B$8,FILTROS!AH135,IF($B$15=DATOS!$B$9,IC!AH135,IF($B$15=DATOS!$B$10,MIXERS!AH135,IF($B$15=DATOS!$B$11,MOLINOS!AH135,IF($B$15=DATOS!$B$12,'ÓSMOSIS INV'!AH135,IF($B$15=DATOS!$B$13,REACTORES!AH135,IF($B$15=DATOS!$B$14,RESINAS!AH139,IF($B$15=DATOS!$B$15,SECADORES!AH135,IF($B$15=DATOS!$B$16,SILOS!AH135,IF($B$15=DATOS!$B$17,TANQUES!AH135,IF($B$15=DATOS!$B$18,'TK AGITADOS'!AH135,IF($B$15=DATOS!$B$19,'TORRES ENF'!AH135," ")))))))))))))))))</f>
        <v>0</v>
      </c>
    </row>
    <row r="152" spans="1:32" s="48" customFormat="1" ht="45" customHeight="1" x14ac:dyDescent="0.4">
      <c r="A152" s="46">
        <f>IF($B$15=DATOS!$B$3,CALDERAS!C136,IF($B$15=DATOS!$B$4,CENTRÍFUGAS!C136,IF($B$15=DATOS!$B$5,CHILLERS!C136, IF($B$15=DATOS!$B$6,COMPRESORES!C136,IF($B$15=DATOS!$B$7,EVAPORADORES!C136,IF($B$15=DATOS!$B$8,FILTROS!C136,IF($B$15=DATOS!$B$9,IC!C136,IF($B$15=DATOS!$B$10,MIXERS!C136,IF($B$15=DATOS!$B$11,MOLINOS!C136,IF($B$15=DATOS!$B$12,'ÓSMOSIS INV'!C136,IF($B$15=DATOS!$B$13,REACTORES!C136,IF($B$15=DATOS!$B$14,RESINAS!C140,IF($B$15=DATOS!$B$15,SECADORES!C136,IF($B$15=DATOS!$B$16,SILOS!C136,IF($B$15=DATOS!$B$17,TANQUES!C136,IF($B$15=DATOS!$B$18,'TK AGITADOS'!C136,IF($B$15=DATOS!$B$19,'TORRES ENF'!C136," ")))))))))))))))))</f>
        <v>0</v>
      </c>
      <c r="B152" s="46">
        <f>IF($B$15=DATOS!$B$3,CALDERAS!D136,IF($B$15=DATOS!$B$4,CENTRÍFUGAS!D136,IF($B$15=DATOS!$B$5,CHILLERS!D136, IF($B$15=DATOS!$B$6,COMPRESORES!D136,IF($B$15=DATOS!$B$7,EVAPORADORES!D136,IF($B$15=DATOS!$B$8,FILTROS!D136,IF($B$15=DATOS!$B$9,IC!D136,IF($B$15=DATOS!$B$10,MIXERS!D136,IF($B$15=DATOS!$B$11,MOLINOS!D136,IF($B$15=DATOS!$B$12,'ÓSMOSIS INV'!D136,IF($B$15=DATOS!$B$13,REACTORES!D136,IF($B$15=DATOS!$B$14,RESINAS!D140,IF($B$15=DATOS!$B$15,SECADORES!D136,IF($B$15=DATOS!$B$16,SILOS!D136,IF($B$15=DATOS!$B$17,TANQUES!D136,IF($B$15=DATOS!$B$18,'TK AGITADOS'!D136,IF($B$15=DATOS!$B$19,'TORRES ENF'!D136," ")))))))))))))))))</f>
        <v>0</v>
      </c>
      <c r="C152" s="46">
        <f>IF($B$15=DATOS!$B$3,CALDERAS!E136,IF($B$15=DATOS!$B$4,CENTRÍFUGAS!E136,IF($B$15=DATOS!$B$5,CHILLERS!E136, IF($B$15=DATOS!$B$6,COMPRESORES!E136,IF($B$15=DATOS!$B$7,EVAPORADORES!E136,IF($B$15=DATOS!$B$8,FILTROS!E136,IF($B$15=DATOS!$B$9,IC!E136,IF($B$15=DATOS!$B$10,MIXERS!E136,IF($B$15=DATOS!$B$11,MOLINOS!E136,IF($B$15=DATOS!$B$12,'ÓSMOSIS INV'!E136,IF($B$15=DATOS!$B$13,REACTORES!E136,IF($B$15=DATOS!$B$14,RESINAS!E140,IF($B$15=DATOS!$B$15,SECADORES!E136,IF($B$15=DATOS!$B$16,SILOS!E136,IF($B$15=DATOS!$B$17,TANQUES!E136,IF($B$15=DATOS!$B$18,'TK AGITADOS'!E136,IF($B$15=DATOS!$B$19,'TORRES ENF'!E136," ")))))))))))))))))</f>
        <v>0</v>
      </c>
      <c r="D152" s="46">
        <f>IF($B$15=DATOS!$B$3,CALDERAS!F136,IF($B$15=DATOS!$B$4,CENTRÍFUGAS!F136,IF($B$15=DATOS!$B$5,CHILLERS!F136, IF($B$15=DATOS!$B$6,COMPRESORES!F136,IF($B$15=DATOS!$B$7,EVAPORADORES!F136,IF($B$15=DATOS!$B$8,FILTROS!F136,IF($B$15=DATOS!$B$9,IC!F136,IF($B$15=DATOS!$B$10,MIXERS!F136,IF($B$15=DATOS!$B$11,MOLINOS!F136,IF($B$15=DATOS!$B$12,'ÓSMOSIS INV'!F136,IF($B$15=DATOS!$B$13,REACTORES!F136,IF($B$15=DATOS!$B$14,RESINAS!F140,IF($B$15=DATOS!$B$15,SECADORES!F136,IF($B$15=DATOS!$B$16,SILOS!F136,IF($B$15=DATOS!$B$17,TANQUES!F136,IF($B$15=DATOS!$B$18,'TK AGITADOS'!F136,IF($B$15=DATOS!$B$19,'TORRES ENF'!F136," ")))))))))))))))))</f>
        <v>0</v>
      </c>
      <c r="E152" s="46">
        <f>IF($B$15=DATOS!$B$3,CALDERAS!G136,IF($B$15=DATOS!$B$4,CENTRÍFUGAS!G136,IF($B$15=DATOS!$B$5,CHILLERS!G136, IF($B$15=DATOS!$B$6,COMPRESORES!G136,IF($B$15=DATOS!$B$7,EVAPORADORES!G136,IF($B$15=DATOS!$B$8,FILTROS!G136,IF($B$15=DATOS!$B$9,IC!G136,IF($B$15=DATOS!$B$10,MIXERS!G136,IF($B$15=DATOS!$B$11,MOLINOS!G136,IF($B$15=DATOS!$B$12,'ÓSMOSIS INV'!G136,IF($B$15=DATOS!$B$13,REACTORES!G136,IF($B$15=DATOS!$B$14,RESINAS!G140,IF($B$15=DATOS!$B$15,SECADORES!G136,IF($B$15=DATOS!$B$16,SILOS!G136,IF($B$15=DATOS!$B$17,TANQUES!G136,IF($B$15=DATOS!$B$18,'TK AGITADOS'!G136,IF($B$15=DATOS!$B$19,'TORRES ENF'!G136," ")))))))))))))))))</f>
        <v>0</v>
      </c>
      <c r="F152" s="46">
        <f>IF($B$15=DATOS!$B$3,CALDERAS!H136,IF($B$15=DATOS!$B$4,CENTRÍFUGAS!H136,IF($B$15=DATOS!$B$5,CHILLERS!H136, IF($B$15=DATOS!$B$6,COMPRESORES!H136,IF($B$15=DATOS!$B$7,EVAPORADORES!H136,IF($B$15=DATOS!$B$8,FILTROS!H136,IF($B$15=DATOS!$B$9,IC!H136,IF($B$15=DATOS!$B$10,MIXERS!H136,IF($B$15=DATOS!$B$11,MOLINOS!H136,IF($B$15=DATOS!$B$12,'ÓSMOSIS INV'!H136,IF($B$15=DATOS!$B$13,REACTORES!H136,IF($B$15=DATOS!$B$14,RESINAS!H140,IF($B$15=DATOS!$B$15,SECADORES!H136,IF($B$15=DATOS!$B$16,SILOS!H136,IF($B$15=DATOS!$B$17,TANQUES!H136,IF($B$15=DATOS!$B$18,'TK AGITADOS'!H136,IF($B$15=DATOS!$B$19,'TORRES ENF'!H136," ")))))))))))))))))</f>
        <v>0</v>
      </c>
      <c r="G152" s="46">
        <f>IF($B$15=DATOS!$B$3,CALDERAS!I136,IF($B$15=DATOS!$B$4,CENTRÍFUGAS!I136,IF($B$15=DATOS!$B$5,CHILLERS!I136, IF($B$15=DATOS!$B$6,COMPRESORES!I136,IF($B$15=DATOS!$B$7,EVAPORADORES!I136,IF($B$15=DATOS!$B$8,FILTROS!I136,IF($B$15=DATOS!$B$9,IC!I136,IF($B$15=DATOS!$B$10,MIXERS!I136,IF($B$15=DATOS!$B$11,MOLINOS!I136,IF($B$15=DATOS!$B$12,'ÓSMOSIS INV'!I136,IF($B$15=DATOS!$B$13,REACTORES!I136,IF($B$15=DATOS!$B$14,RESINAS!I140,IF($B$15=DATOS!$B$15,SECADORES!I136,IF($B$15=DATOS!$B$16,SILOS!I136,IF($B$15=DATOS!$B$17,TANQUES!I136,IF($B$15=DATOS!$B$18,'TK AGITADOS'!I136,IF($B$15=DATOS!$B$19,'TORRES ENF'!I136," ")))))))))))))))))</f>
        <v>0</v>
      </c>
      <c r="H152" s="46">
        <f>IF($B$15=DATOS!$B$3,CALDERAS!J136,IF($B$15=DATOS!$B$4,CENTRÍFUGAS!J136,IF($B$15=DATOS!$B$5,CHILLERS!J136, IF($B$15=DATOS!$B$6,COMPRESORES!J136,IF($B$15=DATOS!$B$7,EVAPORADORES!J136,IF($B$15=DATOS!$B$8,FILTROS!J136,IF($B$15=DATOS!$B$9,IC!J136,IF($B$15=DATOS!$B$10,MIXERS!J136,IF($B$15=DATOS!$B$11,MOLINOS!J136,IF($B$15=DATOS!$B$12,'ÓSMOSIS INV'!J136,IF($B$15=DATOS!$B$13,REACTORES!J136,IF($B$15=DATOS!$B$14,RESINAS!J140,IF($B$15=DATOS!$B$15,SECADORES!J136,IF($B$15=DATOS!$B$16,SILOS!J136,IF($B$15=DATOS!$B$17,TANQUES!J136,IF($B$15=DATOS!$B$18,'TK AGITADOS'!J136,IF($B$15=DATOS!$B$19,'TORRES ENF'!J136," ")))))))))))))))))</f>
        <v>0</v>
      </c>
      <c r="I152" s="46">
        <f>IF($B$15=DATOS!$B$3,CALDERAS!K136,IF($B$15=DATOS!$B$4,CENTRÍFUGAS!K136,IF($B$15=DATOS!$B$5,CHILLERS!K136, IF($B$15=DATOS!$B$6,COMPRESORES!K136,IF($B$15=DATOS!$B$7,EVAPORADORES!K136,IF($B$15=DATOS!$B$8,FILTROS!K136,IF($B$15=DATOS!$B$9,IC!K136,IF($B$15=DATOS!$B$10,MIXERS!K136,IF($B$15=DATOS!$B$11,MOLINOS!K136,IF($B$15=DATOS!$B$12,'ÓSMOSIS INV'!K136,IF($B$15=DATOS!$B$13,REACTORES!K136,IF($B$15=DATOS!$B$14,RESINAS!K140,IF($B$15=DATOS!$B$15,SECADORES!K136,IF($B$15=DATOS!$B$16,SILOS!K136,IF($B$15=DATOS!$B$17,TANQUES!K136,IF($B$15=DATOS!$B$18,'TK AGITADOS'!K136,IF($B$15=DATOS!$B$19,'TORRES ENF'!K136," ")))))))))))))))))</f>
        <v>0</v>
      </c>
      <c r="J152" s="46">
        <f>IF($B$15=DATOS!$B$3,CALDERAS!L136,IF($B$15=DATOS!$B$4,CENTRÍFUGAS!L136,IF($B$15=DATOS!$B$5,CHILLERS!L136, IF($B$15=DATOS!$B$6,COMPRESORES!L136,IF($B$15=DATOS!$B$7,EVAPORADORES!L136,IF($B$15=DATOS!$B$8,FILTROS!L136,IF($B$15=DATOS!$B$9,IC!L136,IF($B$15=DATOS!$B$10,MIXERS!L136,IF($B$15=DATOS!$B$11,MOLINOS!L136,IF($B$15=DATOS!$B$12,'ÓSMOSIS INV'!L136,IF($B$15=DATOS!$B$13,REACTORES!L136,IF($B$15=DATOS!$B$14,RESINAS!L140,IF($B$15=DATOS!$B$15,SECADORES!L136,IF($B$15=DATOS!$B$16,SILOS!L136,IF($B$15=DATOS!$B$17,TANQUES!L136,IF($B$15=DATOS!$B$18,'TK AGITADOS'!L136,IF($B$15=DATOS!$B$19,'TORRES ENF'!L136," ")))))))))))))))))</f>
        <v>0</v>
      </c>
      <c r="K152" s="46">
        <f>IF($B$15=DATOS!$B$3,CALDERAS!M136,IF($B$15=DATOS!$B$4,CENTRÍFUGAS!M136,IF($B$15=DATOS!$B$5,CHILLERS!M136, IF($B$15=DATOS!$B$6,COMPRESORES!M136,IF($B$15=DATOS!$B$7,EVAPORADORES!M136,IF($B$15=DATOS!$B$8,FILTROS!M136,IF($B$15=DATOS!$B$9,IC!M136,IF($B$15=DATOS!$B$10,MIXERS!M136,IF($B$15=DATOS!$B$11,MOLINOS!M136,IF($B$15=DATOS!$B$12,'ÓSMOSIS INV'!M136,IF($B$15=DATOS!$B$13,REACTORES!M136,IF($B$15=DATOS!$B$14,RESINAS!M140,IF($B$15=DATOS!$B$15,SECADORES!M136,IF($B$15=DATOS!$B$16,SILOS!M136,IF($B$15=DATOS!$B$17,TANQUES!M136,IF($B$15=DATOS!$B$18,'TK AGITADOS'!M136,IF($B$15=DATOS!$B$19,'TORRES ENF'!M136," ")))))))))))))))))</f>
        <v>0</v>
      </c>
      <c r="L152" s="46">
        <f>IF($B$15=DATOS!$B$3,CALDERAS!N136,IF($B$15=DATOS!$B$4,CENTRÍFUGAS!N136,IF($B$15=DATOS!$B$5,CHILLERS!N136, IF($B$15=DATOS!$B$6,COMPRESORES!N136,IF($B$15=DATOS!$B$7,EVAPORADORES!N136,IF($B$15=DATOS!$B$8,FILTROS!N136,IF($B$15=DATOS!$B$9,IC!N136,IF($B$15=DATOS!$B$10,MIXERS!N136,IF($B$15=DATOS!$B$11,MOLINOS!N136,IF($B$15=DATOS!$B$12,'ÓSMOSIS INV'!N136,IF($B$15=DATOS!$B$13,REACTORES!N136,IF($B$15=DATOS!$B$14,RESINAS!N140,IF($B$15=DATOS!$B$15,SECADORES!N136,IF($B$15=DATOS!$B$16,SILOS!N136,IF($B$15=DATOS!$B$17,TANQUES!N136,IF($B$15=DATOS!$B$18,'TK AGITADOS'!N136,IF($B$15=DATOS!$B$19,'TORRES ENF'!N136," ")))))))))))))))))</f>
        <v>0</v>
      </c>
      <c r="M152" s="46">
        <f>IF($B$15=DATOS!$B$3,CALDERAS!O136,IF($B$15=DATOS!$B$4,CENTRÍFUGAS!O136,IF($B$15=DATOS!$B$5,CHILLERS!O136, IF($B$15=DATOS!$B$6,COMPRESORES!O136,IF($B$15=DATOS!$B$7,EVAPORADORES!O136,IF($B$15=DATOS!$B$8,FILTROS!O136,IF($B$15=DATOS!$B$9,IC!O136,IF($B$15=DATOS!$B$10,MIXERS!O136,IF($B$15=DATOS!$B$11,MOLINOS!O136,IF($B$15=DATOS!$B$12,'ÓSMOSIS INV'!O136,IF($B$15=DATOS!$B$13,REACTORES!O136,IF($B$15=DATOS!$B$14,RESINAS!O140,IF($B$15=DATOS!$B$15,SECADORES!O136,IF($B$15=DATOS!$B$16,SILOS!O136,IF($B$15=DATOS!$B$17,TANQUES!O136,IF($B$15=DATOS!$B$18,'TK AGITADOS'!O136,IF($B$15=DATOS!$B$19,'TORRES ENF'!O136," ")))))))))))))))))</f>
        <v>0</v>
      </c>
      <c r="N152" s="46">
        <f>IF($B$15=DATOS!$B$3,CALDERAS!P136,IF($B$15=DATOS!$B$4,CENTRÍFUGAS!P136,IF($B$15=DATOS!$B$5,CHILLERS!P136, IF($B$15=DATOS!$B$6,COMPRESORES!P136,IF($B$15=DATOS!$B$7,EVAPORADORES!P136,IF($B$15=DATOS!$B$8,FILTROS!P136,IF($B$15=DATOS!$B$9,IC!P136,IF($B$15=DATOS!$B$10,MIXERS!P136,IF($B$15=DATOS!$B$11,MOLINOS!P136,IF($B$15=DATOS!$B$12,'ÓSMOSIS INV'!P136,IF($B$15=DATOS!$B$13,REACTORES!P136,IF($B$15=DATOS!$B$14,RESINAS!P140,IF($B$15=DATOS!$B$15,SECADORES!P136,IF($B$15=DATOS!$B$16,SILOS!P136,IF($B$15=DATOS!$B$17,TANQUES!P136,IF($B$15=DATOS!$B$18,'TK AGITADOS'!P136,IF($B$15=DATOS!$B$19,'TORRES ENF'!P136," ")))))))))))))))))</f>
        <v>0</v>
      </c>
      <c r="O152" s="46">
        <f>IF($B$15=DATOS!$B$3,CALDERAS!Q136,IF($B$15=DATOS!$B$4,CENTRÍFUGAS!Q136,IF($B$15=DATOS!$B$5,CHILLERS!Q136, IF($B$15=DATOS!$B$6,COMPRESORES!Q136,IF($B$15=DATOS!$B$7,EVAPORADORES!Q136,IF($B$15=DATOS!$B$8,FILTROS!Q136,IF($B$15=DATOS!$B$9,IC!Q136,IF($B$15=DATOS!$B$10,MIXERS!Q136,IF($B$15=DATOS!$B$11,MOLINOS!Q136,IF($B$15=DATOS!$B$12,'ÓSMOSIS INV'!Q136,IF($B$15=DATOS!$B$13,REACTORES!Q136,IF($B$15=DATOS!$B$14,RESINAS!Q140,IF($B$15=DATOS!$B$15,SECADORES!Q136,IF($B$15=DATOS!$B$16,SILOS!Q136,IF($B$15=DATOS!$B$17,TANQUES!Q136,IF($B$15=DATOS!$B$18,'TK AGITADOS'!Q136,IF($B$15=DATOS!$B$19,'TORRES ENF'!Q136," ")))))))))))))))))</f>
        <v>0</v>
      </c>
      <c r="P152" s="46">
        <f>IF($B$15=DATOS!$B$3,CALDERAS!R136,IF($B$15=DATOS!$B$4,CENTRÍFUGAS!R136,IF($B$15=DATOS!$B$5,CHILLERS!R136, IF($B$15=DATOS!$B$6,COMPRESORES!R136,IF($B$15=DATOS!$B$7,EVAPORADORES!R136,IF($B$15=DATOS!$B$8,FILTROS!R136,IF($B$15=DATOS!$B$9,IC!R136,IF($B$15=DATOS!$B$10,MIXERS!R136,IF($B$15=DATOS!$B$11,MOLINOS!R136,IF($B$15=DATOS!$B$12,'ÓSMOSIS INV'!R136,IF($B$15=DATOS!$B$13,REACTORES!R136,IF($B$15=DATOS!$B$14,RESINAS!R140,IF($B$15=DATOS!$B$15,SECADORES!R136,IF($B$15=DATOS!$B$16,SILOS!R136,IF($B$15=DATOS!$B$17,TANQUES!R136,IF($B$15=DATOS!$B$18,'TK AGITADOS'!R136,IF($B$15=DATOS!$B$19,'TORRES ENF'!R136," ")))))))))))))))))</f>
        <v>0</v>
      </c>
      <c r="Q152" s="46">
        <f>IF($B$15=DATOS!$B$3,CALDERAS!S136,IF($B$15=DATOS!$B$4,CENTRÍFUGAS!S136,IF($B$15=DATOS!$B$5,CHILLERS!S136, IF($B$15=DATOS!$B$6,COMPRESORES!S136,IF($B$15=DATOS!$B$7,EVAPORADORES!S136,IF($B$15=DATOS!$B$8,FILTROS!S136,IF($B$15=DATOS!$B$9,IC!S136,IF($B$15=DATOS!$B$10,MIXERS!S136,IF($B$15=DATOS!$B$11,MOLINOS!S136,IF($B$15=DATOS!$B$12,'ÓSMOSIS INV'!S136,IF($B$15=DATOS!$B$13,REACTORES!S136,IF($B$15=DATOS!$B$14,RESINAS!S140,IF($B$15=DATOS!$B$15,SECADORES!S136,IF($B$15=DATOS!$B$16,SILOS!S136,IF($B$15=DATOS!$B$17,TANQUES!S136,IF($B$15=DATOS!$B$18,'TK AGITADOS'!S136,IF($B$15=DATOS!$B$19,'TORRES ENF'!S136," ")))))))))))))))))</f>
        <v>0</v>
      </c>
      <c r="R152" s="46">
        <f>IF($B$15=DATOS!$B$3,CALDERAS!T136,IF($B$15=DATOS!$B$4,CENTRÍFUGAS!T136,IF($B$15=DATOS!$B$5,CHILLERS!T136, IF($B$15=DATOS!$B$6,COMPRESORES!T136,IF($B$15=DATOS!$B$7,EVAPORADORES!T136,IF($B$15=DATOS!$B$8,FILTROS!T136,IF($B$15=DATOS!$B$9,IC!T136,IF($B$15=DATOS!$B$10,MIXERS!T136,IF($B$15=DATOS!$B$11,MOLINOS!T136,IF($B$15=DATOS!$B$12,'ÓSMOSIS INV'!T136,IF($B$15=DATOS!$B$13,REACTORES!T136,IF($B$15=DATOS!$B$14,RESINAS!T140,IF($B$15=DATOS!$B$15,SECADORES!T136,IF($B$15=DATOS!$B$16,SILOS!T136,IF($B$15=DATOS!$B$17,TANQUES!T136,IF($B$15=DATOS!$B$18,'TK AGITADOS'!T136,IF($B$15=DATOS!$B$19,'TORRES ENF'!T136," ")))))))))))))))))</f>
        <v>0</v>
      </c>
      <c r="S152" s="46">
        <f>IF($B$15=DATOS!$B$3,CALDERAS!U136,IF($B$15=DATOS!$B$4,CENTRÍFUGAS!U136,IF($B$15=DATOS!$B$5,CHILLERS!U136, IF($B$15=DATOS!$B$6,COMPRESORES!U136,IF($B$15=DATOS!$B$7,EVAPORADORES!U136,IF($B$15=DATOS!$B$8,FILTROS!U136,IF($B$15=DATOS!$B$9,IC!U136,IF($B$15=DATOS!$B$10,MIXERS!U136,IF($B$15=DATOS!$B$11,MOLINOS!U136,IF($B$15=DATOS!$B$12,'ÓSMOSIS INV'!U136,IF($B$15=DATOS!$B$13,REACTORES!U136,IF($B$15=DATOS!$B$14,RESINAS!U140,IF($B$15=DATOS!$B$15,SECADORES!U136,IF($B$15=DATOS!$B$16,SILOS!U136,IF($B$15=DATOS!$B$17,TANQUES!U136,IF($B$15=DATOS!$B$18,'TK AGITADOS'!U136,IF($B$15=DATOS!$B$19,'TORRES ENF'!U136," ")))))))))))))))))</f>
        <v>0</v>
      </c>
      <c r="T152" s="46">
        <f>IF($B$15=DATOS!$B$3,CALDERAS!V136,IF($B$15=DATOS!$B$4,CENTRÍFUGAS!V136,IF($B$15=DATOS!$B$5,CHILLERS!V136, IF($B$15=DATOS!$B$6,COMPRESORES!V136,IF($B$15=DATOS!$B$7,EVAPORADORES!V136,IF($B$15=DATOS!$B$8,FILTROS!V136,IF($B$15=DATOS!$B$9,IC!V136,IF($B$15=DATOS!$B$10,MIXERS!V136,IF($B$15=DATOS!$B$11,MOLINOS!V136,IF($B$15=DATOS!$B$12,'ÓSMOSIS INV'!V136,IF($B$15=DATOS!$B$13,REACTORES!V136,IF($B$15=DATOS!$B$14,RESINAS!V140,IF($B$15=DATOS!$B$15,SECADORES!V136,IF($B$15=DATOS!$B$16,SILOS!V136,IF($B$15=DATOS!$B$17,TANQUES!V136,IF($B$15=DATOS!$B$18,'TK AGITADOS'!V136,IF($B$15=DATOS!$B$19,'TORRES ENF'!V136," ")))))))))))))))))</f>
        <v>0</v>
      </c>
      <c r="U152" s="46">
        <f>IF($B$15=DATOS!$B$3,CALDERAS!W136,IF($B$15=DATOS!$B$4,CENTRÍFUGAS!W136,IF($B$15=DATOS!$B$5,CHILLERS!W136, IF($B$15=DATOS!$B$6,COMPRESORES!W136,IF($B$15=DATOS!$B$7,EVAPORADORES!W136,IF($B$15=DATOS!$B$8,FILTROS!W136,IF($B$15=DATOS!$B$9,IC!W136,IF($B$15=DATOS!$B$10,MIXERS!W136,IF($B$15=DATOS!$B$11,MOLINOS!W136,IF($B$15=DATOS!$B$12,'ÓSMOSIS INV'!W136,IF($B$15=DATOS!$B$13,REACTORES!W136,IF($B$15=DATOS!$B$14,RESINAS!W140,IF($B$15=DATOS!$B$15,SECADORES!W136,IF($B$15=DATOS!$B$16,SILOS!W136,IF($B$15=DATOS!$B$17,TANQUES!W136,IF($B$15=DATOS!$B$18,'TK AGITADOS'!W136,IF($B$15=DATOS!$B$19,'TORRES ENF'!W136," ")))))))))))))))))</f>
        <v>0</v>
      </c>
      <c r="V152" s="46">
        <f>IF($B$15=DATOS!$B$3,CALDERAS!X136,IF($B$15=DATOS!$B$4,CENTRÍFUGAS!X136,IF($B$15=DATOS!$B$5,CHILLERS!X136, IF($B$15=DATOS!$B$6,COMPRESORES!X136,IF($B$15=DATOS!$B$7,EVAPORADORES!X136,IF($B$15=DATOS!$B$8,FILTROS!X136,IF($B$15=DATOS!$B$9,IC!X136,IF($B$15=DATOS!$B$10,MIXERS!X136,IF($B$15=DATOS!$B$11,MOLINOS!X136,IF($B$15=DATOS!$B$12,'ÓSMOSIS INV'!X136,IF($B$15=DATOS!$B$13,REACTORES!X136,IF($B$15=DATOS!$B$14,RESINAS!X140,IF($B$15=DATOS!$B$15,SECADORES!X136,IF($B$15=DATOS!$B$16,SILOS!X136,IF($B$15=DATOS!$B$17,TANQUES!X136,IF($B$15=DATOS!$B$18,'TK AGITADOS'!X136,IF($B$15=DATOS!$B$19,'TORRES ENF'!X136," ")))))))))))))))))</f>
        <v>0</v>
      </c>
      <c r="W152" s="46">
        <f>IF($B$15=DATOS!$B$3,CALDERAS!Y136,IF($B$15=DATOS!$B$4,CENTRÍFUGAS!Y136,IF($B$15=DATOS!$B$5,CHILLERS!Y136, IF($B$15=DATOS!$B$6,COMPRESORES!Y136,IF($B$15=DATOS!$B$7,EVAPORADORES!Y136,IF($B$15=DATOS!$B$8,FILTROS!Y136,IF($B$15=DATOS!$B$9,IC!Y136,IF($B$15=DATOS!$B$10,MIXERS!Y136,IF($B$15=DATOS!$B$11,MOLINOS!Y136,IF($B$15=DATOS!$B$12,'ÓSMOSIS INV'!Y136,IF($B$15=DATOS!$B$13,REACTORES!Y136,IF($B$15=DATOS!$B$14,RESINAS!Y140,IF($B$15=DATOS!$B$15,SECADORES!Y136,IF($B$15=DATOS!$B$16,SILOS!Y136,IF($B$15=DATOS!$B$17,TANQUES!Y136,IF($B$15=DATOS!$B$18,'TK AGITADOS'!Y136,IF($B$15=DATOS!$B$19,'TORRES ENF'!Y136," ")))))))))))))))))</f>
        <v>0</v>
      </c>
      <c r="X152" s="46">
        <f>IF($B$15=DATOS!$B$3,CALDERAS!Z136,IF($B$15=DATOS!$B$4,CENTRÍFUGAS!Z136,IF($B$15=DATOS!$B$5,CHILLERS!Z136, IF($B$15=DATOS!$B$6,COMPRESORES!Z136,IF($B$15=DATOS!$B$7,EVAPORADORES!Z136,IF($B$15=DATOS!$B$8,FILTROS!Z136,IF($B$15=DATOS!$B$9,IC!Z136,IF($B$15=DATOS!$B$10,MIXERS!Z136,IF($B$15=DATOS!$B$11,MOLINOS!Z136,IF($B$15=DATOS!$B$12,'ÓSMOSIS INV'!Z136,IF($B$15=DATOS!$B$13,REACTORES!Z136,IF($B$15=DATOS!$B$14,RESINAS!Z140,IF($B$15=DATOS!$B$15,SECADORES!Z136,IF($B$15=DATOS!$B$16,SILOS!Z136,IF($B$15=DATOS!$B$17,TANQUES!Z136,IF($B$15=DATOS!$B$18,'TK AGITADOS'!Z136,IF($B$15=DATOS!$B$19,'TORRES ENF'!Z136," ")))))))))))))))))</f>
        <v>0</v>
      </c>
      <c r="Y152" s="46">
        <f>IF($B$15=DATOS!$B$3,CALDERAS!AA136,IF($B$15=DATOS!$B$4,CENTRÍFUGAS!AA136,IF($B$15=DATOS!$B$5,CHILLERS!AA136, IF($B$15=DATOS!$B$6,COMPRESORES!AA136,IF($B$15=DATOS!$B$7,EVAPORADORES!AA136,IF($B$15=DATOS!$B$8,FILTROS!AA136,IF($B$15=DATOS!$B$9,IC!AA136,IF($B$15=DATOS!$B$10,MIXERS!AA136,IF($B$15=DATOS!$B$11,MOLINOS!AA136,IF($B$15=DATOS!$B$12,'ÓSMOSIS INV'!AA136,IF($B$15=DATOS!$B$13,REACTORES!AA136,IF($B$15=DATOS!$B$14,RESINAS!AA140,IF($B$15=DATOS!$B$15,SECADORES!AA136,IF($B$15=DATOS!$B$16,SILOS!AA136,IF($B$15=DATOS!$B$17,TANQUES!AA136,IF($B$15=DATOS!$B$18,'TK AGITADOS'!AA136,IF($B$15=DATOS!$B$19,'TORRES ENF'!AA136," ")))))))))))))))))</f>
        <v>0</v>
      </c>
      <c r="Z152" s="46">
        <f>IF($B$15=DATOS!$B$3,CALDERAS!AB136,IF($B$15=DATOS!$B$4,CENTRÍFUGAS!AB136,IF($B$15=DATOS!$B$5,CHILLERS!AB136, IF($B$15=DATOS!$B$6,COMPRESORES!AB136,IF($B$15=DATOS!$B$7,EVAPORADORES!AB136,IF($B$15=DATOS!$B$8,FILTROS!AB136,IF($B$15=DATOS!$B$9,IC!AB136,IF($B$15=DATOS!$B$10,MIXERS!AB136,IF($B$15=DATOS!$B$11,MOLINOS!AB136,IF($B$15=DATOS!$B$12,'ÓSMOSIS INV'!AB136,IF($B$15=DATOS!$B$13,REACTORES!AB136,IF($B$15=DATOS!$B$14,RESINAS!AB140,IF($B$15=DATOS!$B$15,SECADORES!AB136,IF($B$15=DATOS!$B$16,SILOS!AB136,IF($B$15=DATOS!$B$17,TANQUES!AB136,IF($B$15=DATOS!$B$18,'TK AGITADOS'!AB136,IF($B$15=DATOS!$B$19,'TORRES ENF'!AB136," ")))))))))))))))))</f>
        <v>0</v>
      </c>
      <c r="AA152" s="46">
        <f>IF($B$15=DATOS!$B$3,CALDERAS!AC136,IF($B$15=DATOS!$B$4,CENTRÍFUGAS!AC136,IF($B$15=DATOS!$B$5,CHILLERS!AC136, IF($B$15=DATOS!$B$6,COMPRESORES!AC136,IF($B$15=DATOS!$B$7,EVAPORADORES!AC136,IF($B$15=DATOS!$B$8,FILTROS!AC136,IF($B$15=DATOS!$B$9,IC!AC136,IF($B$15=DATOS!$B$10,MIXERS!AC136,IF($B$15=DATOS!$B$11,MOLINOS!AC136,IF($B$15=DATOS!$B$12,'ÓSMOSIS INV'!AC136,IF($B$15=DATOS!$B$13,REACTORES!AC136,IF($B$15=DATOS!$B$14,RESINAS!AC140,IF($B$15=DATOS!$B$15,SECADORES!AC136,IF($B$15=DATOS!$B$16,SILOS!AC136,IF($B$15=DATOS!$B$17,TANQUES!AC136,IF($B$15=DATOS!$B$18,'TK AGITADOS'!AC136,IF($B$15=DATOS!$B$19,'TORRES ENF'!AC136," ")))))))))))))))))</f>
        <v>0</v>
      </c>
      <c r="AB152" s="46">
        <f>IF($B$15=DATOS!$B$3,CALDERAS!AD136,IF($B$15=DATOS!$B$4,CENTRÍFUGAS!AD136,IF($B$15=DATOS!$B$5,CHILLERS!AD136, IF($B$15=DATOS!$B$6,COMPRESORES!AD136,IF($B$15=DATOS!$B$7,EVAPORADORES!AD136,IF($B$15=DATOS!$B$8,FILTROS!AD136,IF($B$15=DATOS!$B$9,IC!AD136,IF($B$15=DATOS!$B$10,MIXERS!AD136,IF($B$15=DATOS!$B$11,MOLINOS!AD136,IF($B$15=DATOS!$B$12,'ÓSMOSIS INV'!AD136,IF($B$15=DATOS!$B$13,REACTORES!AD136,IF($B$15=DATOS!$B$14,RESINAS!AD140,IF($B$15=DATOS!$B$15,SECADORES!AD136,IF($B$15=DATOS!$B$16,SILOS!AD136,IF($B$15=DATOS!$B$17,TANQUES!AD136,IF($B$15=DATOS!$B$18,'TK AGITADOS'!AD136,IF($B$15=DATOS!$B$19,'TORRES ENF'!AD136," ")))))))))))))))))</f>
        <v>0</v>
      </c>
      <c r="AC152" s="46">
        <f>IF($B$15=DATOS!$B$3,CALDERAS!AE136,IF($B$15=DATOS!$B$4,CENTRÍFUGAS!AE136,IF($B$15=DATOS!$B$5,CHILLERS!AE136, IF($B$15=DATOS!$B$6,COMPRESORES!AE136,IF($B$15=DATOS!$B$7,EVAPORADORES!AE136,IF($B$15=DATOS!$B$8,FILTROS!AE136,IF($B$15=DATOS!$B$9,IC!AE136,IF($B$15=DATOS!$B$10,MIXERS!AE136,IF($B$15=DATOS!$B$11,MOLINOS!AE136,IF($B$15=DATOS!$B$12,'ÓSMOSIS INV'!AE136,IF($B$15=DATOS!$B$13,REACTORES!AE136,IF($B$15=DATOS!$B$14,RESINAS!AE140,IF($B$15=DATOS!$B$15,SECADORES!AE136,IF($B$15=DATOS!$B$16,SILOS!AE136,IF($B$15=DATOS!$B$17,TANQUES!AE136,IF($B$15=DATOS!$B$18,'TK AGITADOS'!AE136,IF($B$15=DATOS!$B$19,'TORRES ENF'!AE136," ")))))))))))))))))</f>
        <v>0</v>
      </c>
      <c r="AD152" s="46">
        <f>IF($B$15=DATOS!$B$3,CALDERAS!AF136,IF($B$15=DATOS!$B$4,CENTRÍFUGAS!AF136,IF($B$15=DATOS!$B$5,CHILLERS!AF136, IF($B$15=DATOS!$B$6,COMPRESORES!AF136,IF($B$15=DATOS!$B$7,EVAPORADORES!AF136,IF($B$15=DATOS!$B$8,FILTROS!AF136,IF($B$15=DATOS!$B$9,IC!AF136,IF($B$15=DATOS!$B$10,MIXERS!AF136,IF($B$15=DATOS!$B$11,MOLINOS!AF136,IF($B$15=DATOS!$B$12,'ÓSMOSIS INV'!AF136,IF($B$15=DATOS!$B$13,REACTORES!AF136,IF($B$15=DATOS!$B$14,RESINAS!AF140,IF($B$15=DATOS!$B$15,SECADORES!AF136,IF($B$15=DATOS!$B$16,SILOS!AF136,IF($B$15=DATOS!$B$17,TANQUES!AF136,IF($B$15=DATOS!$B$18,'TK AGITADOS'!AF136,IF($B$15=DATOS!$B$19,'TORRES ENF'!AF136," ")))))))))))))))))</f>
        <v>0</v>
      </c>
      <c r="AE152" s="46">
        <f>IF($B$15=DATOS!$B$3,CALDERAS!AG136,IF($B$15=DATOS!$B$4,CENTRÍFUGAS!AG136,IF($B$15=DATOS!$B$5,CHILLERS!AG136, IF($B$15=DATOS!$B$6,COMPRESORES!AG136,IF($B$15=DATOS!$B$7,EVAPORADORES!AG136,IF($B$15=DATOS!$B$8,FILTROS!AG136,IF($B$15=DATOS!$B$9,IC!AG136,IF($B$15=DATOS!$B$10,MIXERS!AG136,IF($B$15=DATOS!$B$11,MOLINOS!AG136,IF($B$15=DATOS!$B$12,'ÓSMOSIS INV'!AG136,IF($B$15=DATOS!$B$13,REACTORES!AG136,IF($B$15=DATOS!$B$14,RESINAS!AG140,IF($B$15=DATOS!$B$15,SECADORES!AG136,IF($B$15=DATOS!$B$16,SILOS!AG136,IF($B$15=DATOS!$B$17,TANQUES!AG136,IF($B$15=DATOS!$B$18,'TK AGITADOS'!AG136,IF($B$15=DATOS!$B$19,'TORRES ENF'!AG136," ")))))))))))))))))</f>
        <v>0</v>
      </c>
      <c r="AF152" s="46">
        <f>IF($B$15=DATOS!$B$3,CALDERAS!AH136,IF($B$15=DATOS!$B$4,CENTRÍFUGAS!AH136,IF($B$15=DATOS!$B$5,CHILLERS!AH136, IF($B$15=DATOS!$B$6,COMPRESORES!AH136,IF($B$15=DATOS!$B$7,EVAPORADORES!AH136,IF($B$15=DATOS!$B$8,FILTROS!AH136,IF($B$15=DATOS!$B$9,IC!AH136,IF($B$15=DATOS!$B$10,MIXERS!AH136,IF($B$15=DATOS!$B$11,MOLINOS!AH136,IF($B$15=DATOS!$B$12,'ÓSMOSIS INV'!AH136,IF($B$15=DATOS!$B$13,REACTORES!AH136,IF($B$15=DATOS!$B$14,RESINAS!AH140,IF($B$15=DATOS!$B$15,SECADORES!AH136,IF($B$15=DATOS!$B$16,SILOS!AH136,IF($B$15=DATOS!$B$17,TANQUES!AH136,IF($B$15=DATOS!$B$18,'TK AGITADOS'!AH136,IF($B$15=DATOS!$B$19,'TORRES ENF'!AH136," ")))))))))))))))))</f>
        <v>0</v>
      </c>
    </row>
    <row r="153" spans="1:32" s="48" customFormat="1" ht="45" customHeight="1" x14ac:dyDescent="0.4">
      <c r="A153" s="46">
        <f>IF($B$15=DATOS!$B$3,CALDERAS!C137,IF($B$15=DATOS!$B$4,CENTRÍFUGAS!C137,IF($B$15=DATOS!$B$5,CHILLERS!C137, IF($B$15=DATOS!$B$6,COMPRESORES!C137,IF($B$15=DATOS!$B$7,EVAPORADORES!C137,IF($B$15=DATOS!$B$8,FILTROS!C137,IF($B$15=DATOS!$B$9,IC!C137,IF($B$15=DATOS!$B$10,MIXERS!C137,IF($B$15=DATOS!$B$11,MOLINOS!C137,IF($B$15=DATOS!$B$12,'ÓSMOSIS INV'!C137,IF($B$15=DATOS!$B$13,REACTORES!C137,IF($B$15=DATOS!$B$14,RESINAS!C141,IF($B$15=DATOS!$B$15,SECADORES!C137,IF($B$15=DATOS!$B$16,SILOS!C137,IF($B$15=DATOS!$B$17,TANQUES!C137,IF($B$15=DATOS!$B$18,'TK AGITADOS'!C137,IF($B$15=DATOS!$B$19,'TORRES ENF'!C137," ")))))))))))))))))</f>
        <v>0</v>
      </c>
      <c r="B153" s="46">
        <f>IF($B$15=DATOS!$B$3,CALDERAS!D137,IF($B$15=DATOS!$B$4,CENTRÍFUGAS!D137,IF($B$15=DATOS!$B$5,CHILLERS!D137, IF($B$15=DATOS!$B$6,COMPRESORES!D137,IF($B$15=DATOS!$B$7,EVAPORADORES!D137,IF($B$15=DATOS!$B$8,FILTROS!D137,IF($B$15=DATOS!$B$9,IC!D137,IF($B$15=DATOS!$B$10,MIXERS!D137,IF($B$15=DATOS!$B$11,MOLINOS!D137,IF($B$15=DATOS!$B$12,'ÓSMOSIS INV'!D137,IF($B$15=DATOS!$B$13,REACTORES!D137,IF($B$15=DATOS!$B$14,RESINAS!D141,IF($B$15=DATOS!$B$15,SECADORES!D137,IF($B$15=DATOS!$B$16,SILOS!D137,IF($B$15=DATOS!$B$17,TANQUES!D137,IF($B$15=DATOS!$B$18,'TK AGITADOS'!D137,IF($B$15=DATOS!$B$19,'TORRES ENF'!D137," ")))))))))))))))))</f>
        <v>0</v>
      </c>
      <c r="C153" s="46">
        <f>IF($B$15=DATOS!$B$3,CALDERAS!E137,IF($B$15=DATOS!$B$4,CENTRÍFUGAS!E137,IF($B$15=DATOS!$B$5,CHILLERS!E137, IF($B$15=DATOS!$B$6,COMPRESORES!E137,IF($B$15=DATOS!$B$7,EVAPORADORES!E137,IF($B$15=DATOS!$B$8,FILTROS!E137,IF($B$15=DATOS!$B$9,IC!E137,IF($B$15=DATOS!$B$10,MIXERS!E137,IF($B$15=DATOS!$B$11,MOLINOS!E137,IF($B$15=DATOS!$B$12,'ÓSMOSIS INV'!E137,IF($B$15=DATOS!$B$13,REACTORES!E137,IF($B$15=DATOS!$B$14,RESINAS!E141,IF($B$15=DATOS!$B$15,SECADORES!E137,IF($B$15=DATOS!$B$16,SILOS!E137,IF($B$15=DATOS!$B$17,TANQUES!E137,IF($B$15=DATOS!$B$18,'TK AGITADOS'!E137,IF($B$15=DATOS!$B$19,'TORRES ENF'!E137," ")))))))))))))))))</f>
        <v>0</v>
      </c>
      <c r="D153" s="46">
        <f>IF($B$15=DATOS!$B$3,CALDERAS!F137,IF($B$15=DATOS!$B$4,CENTRÍFUGAS!F137,IF($B$15=DATOS!$B$5,CHILLERS!F137, IF($B$15=DATOS!$B$6,COMPRESORES!F137,IF($B$15=DATOS!$B$7,EVAPORADORES!F137,IF($B$15=DATOS!$B$8,FILTROS!F137,IF($B$15=DATOS!$B$9,IC!F137,IF($B$15=DATOS!$B$10,MIXERS!F137,IF($B$15=DATOS!$B$11,MOLINOS!F137,IF($B$15=DATOS!$B$12,'ÓSMOSIS INV'!F137,IF($B$15=DATOS!$B$13,REACTORES!F137,IF($B$15=DATOS!$B$14,RESINAS!F141,IF($B$15=DATOS!$B$15,SECADORES!F137,IF($B$15=DATOS!$B$16,SILOS!F137,IF($B$15=DATOS!$B$17,TANQUES!F137,IF($B$15=DATOS!$B$18,'TK AGITADOS'!F137,IF($B$15=DATOS!$B$19,'TORRES ENF'!F137," ")))))))))))))))))</f>
        <v>0</v>
      </c>
      <c r="E153" s="46">
        <f>IF($B$15=DATOS!$B$3,CALDERAS!G137,IF($B$15=DATOS!$B$4,CENTRÍFUGAS!G137,IF($B$15=DATOS!$B$5,CHILLERS!G137, IF($B$15=DATOS!$B$6,COMPRESORES!G137,IF($B$15=DATOS!$B$7,EVAPORADORES!G137,IF($B$15=DATOS!$B$8,FILTROS!G137,IF($B$15=DATOS!$B$9,IC!G137,IF($B$15=DATOS!$B$10,MIXERS!G137,IF($B$15=DATOS!$B$11,MOLINOS!G137,IF($B$15=DATOS!$B$12,'ÓSMOSIS INV'!G137,IF($B$15=DATOS!$B$13,REACTORES!G137,IF($B$15=DATOS!$B$14,RESINAS!G141,IF($B$15=DATOS!$B$15,SECADORES!G137,IF($B$15=DATOS!$B$16,SILOS!G137,IF($B$15=DATOS!$B$17,TANQUES!G137,IF($B$15=DATOS!$B$18,'TK AGITADOS'!G137,IF($B$15=DATOS!$B$19,'TORRES ENF'!G137," ")))))))))))))))))</f>
        <v>0</v>
      </c>
      <c r="F153" s="46">
        <f>IF($B$15=DATOS!$B$3,CALDERAS!H137,IF($B$15=DATOS!$B$4,CENTRÍFUGAS!H137,IF($B$15=DATOS!$B$5,CHILLERS!H137, IF($B$15=DATOS!$B$6,COMPRESORES!H137,IF($B$15=DATOS!$B$7,EVAPORADORES!H137,IF($B$15=DATOS!$B$8,FILTROS!H137,IF($B$15=DATOS!$B$9,IC!H137,IF($B$15=DATOS!$B$10,MIXERS!H137,IF($B$15=DATOS!$B$11,MOLINOS!H137,IF($B$15=DATOS!$B$12,'ÓSMOSIS INV'!H137,IF($B$15=DATOS!$B$13,REACTORES!H137,IF($B$15=DATOS!$B$14,RESINAS!H141,IF($B$15=DATOS!$B$15,SECADORES!H137,IF($B$15=DATOS!$B$16,SILOS!H137,IF($B$15=DATOS!$B$17,TANQUES!H137,IF($B$15=DATOS!$B$18,'TK AGITADOS'!H137,IF($B$15=DATOS!$B$19,'TORRES ENF'!H137," ")))))))))))))))))</f>
        <v>0</v>
      </c>
      <c r="G153" s="46">
        <f>IF($B$15=DATOS!$B$3,CALDERAS!I137,IF($B$15=DATOS!$B$4,CENTRÍFUGAS!I137,IF($B$15=DATOS!$B$5,CHILLERS!I137, IF($B$15=DATOS!$B$6,COMPRESORES!I137,IF($B$15=DATOS!$B$7,EVAPORADORES!I137,IF($B$15=DATOS!$B$8,FILTROS!I137,IF($B$15=DATOS!$B$9,IC!I137,IF($B$15=DATOS!$B$10,MIXERS!I137,IF($B$15=DATOS!$B$11,MOLINOS!I137,IF($B$15=DATOS!$B$12,'ÓSMOSIS INV'!I137,IF($B$15=DATOS!$B$13,REACTORES!I137,IF($B$15=DATOS!$B$14,RESINAS!I141,IF($B$15=DATOS!$B$15,SECADORES!I137,IF($B$15=DATOS!$B$16,SILOS!I137,IF($B$15=DATOS!$B$17,TANQUES!I137,IF($B$15=DATOS!$B$18,'TK AGITADOS'!I137,IF($B$15=DATOS!$B$19,'TORRES ENF'!I137," ")))))))))))))))))</f>
        <v>0</v>
      </c>
      <c r="H153" s="46">
        <f>IF($B$15=DATOS!$B$3,CALDERAS!J137,IF($B$15=DATOS!$B$4,CENTRÍFUGAS!J137,IF($B$15=DATOS!$B$5,CHILLERS!J137, IF($B$15=DATOS!$B$6,COMPRESORES!J137,IF($B$15=DATOS!$B$7,EVAPORADORES!J137,IF($B$15=DATOS!$B$8,FILTROS!J137,IF($B$15=DATOS!$B$9,IC!J137,IF($B$15=DATOS!$B$10,MIXERS!J137,IF($B$15=DATOS!$B$11,MOLINOS!J137,IF($B$15=DATOS!$B$12,'ÓSMOSIS INV'!J137,IF($B$15=DATOS!$B$13,REACTORES!J137,IF($B$15=DATOS!$B$14,RESINAS!J141,IF($B$15=DATOS!$B$15,SECADORES!J137,IF($B$15=DATOS!$B$16,SILOS!J137,IF($B$15=DATOS!$B$17,TANQUES!J137,IF($B$15=DATOS!$B$18,'TK AGITADOS'!J137,IF($B$15=DATOS!$B$19,'TORRES ENF'!J137," ")))))))))))))))))</f>
        <v>0</v>
      </c>
      <c r="I153" s="46">
        <f>IF($B$15=DATOS!$B$3,CALDERAS!K137,IF($B$15=DATOS!$B$4,CENTRÍFUGAS!K137,IF($B$15=DATOS!$B$5,CHILLERS!K137, IF($B$15=DATOS!$B$6,COMPRESORES!K137,IF($B$15=DATOS!$B$7,EVAPORADORES!K137,IF($B$15=DATOS!$B$8,FILTROS!K137,IF($B$15=DATOS!$B$9,IC!K137,IF($B$15=DATOS!$B$10,MIXERS!K137,IF($B$15=DATOS!$B$11,MOLINOS!K137,IF($B$15=DATOS!$B$12,'ÓSMOSIS INV'!K137,IF($B$15=DATOS!$B$13,REACTORES!K137,IF($B$15=DATOS!$B$14,RESINAS!K141,IF($B$15=DATOS!$B$15,SECADORES!K137,IF($B$15=DATOS!$B$16,SILOS!K137,IF($B$15=DATOS!$B$17,TANQUES!K137,IF($B$15=DATOS!$B$18,'TK AGITADOS'!K137,IF($B$15=DATOS!$B$19,'TORRES ENF'!K137," ")))))))))))))))))</f>
        <v>0</v>
      </c>
      <c r="J153" s="46">
        <f>IF($B$15=DATOS!$B$3,CALDERAS!L137,IF($B$15=DATOS!$B$4,CENTRÍFUGAS!L137,IF($B$15=DATOS!$B$5,CHILLERS!L137, IF($B$15=DATOS!$B$6,COMPRESORES!L137,IF($B$15=DATOS!$B$7,EVAPORADORES!L137,IF($B$15=DATOS!$B$8,FILTROS!L137,IF($B$15=DATOS!$B$9,IC!L137,IF($B$15=DATOS!$B$10,MIXERS!L137,IF($B$15=DATOS!$B$11,MOLINOS!L137,IF($B$15=DATOS!$B$12,'ÓSMOSIS INV'!L137,IF($B$15=DATOS!$B$13,REACTORES!L137,IF($B$15=DATOS!$B$14,RESINAS!L141,IF($B$15=DATOS!$B$15,SECADORES!L137,IF($B$15=DATOS!$B$16,SILOS!L137,IF($B$15=DATOS!$B$17,TANQUES!L137,IF($B$15=DATOS!$B$18,'TK AGITADOS'!L137,IF($B$15=DATOS!$B$19,'TORRES ENF'!L137," ")))))))))))))))))</f>
        <v>0</v>
      </c>
      <c r="K153" s="46">
        <f>IF($B$15=DATOS!$B$3,CALDERAS!M137,IF($B$15=DATOS!$B$4,CENTRÍFUGAS!M137,IF($B$15=DATOS!$B$5,CHILLERS!M137, IF($B$15=DATOS!$B$6,COMPRESORES!M137,IF($B$15=DATOS!$B$7,EVAPORADORES!M137,IF($B$15=DATOS!$B$8,FILTROS!M137,IF($B$15=DATOS!$B$9,IC!M137,IF($B$15=DATOS!$B$10,MIXERS!M137,IF($B$15=DATOS!$B$11,MOLINOS!M137,IF($B$15=DATOS!$B$12,'ÓSMOSIS INV'!M137,IF($B$15=DATOS!$B$13,REACTORES!M137,IF($B$15=DATOS!$B$14,RESINAS!M141,IF($B$15=DATOS!$B$15,SECADORES!M137,IF($B$15=DATOS!$B$16,SILOS!M137,IF($B$15=DATOS!$B$17,TANQUES!M137,IF($B$15=DATOS!$B$18,'TK AGITADOS'!M137,IF($B$15=DATOS!$B$19,'TORRES ENF'!M137," ")))))))))))))))))</f>
        <v>0</v>
      </c>
      <c r="L153" s="46">
        <f>IF($B$15=DATOS!$B$3,CALDERAS!N137,IF($B$15=DATOS!$B$4,CENTRÍFUGAS!N137,IF($B$15=DATOS!$B$5,CHILLERS!N137, IF($B$15=DATOS!$B$6,COMPRESORES!N137,IF($B$15=DATOS!$B$7,EVAPORADORES!N137,IF($B$15=DATOS!$B$8,FILTROS!N137,IF($B$15=DATOS!$B$9,IC!N137,IF($B$15=DATOS!$B$10,MIXERS!N137,IF($B$15=DATOS!$B$11,MOLINOS!N137,IF($B$15=DATOS!$B$12,'ÓSMOSIS INV'!N137,IF($B$15=DATOS!$B$13,REACTORES!N137,IF($B$15=DATOS!$B$14,RESINAS!N141,IF($B$15=DATOS!$B$15,SECADORES!N137,IF($B$15=DATOS!$B$16,SILOS!N137,IF($B$15=DATOS!$B$17,TANQUES!N137,IF($B$15=DATOS!$B$18,'TK AGITADOS'!N137,IF($B$15=DATOS!$B$19,'TORRES ENF'!N137," ")))))))))))))))))</f>
        <v>0</v>
      </c>
      <c r="M153" s="46">
        <f>IF($B$15=DATOS!$B$3,CALDERAS!O137,IF($B$15=DATOS!$B$4,CENTRÍFUGAS!O137,IF($B$15=DATOS!$B$5,CHILLERS!O137, IF($B$15=DATOS!$B$6,COMPRESORES!O137,IF($B$15=DATOS!$B$7,EVAPORADORES!O137,IF($B$15=DATOS!$B$8,FILTROS!O137,IF($B$15=DATOS!$B$9,IC!O137,IF($B$15=DATOS!$B$10,MIXERS!O137,IF($B$15=DATOS!$B$11,MOLINOS!O137,IF($B$15=DATOS!$B$12,'ÓSMOSIS INV'!O137,IF($B$15=DATOS!$B$13,REACTORES!O137,IF($B$15=DATOS!$B$14,RESINAS!O141,IF($B$15=DATOS!$B$15,SECADORES!O137,IF($B$15=DATOS!$B$16,SILOS!O137,IF($B$15=DATOS!$B$17,TANQUES!O137,IF($B$15=DATOS!$B$18,'TK AGITADOS'!O137,IF($B$15=DATOS!$B$19,'TORRES ENF'!O137," ")))))))))))))))))</f>
        <v>0</v>
      </c>
      <c r="N153" s="46">
        <f>IF($B$15=DATOS!$B$3,CALDERAS!P137,IF($B$15=DATOS!$B$4,CENTRÍFUGAS!P137,IF($B$15=DATOS!$B$5,CHILLERS!P137, IF($B$15=DATOS!$B$6,COMPRESORES!P137,IF($B$15=DATOS!$B$7,EVAPORADORES!P137,IF($B$15=DATOS!$B$8,FILTROS!P137,IF($B$15=DATOS!$B$9,IC!P137,IF($B$15=DATOS!$B$10,MIXERS!P137,IF($B$15=DATOS!$B$11,MOLINOS!P137,IF($B$15=DATOS!$B$12,'ÓSMOSIS INV'!P137,IF($B$15=DATOS!$B$13,REACTORES!P137,IF($B$15=DATOS!$B$14,RESINAS!P141,IF($B$15=DATOS!$B$15,SECADORES!P137,IF($B$15=DATOS!$B$16,SILOS!P137,IF($B$15=DATOS!$B$17,TANQUES!P137,IF($B$15=DATOS!$B$18,'TK AGITADOS'!P137,IF($B$15=DATOS!$B$19,'TORRES ENF'!P137," ")))))))))))))))))</f>
        <v>0</v>
      </c>
      <c r="O153" s="46">
        <f>IF($B$15=DATOS!$B$3,CALDERAS!Q137,IF($B$15=DATOS!$B$4,CENTRÍFUGAS!Q137,IF($B$15=DATOS!$B$5,CHILLERS!Q137, IF($B$15=DATOS!$B$6,COMPRESORES!Q137,IF($B$15=DATOS!$B$7,EVAPORADORES!Q137,IF($B$15=DATOS!$B$8,FILTROS!Q137,IF($B$15=DATOS!$B$9,IC!Q137,IF($B$15=DATOS!$B$10,MIXERS!Q137,IF($B$15=DATOS!$B$11,MOLINOS!Q137,IF($B$15=DATOS!$B$12,'ÓSMOSIS INV'!Q137,IF($B$15=DATOS!$B$13,REACTORES!Q137,IF($B$15=DATOS!$B$14,RESINAS!Q141,IF($B$15=DATOS!$B$15,SECADORES!Q137,IF($B$15=DATOS!$B$16,SILOS!Q137,IF($B$15=DATOS!$B$17,TANQUES!Q137,IF($B$15=DATOS!$B$18,'TK AGITADOS'!Q137,IF($B$15=DATOS!$B$19,'TORRES ENF'!Q137," ")))))))))))))))))</f>
        <v>0</v>
      </c>
      <c r="P153" s="46">
        <f>IF($B$15=DATOS!$B$3,CALDERAS!R137,IF($B$15=DATOS!$B$4,CENTRÍFUGAS!R137,IF($B$15=DATOS!$B$5,CHILLERS!R137, IF($B$15=DATOS!$B$6,COMPRESORES!R137,IF($B$15=DATOS!$B$7,EVAPORADORES!R137,IF($B$15=DATOS!$B$8,FILTROS!R137,IF($B$15=DATOS!$B$9,IC!R137,IF($B$15=DATOS!$B$10,MIXERS!R137,IF($B$15=DATOS!$B$11,MOLINOS!R137,IF($B$15=DATOS!$B$12,'ÓSMOSIS INV'!R137,IF($B$15=DATOS!$B$13,REACTORES!R137,IF($B$15=DATOS!$B$14,RESINAS!R141,IF($B$15=DATOS!$B$15,SECADORES!R137,IF($B$15=DATOS!$B$16,SILOS!R137,IF($B$15=DATOS!$B$17,TANQUES!R137,IF($B$15=DATOS!$B$18,'TK AGITADOS'!R137,IF($B$15=DATOS!$B$19,'TORRES ENF'!R137," ")))))))))))))))))</f>
        <v>0</v>
      </c>
      <c r="Q153" s="46">
        <f>IF($B$15=DATOS!$B$3,CALDERAS!S137,IF($B$15=DATOS!$B$4,CENTRÍFUGAS!S137,IF($B$15=DATOS!$B$5,CHILLERS!S137, IF($B$15=DATOS!$B$6,COMPRESORES!S137,IF($B$15=DATOS!$B$7,EVAPORADORES!S137,IF($B$15=DATOS!$B$8,FILTROS!S137,IF($B$15=DATOS!$B$9,IC!S137,IF($B$15=DATOS!$B$10,MIXERS!S137,IF($B$15=DATOS!$B$11,MOLINOS!S137,IF($B$15=DATOS!$B$12,'ÓSMOSIS INV'!S137,IF($B$15=DATOS!$B$13,REACTORES!S137,IF($B$15=DATOS!$B$14,RESINAS!S141,IF($B$15=DATOS!$B$15,SECADORES!S137,IF($B$15=DATOS!$B$16,SILOS!S137,IF($B$15=DATOS!$B$17,TANQUES!S137,IF($B$15=DATOS!$B$18,'TK AGITADOS'!S137,IF($B$15=DATOS!$B$19,'TORRES ENF'!S137," ")))))))))))))))))</f>
        <v>0</v>
      </c>
      <c r="R153" s="46">
        <f>IF($B$15=DATOS!$B$3,CALDERAS!T137,IF($B$15=DATOS!$B$4,CENTRÍFUGAS!T137,IF($B$15=DATOS!$B$5,CHILLERS!T137, IF($B$15=DATOS!$B$6,COMPRESORES!T137,IF($B$15=DATOS!$B$7,EVAPORADORES!T137,IF($B$15=DATOS!$B$8,FILTROS!T137,IF($B$15=DATOS!$B$9,IC!T137,IF($B$15=DATOS!$B$10,MIXERS!T137,IF($B$15=DATOS!$B$11,MOLINOS!T137,IF($B$15=DATOS!$B$12,'ÓSMOSIS INV'!T137,IF($B$15=DATOS!$B$13,REACTORES!T137,IF($B$15=DATOS!$B$14,RESINAS!T141,IF($B$15=DATOS!$B$15,SECADORES!T137,IF($B$15=DATOS!$B$16,SILOS!T137,IF($B$15=DATOS!$B$17,TANQUES!T137,IF($B$15=DATOS!$B$18,'TK AGITADOS'!T137,IF($B$15=DATOS!$B$19,'TORRES ENF'!T137," ")))))))))))))))))</f>
        <v>0</v>
      </c>
      <c r="S153" s="46">
        <f>IF($B$15=DATOS!$B$3,CALDERAS!U137,IF($B$15=DATOS!$B$4,CENTRÍFUGAS!U137,IF($B$15=DATOS!$B$5,CHILLERS!U137, IF($B$15=DATOS!$B$6,COMPRESORES!U137,IF($B$15=DATOS!$B$7,EVAPORADORES!U137,IF($B$15=DATOS!$B$8,FILTROS!U137,IF($B$15=DATOS!$B$9,IC!U137,IF($B$15=DATOS!$B$10,MIXERS!U137,IF($B$15=DATOS!$B$11,MOLINOS!U137,IF($B$15=DATOS!$B$12,'ÓSMOSIS INV'!U137,IF($B$15=DATOS!$B$13,REACTORES!U137,IF($B$15=DATOS!$B$14,RESINAS!U141,IF($B$15=DATOS!$B$15,SECADORES!U137,IF($B$15=DATOS!$B$16,SILOS!U137,IF($B$15=DATOS!$B$17,TANQUES!U137,IF($B$15=DATOS!$B$18,'TK AGITADOS'!U137,IF($B$15=DATOS!$B$19,'TORRES ENF'!U137," ")))))))))))))))))</f>
        <v>0</v>
      </c>
      <c r="T153" s="46">
        <f>IF($B$15=DATOS!$B$3,CALDERAS!V137,IF($B$15=DATOS!$B$4,CENTRÍFUGAS!V137,IF($B$15=DATOS!$B$5,CHILLERS!V137, IF($B$15=DATOS!$B$6,COMPRESORES!V137,IF($B$15=DATOS!$B$7,EVAPORADORES!V137,IF($B$15=DATOS!$B$8,FILTROS!V137,IF($B$15=DATOS!$B$9,IC!V137,IF($B$15=DATOS!$B$10,MIXERS!V137,IF($B$15=DATOS!$B$11,MOLINOS!V137,IF($B$15=DATOS!$B$12,'ÓSMOSIS INV'!V137,IF($B$15=DATOS!$B$13,REACTORES!V137,IF($B$15=DATOS!$B$14,RESINAS!V141,IF($B$15=DATOS!$B$15,SECADORES!V137,IF($B$15=DATOS!$B$16,SILOS!V137,IF($B$15=DATOS!$B$17,TANQUES!V137,IF($B$15=DATOS!$B$18,'TK AGITADOS'!V137,IF($B$15=DATOS!$B$19,'TORRES ENF'!V137," ")))))))))))))))))</f>
        <v>0</v>
      </c>
      <c r="U153" s="46">
        <f>IF($B$15=DATOS!$B$3,CALDERAS!W137,IF($B$15=DATOS!$B$4,CENTRÍFUGAS!W137,IF($B$15=DATOS!$B$5,CHILLERS!W137, IF($B$15=DATOS!$B$6,COMPRESORES!W137,IF($B$15=DATOS!$B$7,EVAPORADORES!W137,IF($B$15=DATOS!$B$8,FILTROS!W137,IF($B$15=DATOS!$B$9,IC!W137,IF($B$15=DATOS!$B$10,MIXERS!W137,IF($B$15=DATOS!$B$11,MOLINOS!W137,IF($B$15=DATOS!$B$12,'ÓSMOSIS INV'!W137,IF($B$15=DATOS!$B$13,REACTORES!W137,IF($B$15=DATOS!$B$14,RESINAS!W141,IF($B$15=DATOS!$B$15,SECADORES!W137,IF($B$15=DATOS!$B$16,SILOS!W137,IF($B$15=DATOS!$B$17,TANQUES!W137,IF($B$15=DATOS!$B$18,'TK AGITADOS'!W137,IF($B$15=DATOS!$B$19,'TORRES ENF'!W137," ")))))))))))))))))</f>
        <v>0</v>
      </c>
      <c r="V153" s="46">
        <f>IF($B$15=DATOS!$B$3,CALDERAS!X137,IF($B$15=DATOS!$B$4,CENTRÍFUGAS!X137,IF($B$15=DATOS!$B$5,CHILLERS!X137, IF($B$15=DATOS!$B$6,COMPRESORES!X137,IF($B$15=DATOS!$B$7,EVAPORADORES!X137,IF($B$15=DATOS!$B$8,FILTROS!X137,IF($B$15=DATOS!$B$9,IC!X137,IF($B$15=DATOS!$B$10,MIXERS!X137,IF($B$15=DATOS!$B$11,MOLINOS!X137,IF($B$15=DATOS!$B$12,'ÓSMOSIS INV'!X137,IF($B$15=DATOS!$B$13,REACTORES!X137,IF($B$15=DATOS!$B$14,RESINAS!X141,IF($B$15=DATOS!$B$15,SECADORES!X137,IF($B$15=DATOS!$B$16,SILOS!X137,IF($B$15=DATOS!$B$17,TANQUES!X137,IF($B$15=DATOS!$B$18,'TK AGITADOS'!X137,IF($B$15=DATOS!$B$19,'TORRES ENF'!X137," ")))))))))))))))))</f>
        <v>0</v>
      </c>
      <c r="W153" s="46">
        <f>IF($B$15=DATOS!$B$3,CALDERAS!Y137,IF($B$15=DATOS!$B$4,CENTRÍFUGAS!Y137,IF($B$15=DATOS!$B$5,CHILLERS!Y137, IF($B$15=DATOS!$B$6,COMPRESORES!Y137,IF($B$15=DATOS!$B$7,EVAPORADORES!Y137,IF($B$15=DATOS!$B$8,FILTROS!Y137,IF($B$15=DATOS!$B$9,IC!Y137,IF($B$15=DATOS!$B$10,MIXERS!Y137,IF($B$15=DATOS!$B$11,MOLINOS!Y137,IF($B$15=DATOS!$B$12,'ÓSMOSIS INV'!Y137,IF($B$15=DATOS!$B$13,REACTORES!Y137,IF($B$15=DATOS!$B$14,RESINAS!Y141,IF($B$15=DATOS!$B$15,SECADORES!Y137,IF($B$15=DATOS!$B$16,SILOS!Y137,IF($B$15=DATOS!$B$17,TANQUES!Y137,IF($B$15=DATOS!$B$18,'TK AGITADOS'!Y137,IF($B$15=DATOS!$B$19,'TORRES ENF'!Y137," ")))))))))))))))))</f>
        <v>0</v>
      </c>
      <c r="X153" s="46">
        <f>IF($B$15=DATOS!$B$3,CALDERAS!Z137,IF($B$15=DATOS!$B$4,CENTRÍFUGAS!Z137,IF($B$15=DATOS!$B$5,CHILLERS!Z137, IF($B$15=DATOS!$B$6,COMPRESORES!Z137,IF($B$15=DATOS!$B$7,EVAPORADORES!Z137,IF($B$15=DATOS!$B$8,FILTROS!Z137,IF($B$15=DATOS!$B$9,IC!Z137,IF($B$15=DATOS!$B$10,MIXERS!Z137,IF($B$15=DATOS!$B$11,MOLINOS!Z137,IF($B$15=DATOS!$B$12,'ÓSMOSIS INV'!Z137,IF($B$15=DATOS!$B$13,REACTORES!Z137,IF($B$15=DATOS!$B$14,RESINAS!Z141,IF($B$15=DATOS!$B$15,SECADORES!Z137,IF($B$15=DATOS!$B$16,SILOS!Z137,IF($B$15=DATOS!$B$17,TANQUES!Z137,IF($B$15=DATOS!$B$18,'TK AGITADOS'!Z137,IF($B$15=DATOS!$B$19,'TORRES ENF'!Z137," ")))))))))))))))))</f>
        <v>0</v>
      </c>
      <c r="Y153" s="46">
        <f>IF($B$15=DATOS!$B$3,CALDERAS!AA137,IF($B$15=DATOS!$B$4,CENTRÍFUGAS!AA137,IF($B$15=DATOS!$B$5,CHILLERS!AA137, IF($B$15=DATOS!$B$6,COMPRESORES!AA137,IF($B$15=DATOS!$B$7,EVAPORADORES!AA137,IF($B$15=DATOS!$B$8,FILTROS!AA137,IF($B$15=DATOS!$B$9,IC!AA137,IF($B$15=DATOS!$B$10,MIXERS!AA137,IF($B$15=DATOS!$B$11,MOLINOS!AA137,IF($B$15=DATOS!$B$12,'ÓSMOSIS INV'!AA137,IF($B$15=DATOS!$B$13,REACTORES!AA137,IF($B$15=DATOS!$B$14,RESINAS!AA141,IF($B$15=DATOS!$B$15,SECADORES!AA137,IF($B$15=DATOS!$B$16,SILOS!AA137,IF($B$15=DATOS!$B$17,TANQUES!AA137,IF($B$15=DATOS!$B$18,'TK AGITADOS'!AA137,IF($B$15=DATOS!$B$19,'TORRES ENF'!AA137," ")))))))))))))))))</f>
        <v>0</v>
      </c>
      <c r="Z153" s="46">
        <f>IF($B$15=DATOS!$B$3,CALDERAS!AB137,IF($B$15=DATOS!$B$4,CENTRÍFUGAS!AB137,IF($B$15=DATOS!$B$5,CHILLERS!AB137, IF($B$15=DATOS!$B$6,COMPRESORES!AB137,IF($B$15=DATOS!$B$7,EVAPORADORES!AB137,IF($B$15=DATOS!$B$8,FILTROS!AB137,IF($B$15=DATOS!$B$9,IC!AB137,IF($B$15=DATOS!$B$10,MIXERS!AB137,IF($B$15=DATOS!$B$11,MOLINOS!AB137,IF($B$15=DATOS!$B$12,'ÓSMOSIS INV'!AB137,IF($B$15=DATOS!$B$13,REACTORES!AB137,IF($B$15=DATOS!$B$14,RESINAS!AB141,IF($B$15=DATOS!$B$15,SECADORES!AB137,IF($B$15=DATOS!$B$16,SILOS!AB137,IF($B$15=DATOS!$B$17,TANQUES!AB137,IF($B$15=DATOS!$B$18,'TK AGITADOS'!AB137,IF($B$15=DATOS!$B$19,'TORRES ENF'!AB137," ")))))))))))))))))</f>
        <v>0</v>
      </c>
      <c r="AA153" s="46">
        <f>IF($B$15=DATOS!$B$3,CALDERAS!AC137,IF($B$15=DATOS!$B$4,CENTRÍFUGAS!AC137,IF($B$15=DATOS!$B$5,CHILLERS!AC137, IF($B$15=DATOS!$B$6,COMPRESORES!AC137,IF($B$15=DATOS!$B$7,EVAPORADORES!AC137,IF($B$15=DATOS!$B$8,FILTROS!AC137,IF($B$15=DATOS!$B$9,IC!AC137,IF($B$15=DATOS!$B$10,MIXERS!AC137,IF($B$15=DATOS!$B$11,MOLINOS!AC137,IF($B$15=DATOS!$B$12,'ÓSMOSIS INV'!AC137,IF($B$15=DATOS!$B$13,REACTORES!AC137,IF($B$15=DATOS!$B$14,RESINAS!AC141,IF($B$15=DATOS!$B$15,SECADORES!AC137,IF($B$15=DATOS!$B$16,SILOS!AC137,IF($B$15=DATOS!$B$17,TANQUES!AC137,IF($B$15=DATOS!$B$18,'TK AGITADOS'!AC137,IF($B$15=DATOS!$B$19,'TORRES ENF'!AC137," ")))))))))))))))))</f>
        <v>0</v>
      </c>
      <c r="AB153" s="46">
        <f>IF($B$15=DATOS!$B$3,CALDERAS!AD137,IF($B$15=DATOS!$B$4,CENTRÍFUGAS!AD137,IF($B$15=DATOS!$B$5,CHILLERS!AD137, IF($B$15=DATOS!$B$6,COMPRESORES!AD137,IF($B$15=DATOS!$B$7,EVAPORADORES!AD137,IF($B$15=DATOS!$B$8,FILTROS!AD137,IF($B$15=DATOS!$B$9,IC!AD137,IF($B$15=DATOS!$B$10,MIXERS!AD137,IF($B$15=DATOS!$B$11,MOLINOS!AD137,IF($B$15=DATOS!$B$12,'ÓSMOSIS INV'!AD137,IF($B$15=DATOS!$B$13,REACTORES!AD137,IF($B$15=DATOS!$B$14,RESINAS!AD141,IF($B$15=DATOS!$B$15,SECADORES!AD137,IF($B$15=DATOS!$B$16,SILOS!AD137,IF($B$15=DATOS!$B$17,TANQUES!AD137,IF($B$15=DATOS!$B$18,'TK AGITADOS'!AD137,IF($B$15=DATOS!$B$19,'TORRES ENF'!AD137," ")))))))))))))))))</f>
        <v>0</v>
      </c>
      <c r="AC153" s="46">
        <f>IF($B$15=DATOS!$B$3,CALDERAS!AE137,IF($B$15=DATOS!$B$4,CENTRÍFUGAS!AE137,IF($B$15=DATOS!$B$5,CHILLERS!AE137, IF($B$15=DATOS!$B$6,COMPRESORES!AE137,IF($B$15=DATOS!$B$7,EVAPORADORES!AE137,IF($B$15=DATOS!$B$8,FILTROS!AE137,IF($B$15=DATOS!$B$9,IC!AE137,IF($B$15=DATOS!$B$10,MIXERS!AE137,IF($B$15=DATOS!$B$11,MOLINOS!AE137,IF($B$15=DATOS!$B$12,'ÓSMOSIS INV'!AE137,IF($B$15=DATOS!$B$13,REACTORES!AE137,IF($B$15=DATOS!$B$14,RESINAS!AE141,IF($B$15=DATOS!$B$15,SECADORES!AE137,IF($B$15=DATOS!$B$16,SILOS!AE137,IF($B$15=DATOS!$B$17,TANQUES!AE137,IF($B$15=DATOS!$B$18,'TK AGITADOS'!AE137,IF($B$15=DATOS!$B$19,'TORRES ENF'!AE137," ")))))))))))))))))</f>
        <v>0</v>
      </c>
      <c r="AD153" s="46">
        <f>IF($B$15=DATOS!$B$3,CALDERAS!AF137,IF($B$15=DATOS!$B$4,CENTRÍFUGAS!AF137,IF($B$15=DATOS!$B$5,CHILLERS!AF137, IF($B$15=DATOS!$B$6,COMPRESORES!AF137,IF($B$15=DATOS!$B$7,EVAPORADORES!AF137,IF($B$15=DATOS!$B$8,FILTROS!AF137,IF($B$15=DATOS!$B$9,IC!AF137,IF($B$15=DATOS!$B$10,MIXERS!AF137,IF($B$15=DATOS!$B$11,MOLINOS!AF137,IF($B$15=DATOS!$B$12,'ÓSMOSIS INV'!AF137,IF($B$15=DATOS!$B$13,REACTORES!AF137,IF($B$15=DATOS!$B$14,RESINAS!AF141,IF($B$15=DATOS!$B$15,SECADORES!AF137,IF($B$15=DATOS!$B$16,SILOS!AF137,IF($B$15=DATOS!$B$17,TANQUES!AF137,IF($B$15=DATOS!$B$18,'TK AGITADOS'!AF137,IF($B$15=DATOS!$B$19,'TORRES ENF'!AF137," ")))))))))))))))))</f>
        <v>0</v>
      </c>
      <c r="AE153" s="46">
        <f>IF($B$15=DATOS!$B$3,CALDERAS!AG137,IF($B$15=DATOS!$B$4,CENTRÍFUGAS!AG137,IF($B$15=DATOS!$B$5,CHILLERS!AG137, IF($B$15=DATOS!$B$6,COMPRESORES!AG137,IF($B$15=DATOS!$B$7,EVAPORADORES!AG137,IF($B$15=DATOS!$B$8,FILTROS!AG137,IF($B$15=DATOS!$B$9,IC!AG137,IF($B$15=DATOS!$B$10,MIXERS!AG137,IF($B$15=DATOS!$B$11,MOLINOS!AG137,IF($B$15=DATOS!$B$12,'ÓSMOSIS INV'!AG137,IF($B$15=DATOS!$B$13,REACTORES!AG137,IF($B$15=DATOS!$B$14,RESINAS!AG141,IF($B$15=DATOS!$B$15,SECADORES!AG137,IF($B$15=DATOS!$B$16,SILOS!AG137,IF($B$15=DATOS!$B$17,TANQUES!AG137,IF($B$15=DATOS!$B$18,'TK AGITADOS'!AG137,IF($B$15=DATOS!$B$19,'TORRES ENF'!AG137," ")))))))))))))))))</f>
        <v>0</v>
      </c>
      <c r="AF153" s="46">
        <f>IF($B$15=DATOS!$B$3,CALDERAS!AH137,IF($B$15=DATOS!$B$4,CENTRÍFUGAS!AH137,IF($B$15=DATOS!$B$5,CHILLERS!AH137, IF($B$15=DATOS!$B$6,COMPRESORES!AH137,IF($B$15=DATOS!$B$7,EVAPORADORES!AH137,IF($B$15=DATOS!$B$8,FILTROS!AH137,IF($B$15=DATOS!$B$9,IC!AH137,IF($B$15=DATOS!$B$10,MIXERS!AH137,IF($B$15=DATOS!$B$11,MOLINOS!AH137,IF($B$15=DATOS!$B$12,'ÓSMOSIS INV'!AH137,IF($B$15=DATOS!$B$13,REACTORES!AH137,IF($B$15=DATOS!$B$14,RESINAS!AH141,IF($B$15=DATOS!$B$15,SECADORES!AH137,IF($B$15=DATOS!$B$16,SILOS!AH137,IF($B$15=DATOS!$B$17,TANQUES!AH137,IF($B$15=DATOS!$B$18,'TK AGITADOS'!AH137,IF($B$15=DATOS!$B$19,'TORRES ENF'!AH137," ")))))))))))))))))</f>
        <v>0</v>
      </c>
    </row>
    <row r="154" spans="1:32" s="48" customFormat="1" ht="45" customHeight="1" x14ac:dyDescent="0.4">
      <c r="A154" s="46">
        <f>IF($B$15=DATOS!$B$3,CALDERAS!C138,IF($B$15=DATOS!$B$4,CENTRÍFUGAS!C138,IF($B$15=DATOS!$B$5,CHILLERS!C138, IF($B$15=DATOS!$B$6,COMPRESORES!C138,IF($B$15=DATOS!$B$7,EVAPORADORES!C138,IF($B$15=DATOS!$B$8,FILTROS!C138,IF($B$15=DATOS!$B$9,IC!C138,IF($B$15=DATOS!$B$10,MIXERS!C138,IF($B$15=DATOS!$B$11,MOLINOS!C138,IF($B$15=DATOS!$B$12,'ÓSMOSIS INV'!C138,IF($B$15=DATOS!$B$13,REACTORES!C138,IF($B$15=DATOS!$B$14,RESINAS!C142,IF($B$15=DATOS!$B$15,SECADORES!C138,IF($B$15=DATOS!$B$16,SILOS!C138,IF($B$15=DATOS!$B$17,TANQUES!C138,IF($B$15=DATOS!$B$18,'TK AGITADOS'!C138,IF($B$15=DATOS!$B$19,'TORRES ENF'!C138," ")))))))))))))))))</f>
        <v>0</v>
      </c>
      <c r="B154" s="46">
        <f>IF($B$15=DATOS!$B$3,CALDERAS!D138,IF($B$15=DATOS!$B$4,CENTRÍFUGAS!D138,IF($B$15=DATOS!$B$5,CHILLERS!D138, IF($B$15=DATOS!$B$6,COMPRESORES!D138,IF($B$15=DATOS!$B$7,EVAPORADORES!D138,IF($B$15=DATOS!$B$8,FILTROS!D138,IF($B$15=DATOS!$B$9,IC!D138,IF($B$15=DATOS!$B$10,MIXERS!D138,IF($B$15=DATOS!$B$11,MOLINOS!D138,IF($B$15=DATOS!$B$12,'ÓSMOSIS INV'!D138,IF($B$15=DATOS!$B$13,REACTORES!D138,IF($B$15=DATOS!$B$14,RESINAS!D142,IF($B$15=DATOS!$B$15,SECADORES!D138,IF($B$15=DATOS!$B$16,SILOS!D138,IF($B$15=DATOS!$B$17,TANQUES!D138,IF($B$15=DATOS!$B$18,'TK AGITADOS'!D138,IF($B$15=DATOS!$B$19,'TORRES ENF'!D138," ")))))))))))))))))</f>
        <v>0</v>
      </c>
      <c r="C154" s="46">
        <f>IF($B$15=DATOS!$B$3,CALDERAS!E138,IF($B$15=DATOS!$B$4,CENTRÍFUGAS!E138,IF($B$15=DATOS!$B$5,CHILLERS!E138, IF($B$15=DATOS!$B$6,COMPRESORES!E138,IF($B$15=DATOS!$B$7,EVAPORADORES!E138,IF($B$15=DATOS!$B$8,FILTROS!E138,IF($B$15=DATOS!$B$9,IC!E138,IF($B$15=DATOS!$B$10,MIXERS!E138,IF($B$15=DATOS!$B$11,MOLINOS!E138,IF($B$15=DATOS!$B$12,'ÓSMOSIS INV'!E138,IF($B$15=DATOS!$B$13,REACTORES!E138,IF($B$15=DATOS!$B$14,RESINAS!E142,IF($B$15=DATOS!$B$15,SECADORES!E138,IF($B$15=DATOS!$B$16,SILOS!E138,IF($B$15=DATOS!$B$17,TANQUES!E138,IF($B$15=DATOS!$B$18,'TK AGITADOS'!E138,IF($B$15=DATOS!$B$19,'TORRES ENF'!E138," ")))))))))))))))))</f>
        <v>0</v>
      </c>
      <c r="D154" s="46">
        <f>IF($B$15=DATOS!$B$3,CALDERAS!F138,IF($B$15=DATOS!$B$4,CENTRÍFUGAS!F138,IF($B$15=DATOS!$B$5,CHILLERS!F138, IF($B$15=DATOS!$B$6,COMPRESORES!F138,IF($B$15=DATOS!$B$7,EVAPORADORES!F138,IF($B$15=DATOS!$B$8,FILTROS!F138,IF($B$15=DATOS!$B$9,IC!F138,IF($B$15=DATOS!$B$10,MIXERS!F138,IF($B$15=DATOS!$B$11,MOLINOS!F138,IF($B$15=DATOS!$B$12,'ÓSMOSIS INV'!F138,IF($B$15=DATOS!$B$13,REACTORES!F138,IF($B$15=DATOS!$B$14,RESINAS!F142,IF($B$15=DATOS!$B$15,SECADORES!F138,IF($B$15=DATOS!$B$16,SILOS!F138,IF($B$15=DATOS!$B$17,TANQUES!F138,IF($B$15=DATOS!$B$18,'TK AGITADOS'!F138,IF($B$15=DATOS!$B$19,'TORRES ENF'!F138," ")))))))))))))))))</f>
        <v>0</v>
      </c>
      <c r="E154" s="46">
        <f>IF($B$15=DATOS!$B$3,CALDERAS!G138,IF($B$15=DATOS!$B$4,CENTRÍFUGAS!G138,IF($B$15=DATOS!$B$5,CHILLERS!G138, IF($B$15=DATOS!$B$6,COMPRESORES!G138,IF($B$15=DATOS!$B$7,EVAPORADORES!G138,IF($B$15=DATOS!$B$8,FILTROS!G138,IF($B$15=DATOS!$B$9,IC!G138,IF($B$15=DATOS!$B$10,MIXERS!G138,IF($B$15=DATOS!$B$11,MOLINOS!G138,IF($B$15=DATOS!$B$12,'ÓSMOSIS INV'!G138,IF($B$15=DATOS!$B$13,REACTORES!G138,IF($B$15=DATOS!$B$14,RESINAS!G142,IF($B$15=DATOS!$B$15,SECADORES!G138,IF($B$15=DATOS!$B$16,SILOS!G138,IF($B$15=DATOS!$B$17,TANQUES!G138,IF($B$15=DATOS!$B$18,'TK AGITADOS'!G138,IF($B$15=DATOS!$B$19,'TORRES ENF'!G138," ")))))))))))))))))</f>
        <v>0</v>
      </c>
      <c r="F154" s="46">
        <f>IF($B$15=DATOS!$B$3,CALDERAS!H138,IF($B$15=DATOS!$B$4,CENTRÍFUGAS!H138,IF($B$15=DATOS!$B$5,CHILLERS!H138, IF($B$15=DATOS!$B$6,COMPRESORES!H138,IF($B$15=DATOS!$B$7,EVAPORADORES!H138,IF($B$15=DATOS!$B$8,FILTROS!H138,IF($B$15=DATOS!$B$9,IC!H138,IF($B$15=DATOS!$B$10,MIXERS!H138,IF($B$15=DATOS!$B$11,MOLINOS!H138,IF($B$15=DATOS!$B$12,'ÓSMOSIS INV'!H138,IF($B$15=DATOS!$B$13,REACTORES!H138,IF($B$15=DATOS!$B$14,RESINAS!H142,IF($B$15=DATOS!$B$15,SECADORES!H138,IF($B$15=DATOS!$B$16,SILOS!H138,IF($B$15=DATOS!$B$17,TANQUES!H138,IF($B$15=DATOS!$B$18,'TK AGITADOS'!H138,IF($B$15=DATOS!$B$19,'TORRES ENF'!H138," ")))))))))))))))))</f>
        <v>0</v>
      </c>
      <c r="G154" s="46">
        <f>IF($B$15=DATOS!$B$3,CALDERAS!I138,IF($B$15=DATOS!$B$4,CENTRÍFUGAS!I138,IF($B$15=DATOS!$B$5,CHILLERS!I138, IF($B$15=DATOS!$B$6,COMPRESORES!I138,IF($B$15=DATOS!$B$7,EVAPORADORES!I138,IF($B$15=DATOS!$B$8,FILTROS!I138,IF($B$15=DATOS!$B$9,IC!I138,IF($B$15=DATOS!$B$10,MIXERS!I138,IF($B$15=DATOS!$B$11,MOLINOS!I138,IF($B$15=DATOS!$B$12,'ÓSMOSIS INV'!I138,IF($B$15=DATOS!$B$13,REACTORES!I138,IF($B$15=DATOS!$B$14,RESINAS!I142,IF($B$15=DATOS!$B$15,SECADORES!I138,IF($B$15=DATOS!$B$16,SILOS!I138,IF($B$15=DATOS!$B$17,TANQUES!I138,IF($B$15=DATOS!$B$18,'TK AGITADOS'!I138,IF($B$15=DATOS!$B$19,'TORRES ENF'!I138," ")))))))))))))))))</f>
        <v>0</v>
      </c>
      <c r="H154" s="46">
        <f>IF($B$15=DATOS!$B$3,CALDERAS!J138,IF($B$15=DATOS!$B$4,CENTRÍFUGAS!J138,IF($B$15=DATOS!$B$5,CHILLERS!J138, IF($B$15=DATOS!$B$6,COMPRESORES!J138,IF($B$15=DATOS!$B$7,EVAPORADORES!J138,IF($B$15=DATOS!$B$8,FILTROS!J138,IF($B$15=DATOS!$B$9,IC!J138,IF($B$15=DATOS!$B$10,MIXERS!J138,IF($B$15=DATOS!$B$11,MOLINOS!J138,IF($B$15=DATOS!$B$12,'ÓSMOSIS INV'!J138,IF($B$15=DATOS!$B$13,REACTORES!J138,IF($B$15=DATOS!$B$14,RESINAS!J142,IF($B$15=DATOS!$B$15,SECADORES!J138,IF($B$15=DATOS!$B$16,SILOS!J138,IF($B$15=DATOS!$B$17,TANQUES!J138,IF($B$15=DATOS!$B$18,'TK AGITADOS'!J138,IF($B$15=DATOS!$B$19,'TORRES ENF'!J138," ")))))))))))))))))</f>
        <v>0</v>
      </c>
      <c r="I154" s="46">
        <f>IF($B$15=DATOS!$B$3,CALDERAS!K138,IF($B$15=DATOS!$B$4,CENTRÍFUGAS!K138,IF($B$15=DATOS!$B$5,CHILLERS!K138, IF($B$15=DATOS!$B$6,COMPRESORES!K138,IF($B$15=DATOS!$B$7,EVAPORADORES!K138,IF($B$15=DATOS!$B$8,FILTROS!K138,IF($B$15=DATOS!$B$9,IC!K138,IF($B$15=DATOS!$B$10,MIXERS!K138,IF($B$15=DATOS!$B$11,MOLINOS!K138,IF($B$15=DATOS!$B$12,'ÓSMOSIS INV'!K138,IF($B$15=DATOS!$B$13,REACTORES!K138,IF($B$15=DATOS!$B$14,RESINAS!K142,IF($B$15=DATOS!$B$15,SECADORES!K138,IF($B$15=DATOS!$B$16,SILOS!K138,IF($B$15=DATOS!$B$17,TANQUES!K138,IF($B$15=DATOS!$B$18,'TK AGITADOS'!K138,IF($B$15=DATOS!$B$19,'TORRES ENF'!K138," ")))))))))))))))))</f>
        <v>0</v>
      </c>
      <c r="J154" s="46">
        <f>IF($B$15=DATOS!$B$3,CALDERAS!L138,IF($B$15=DATOS!$B$4,CENTRÍFUGAS!L138,IF($B$15=DATOS!$B$5,CHILLERS!L138, IF($B$15=DATOS!$B$6,COMPRESORES!L138,IF($B$15=DATOS!$B$7,EVAPORADORES!L138,IF($B$15=DATOS!$B$8,FILTROS!L138,IF($B$15=DATOS!$B$9,IC!L138,IF($B$15=DATOS!$B$10,MIXERS!L138,IF($B$15=DATOS!$B$11,MOLINOS!L138,IF($B$15=DATOS!$B$12,'ÓSMOSIS INV'!L138,IF($B$15=DATOS!$B$13,REACTORES!L138,IF($B$15=DATOS!$B$14,RESINAS!L142,IF($B$15=DATOS!$B$15,SECADORES!L138,IF($B$15=DATOS!$B$16,SILOS!L138,IF($B$15=DATOS!$B$17,TANQUES!L138,IF($B$15=DATOS!$B$18,'TK AGITADOS'!L138,IF($B$15=DATOS!$B$19,'TORRES ENF'!L138," ")))))))))))))))))</f>
        <v>0</v>
      </c>
      <c r="K154" s="46">
        <f>IF($B$15=DATOS!$B$3,CALDERAS!M138,IF($B$15=DATOS!$B$4,CENTRÍFUGAS!M138,IF($B$15=DATOS!$B$5,CHILLERS!M138, IF($B$15=DATOS!$B$6,COMPRESORES!M138,IF($B$15=DATOS!$B$7,EVAPORADORES!M138,IF($B$15=DATOS!$B$8,FILTROS!M138,IF($B$15=DATOS!$B$9,IC!M138,IF($B$15=DATOS!$B$10,MIXERS!M138,IF($B$15=DATOS!$B$11,MOLINOS!M138,IF($B$15=DATOS!$B$12,'ÓSMOSIS INV'!M138,IF($B$15=DATOS!$B$13,REACTORES!M138,IF($B$15=DATOS!$B$14,RESINAS!M142,IF($B$15=DATOS!$B$15,SECADORES!M138,IF($B$15=DATOS!$B$16,SILOS!M138,IF($B$15=DATOS!$B$17,TANQUES!M138,IF($B$15=DATOS!$B$18,'TK AGITADOS'!M138,IF($B$15=DATOS!$B$19,'TORRES ENF'!M138," ")))))))))))))))))</f>
        <v>0</v>
      </c>
      <c r="L154" s="46">
        <f>IF($B$15=DATOS!$B$3,CALDERAS!N138,IF($B$15=DATOS!$B$4,CENTRÍFUGAS!N138,IF($B$15=DATOS!$B$5,CHILLERS!N138, IF($B$15=DATOS!$B$6,COMPRESORES!N138,IF($B$15=DATOS!$B$7,EVAPORADORES!N138,IF($B$15=DATOS!$B$8,FILTROS!N138,IF($B$15=DATOS!$B$9,IC!N138,IF($B$15=DATOS!$B$10,MIXERS!N138,IF($B$15=DATOS!$B$11,MOLINOS!N138,IF($B$15=DATOS!$B$12,'ÓSMOSIS INV'!N138,IF($B$15=DATOS!$B$13,REACTORES!N138,IF($B$15=DATOS!$B$14,RESINAS!N142,IF($B$15=DATOS!$B$15,SECADORES!N138,IF($B$15=DATOS!$B$16,SILOS!N138,IF($B$15=DATOS!$B$17,TANQUES!N138,IF($B$15=DATOS!$B$18,'TK AGITADOS'!N138,IF($B$15=DATOS!$B$19,'TORRES ENF'!N138," ")))))))))))))))))</f>
        <v>0</v>
      </c>
      <c r="M154" s="46">
        <f>IF($B$15=DATOS!$B$3,CALDERAS!O138,IF($B$15=DATOS!$B$4,CENTRÍFUGAS!O138,IF($B$15=DATOS!$B$5,CHILLERS!O138, IF($B$15=DATOS!$B$6,COMPRESORES!O138,IF($B$15=DATOS!$B$7,EVAPORADORES!O138,IF($B$15=DATOS!$B$8,FILTROS!O138,IF($B$15=DATOS!$B$9,IC!O138,IF($B$15=DATOS!$B$10,MIXERS!O138,IF($B$15=DATOS!$B$11,MOLINOS!O138,IF($B$15=DATOS!$B$12,'ÓSMOSIS INV'!O138,IF($B$15=DATOS!$B$13,REACTORES!O138,IF($B$15=DATOS!$B$14,RESINAS!O142,IF($B$15=DATOS!$B$15,SECADORES!O138,IF($B$15=DATOS!$B$16,SILOS!O138,IF($B$15=DATOS!$B$17,TANQUES!O138,IF($B$15=DATOS!$B$18,'TK AGITADOS'!O138,IF($B$15=DATOS!$B$19,'TORRES ENF'!O138," ")))))))))))))))))</f>
        <v>0</v>
      </c>
      <c r="N154" s="46">
        <f>IF($B$15=DATOS!$B$3,CALDERAS!P138,IF($B$15=DATOS!$B$4,CENTRÍFUGAS!P138,IF($B$15=DATOS!$B$5,CHILLERS!P138, IF($B$15=DATOS!$B$6,COMPRESORES!P138,IF($B$15=DATOS!$B$7,EVAPORADORES!P138,IF($B$15=DATOS!$B$8,FILTROS!P138,IF($B$15=DATOS!$B$9,IC!P138,IF($B$15=DATOS!$B$10,MIXERS!P138,IF($B$15=DATOS!$B$11,MOLINOS!P138,IF($B$15=DATOS!$B$12,'ÓSMOSIS INV'!P138,IF($B$15=DATOS!$B$13,REACTORES!P138,IF($B$15=DATOS!$B$14,RESINAS!P142,IF($B$15=DATOS!$B$15,SECADORES!P138,IF($B$15=DATOS!$B$16,SILOS!P138,IF($B$15=DATOS!$B$17,TANQUES!P138,IF($B$15=DATOS!$B$18,'TK AGITADOS'!P138,IF($B$15=DATOS!$B$19,'TORRES ENF'!P138," ")))))))))))))))))</f>
        <v>0</v>
      </c>
      <c r="O154" s="46">
        <f>IF($B$15=DATOS!$B$3,CALDERAS!Q138,IF($B$15=DATOS!$B$4,CENTRÍFUGAS!Q138,IF($B$15=DATOS!$B$5,CHILLERS!Q138, IF($B$15=DATOS!$B$6,COMPRESORES!Q138,IF($B$15=DATOS!$B$7,EVAPORADORES!Q138,IF($B$15=DATOS!$B$8,FILTROS!Q138,IF($B$15=DATOS!$B$9,IC!Q138,IF($B$15=DATOS!$B$10,MIXERS!Q138,IF($B$15=DATOS!$B$11,MOLINOS!Q138,IF($B$15=DATOS!$B$12,'ÓSMOSIS INV'!Q138,IF($B$15=DATOS!$B$13,REACTORES!Q138,IF($B$15=DATOS!$B$14,RESINAS!Q142,IF($B$15=DATOS!$B$15,SECADORES!Q138,IF($B$15=DATOS!$B$16,SILOS!Q138,IF($B$15=DATOS!$B$17,TANQUES!Q138,IF($B$15=DATOS!$B$18,'TK AGITADOS'!Q138,IF($B$15=DATOS!$B$19,'TORRES ENF'!Q138," ")))))))))))))))))</f>
        <v>0</v>
      </c>
      <c r="P154" s="46">
        <f>IF($B$15=DATOS!$B$3,CALDERAS!R138,IF($B$15=DATOS!$B$4,CENTRÍFUGAS!R138,IF($B$15=DATOS!$B$5,CHILLERS!R138, IF($B$15=DATOS!$B$6,COMPRESORES!R138,IF($B$15=DATOS!$B$7,EVAPORADORES!R138,IF($B$15=DATOS!$B$8,FILTROS!R138,IF($B$15=DATOS!$B$9,IC!R138,IF($B$15=DATOS!$B$10,MIXERS!R138,IF($B$15=DATOS!$B$11,MOLINOS!R138,IF($B$15=DATOS!$B$12,'ÓSMOSIS INV'!R138,IF($B$15=DATOS!$B$13,REACTORES!R138,IF($B$15=DATOS!$B$14,RESINAS!R142,IF($B$15=DATOS!$B$15,SECADORES!R138,IF($B$15=DATOS!$B$16,SILOS!R138,IF($B$15=DATOS!$B$17,TANQUES!R138,IF($B$15=DATOS!$B$18,'TK AGITADOS'!R138,IF($B$15=DATOS!$B$19,'TORRES ENF'!R138," ")))))))))))))))))</f>
        <v>0</v>
      </c>
      <c r="Q154" s="46">
        <f>IF($B$15=DATOS!$B$3,CALDERAS!S138,IF($B$15=DATOS!$B$4,CENTRÍFUGAS!S138,IF($B$15=DATOS!$B$5,CHILLERS!S138, IF($B$15=DATOS!$B$6,COMPRESORES!S138,IF($B$15=DATOS!$B$7,EVAPORADORES!S138,IF($B$15=DATOS!$B$8,FILTROS!S138,IF($B$15=DATOS!$B$9,IC!S138,IF($B$15=DATOS!$B$10,MIXERS!S138,IF($B$15=DATOS!$B$11,MOLINOS!S138,IF($B$15=DATOS!$B$12,'ÓSMOSIS INV'!S138,IF($B$15=DATOS!$B$13,REACTORES!S138,IF($B$15=DATOS!$B$14,RESINAS!S142,IF($B$15=DATOS!$B$15,SECADORES!S138,IF($B$15=DATOS!$B$16,SILOS!S138,IF($B$15=DATOS!$B$17,TANQUES!S138,IF($B$15=DATOS!$B$18,'TK AGITADOS'!S138,IF($B$15=DATOS!$B$19,'TORRES ENF'!S138," ")))))))))))))))))</f>
        <v>0</v>
      </c>
      <c r="R154" s="46">
        <f>IF($B$15=DATOS!$B$3,CALDERAS!T138,IF($B$15=DATOS!$B$4,CENTRÍFUGAS!T138,IF($B$15=DATOS!$B$5,CHILLERS!T138, IF($B$15=DATOS!$B$6,COMPRESORES!T138,IF($B$15=DATOS!$B$7,EVAPORADORES!T138,IF($B$15=DATOS!$B$8,FILTROS!T138,IF($B$15=DATOS!$B$9,IC!T138,IF($B$15=DATOS!$B$10,MIXERS!T138,IF($B$15=DATOS!$B$11,MOLINOS!T138,IF($B$15=DATOS!$B$12,'ÓSMOSIS INV'!T138,IF($B$15=DATOS!$B$13,REACTORES!T138,IF($B$15=DATOS!$B$14,RESINAS!T142,IF($B$15=DATOS!$B$15,SECADORES!T138,IF($B$15=DATOS!$B$16,SILOS!T138,IF($B$15=DATOS!$B$17,TANQUES!T138,IF($B$15=DATOS!$B$18,'TK AGITADOS'!T138,IF($B$15=DATOS!$B$19,'TORRES ENF'!T138," ")))))))))))))))))</f>
        <v>0</v>
      </c>
      <c r="S154" s="46">
        <f>IF($B$15=DATOS!$B$3,CALDERAS!U138,IF($B$15=DATOS!$B$4,CENTRÍFUGAS!U138,IF($B$15=DATOS!$B$5,CHILLERS!U138, IF($B$15=DATOS!$B$6,COMPRESORES!U138,IF($B$15=DATOS!$B$7,EVAPORADORES!U138,IF($B$15=DATOS!$B$8,FILTROS!U138,IF($B$15=DATOS!$B$9,IC!U138,IF($B$15=DATOS!$B$10,MIXERS!U138,IF($B$15=DATOS!$B$11,MOLINOS!U138,IF($B$15=DATOS!$B$12,'ÓSMOSIS INV'!U138,IF($B$15=DATOS!$B$13,REACTORES!U138,IF($B$15=DATOS!$B$14,RESINAS!U142,IF($B$15=DATOS!$B$15,SECADORES!U138,IF($B$15=DATOS!$B$16,SILOS!U138,IF($B$15=DATOS!$B$17,TANQUES!U138,IF($B$15=DATOS!$B$18,'TK AGITADOS'!U138,IF($B$15=DATOS!$B$19,'TORRES ENF'!U138," ")))))))))))))))))</f>
        <v>0</v>
      </c>
      <c r="T154" s="46">
        <f>IF($B$15=DATOS!$B$3,CALDERAS!V138,IF($B$15=DATOS!$B$4,CENTRÍFUGAS!V138,IF($B$15=DATOS!$B$5,CHILLERS!V138, IF($B$15=DATOS!$B$6,COMPRESORES!V138,IF($B$15=DATOS!$B$7,EVAPORADORES!V138,IF($B$15=DATOS!$B$8,FILTROS!V138,IF($B$15=DATOS!$B$9,IC!V138,IF($B$15=DATOS!$B$10,MIXERS!V138,IF($B$15=DATOS!$B$11,MOLINOS!V138,IF($B$15=DATOS!$B$12,'ÓSMOSIS INV'!V138,IF($B$15=DATOS!$B$13,REACTORES!V138,IF($B$15=DATOS!$B$14,RESINAS!V142,IF($B$15=DATOS!$B$15,SECADORES!V138,IF($B$15=DATOS!$B$16,SILOS!V138,IF($B$15=DATOS!$B$17,TANQUES!V138,IF($B$15=DATOS!$B$18,'TK AGITADOS'!V138,IF($B$15=DATOS!$B$19,'TORRES ENF'!V138," ")))))))))))))))))</f>
        <v>0</v>
      </c>
      <c r="U154" s="46">
        <f>IF($B$15=DATOS!$B$3,CALDERAS!W138,IF($B$15=DATOS!$B$4,CENTRÍFUGAS!W138,IF($B$15=DATOS!$B$5,CHILLERS!W138, IF($B$15=DATOS!$B$6,COMPRESORES!W138,IF($B$15=DATOS!$B$7,EVAPORADORES!W138,IF($B$15=DATOS!$B$8,FILTROS!W138,IF($B$15=DATOS!$B$9,IC!W138,IF($B$15=DATOS!$B$10,MIXERS!W138,IF($B$15=DATOS!$B$11,MOLINOS!W138,IF($B$15=DATOS!$B$12,'ÓSMOSIS INV'!W138,IF($B$15=DATOS!$B$13,REACTORES!W138,IF($B$15=DATOS!$B$14,RESINAS!W142,IF($B$15=DATOS!$B$15,SECADORES!W138,IF($B$15=DATOS!$B$16,SILOS!W138,IF($B$15=DATOS!$B$17,TANQUES!W138,IF($B$15=DATOS!$B$18,'TK AGITADOS'!W138,IF($B$15=DATOS!$B$19,'TORRES ENF'!W138," ")))))))))))))))))</f>
        <v>0</v>
      </c>
      <c r="V154" s="46">
        <f>IF($B$15=DATOS!$B$3,CALDERAS!X138,IF($B$15=DATOS!$B$4,CENTRÍFUGAS!X138,IF($B$15=DATOS!$B$5,CHILLERS!X138, IF($B$15=DATOS!$B$6,COMPRESORES!X138,IF($B$15=DATOS!$B$7,EVAPORADORES!X138,IF($B$15=DATOS!$B$8,FILTROS!X138,IF($B$15=DATOS!$B$9,IC!X138,IF($B$15=DATOS!$B$10,MIXERS!X138,IF($B$15=DATOS!$B$11,MOLINOS!X138,IF($B$15=DATOS!$B$12,'ÓSMOSIS INV'!X138,IF($B$15=DATOS!$B$13,REACTORES!X138,IF($B$15=DATOS!$B$14,RESINAS!X142,IF($B$15=DATOS!$B$15,SECADORES!X138,IF($B$15=DATOS!$B$16,SILOS!X138,IF($B$15=DATOS!$B$17,TANQUES!X138,IF($B$15=DATOS!$B$18,'TK AGITADOS'!X138,IF($B$15=DATOS!$B$19,'TORRES ENF'!X138," ")))))))))))))))))</f>
        <v>0</v>
      </c>
      <c r="W154" s="46">
        <f>IF($B$15=DATOS!$B$3,CALDERAS!Y138,IF($B$15=DATOS!$B$4,CENTRÍFUGAS!Y138,IF($B$15=DATOS!$B$5,CHILLERS!Y138, IF($B$15=DATOS!$B$6,COMPRESORES!Y138,IF($B$15=DATOS!$B$7,EVAPORADORES!Y138,IF($B$15=DATOS!$B$8,FILTROS!Y138,IF($B$15=DATOS!$B$9,IC!Y138,IF($B$15=DATOS!$B$10,MIXERS!Y138,IF($B$15=DATOS!$B$11,MOLINOS!Y138,IF($B$15=DATOS!$B$12,'ÓSMOSIS INV'!Y138,IF($B$15=DATOS!$B$13,REACTORES!Y138,IF($B$15=DATOS!$B$14,RESINAS!Y142,IF($B$15=DATOS!$B$15,SECADORES!Y138,IF($B$15=DATOS!$B$16,SILOS!Y138,IF($B$15=DATOS!$B$17,TANQUES!Y138,IF($B$15=DATOS!$B$18,'TK AGITADOS'!Y138,IF($B$15=DATOS!$B$19,'TORRES ENF'!Y138," ")))))))))))))))))</f>
        <v>0</v>
      </c>
      <c r="X154" s="46">
        <f>IF($B$15=DATOS!$B$3,CALDERAS!Z138,IF($B$15=DATOS!$B$4,CENTRÍFUGAS!Z138,IF($B$15=DATOS!$B$5,CHILLERS!Z138, IF($B$15=DATOS!$B$6,COMPRESORES!Z138,IF($B$15=DATOS!$B$7,EVAPORADORES!Z138,IF($B$15=DATOS!$B$8,FILTROS!Z138,IF($B$15=DATOS!$B$9,IC!Z138,IF($B$15=DATOS!$B$10,MIXERS!Z138,IF($B$15=DATOS!$B$11,MOLINOS!Z138,IF($B$15=DATOS!$B$12,'ÓSMOSIS INV'!Z138,IF($B$15=DATOS!$B$13,REACTORES!Z138,IF($B$15=DATOS!$B$14,RESINAS!Z142,IF($B$15=DATOS!$B$15,SECADORES!Z138,IF($B$15=DATOS!$B$16,SILOS!Z138,IF($B$15=DATOS!$B$17,TANQUES!Z138,IF($B$15=DATOS!$B$18,'TK AGITADOS'!Z138,IF($B$15=DATOS!$B$19,'TORRES ENF'!Z138," ")))))))))))))))))</f>
        <v>0</v>
      </c>
      <c r="Y154" s="46">
        <f>IF($B$15=DATOS!$B$3,CALDERAS!AA138,IF($B$15=DATOS!$B$4,CENTRÍFUGAS!AA138,IF($B$15=DATOS!$B$5,CHILLERS!AA138, IF($B$15=DATOS!$B$6,COMPRESORES!AA138,IF($B$15=DATOS!$B$7,EVAPORADORES!AA138,IF($B$15=DATOS!$B$8,FILTROS!AA138,IF($B$15=DATOS!$B$9,IC!AA138,IF($B$15=DATOS!$B$10,MIXERS!AA138,IF($B$15=DATOS!$B$11,MOLINOS!AA138,IF($B$15=DATOS!$B$12,'ÓSMOSIS INV'!AA138,IF($B$15=DATOS!$B$13,REACTORES!AA138,IF($B$15=DATOS!$B$14,RESINAS!AA142,IF($B$15=DATOS!$B$15,SECADORES!AA138,IF($B$15=DATOS!$B$16,SILOS!AA138,IF($B$15=DATOS!$B$17,TANQUES!AA138,IF($B$15=DATOS!$B$18,'TK AGITADOS'!AA138,IF($B$15=DATOS!$B$19,'TORRES ENF'!AA138," ")))))))))))))))))</f>
        <v>0</v>
      </c>
      <c r="Z154" s="46">
        <f>IF($B$15=DATOS!$B$3,CALDERAS!AB138,IF($B$15=DATOS!$B$4,CENTRÍFUGAS!AB138,IF($B$15=DATOS!$B$5,CHILLERS!AB138, IF($B$15=DATOS!$B$6,COMPRESORES!AB138,IF($B$15=DATOS!$B$7,EVAPORADORES!AB138,IF($B$15=DATOS!$B$8,FILTROS!AB138,IF($B$15=DATOS!$B$9,IC!AB138,IF($B$15=DATOS!$B$10,MIXERS!AB138,IF($B$15=DATOS!$B$11,MOLINOS!AB138,IF($B$15=DATOS!$B$12,'ÓSMOSIS INV'!AB138,IF($B$15=DATOS!$B$13,REACTORES!AB138,IF($B$15=DATOS!$B$14,RESINAS!AB142,IF($B$15=DATOS!$B$15,SECADORES!AB138,IF($B$15=DATOS!$B$16,SILOS!AB138,IF($B$15=DATOS!$B$17,TANQUES!AB138,IF($B$15=DATOS!$B$18,'TK AGITADOS'!AB138,IF($B$15=DATOS!$B$19,'TORRES ENF'!AB138," ")))))))))))))))))</f>
        <v>0</v>
      </c>
      <c r="AA154" s="46">
        <f>IF($B$15=DATOS!$B$3,CALDERAS!AC138,IF($B$15=DATOS!$B$4,CENTRÍFUGAS!AC138,IF($B$15=DATOS!$B$5,CHILLERS!AC138, IF($B$15=DATOS!$B$6,COMPRESORES!AC138,IF($B$15=DATOS!$B$7,EVAPORADORES!AC138,IF($B$15=DATOS!$B$8,FILTROS!AC138,IF($B$15=DATOS!$B$9,IC!AC138,IF($B$15=DATOS!$B$10,MIXERS!AC138,IF($B$15=DATOS!$B$11,MOLINOS!AC138,IF($B$15=DATOS!$B$12,'ÓSMOSIS INV'!AC138,IF($B$15=DATOS!$B$13,REACTORES!AC138,IF($B$15=DATOS!$B$14,RESINAS!AC142,IF($B$15=DATOS!$B$15,SECADORES!AC138,IF($B$15=DATOS!$B$16,SILOS!AC138,IF($B$15=DATOS!$B$17,TANQUES!AC138,IF($B$15=DATOS!$B$18,'TK AGITADOS'!AC138,IF($B$15=DATOS!$B$19,'TORRES ENF'!AC138," ")))))))))))))))))</f>
        <v>0</v>
      </c>
      <c r="AB154" s="46">
        <f>IF($B$15=DATOS!$B$3,CALDERAS!AD138,IF($B$15=DATOS!$B$4,CENTRÍFUGAS!AD138,IF($B$15=DATOS!$B$5,CHILLERS!AD138, IF($B$15=DATOS!$B$6,COMPRESORES!AD138,IF($B$15=DATOS!$B$7,EVAPORADORES!AD138,IF($B$15=DATOS!$B$8,FILTROS!AD138,IF($B$15=DATOS!$B$9,IC!AD138,IF($B$15=DATOS!$B$10,MIXERS!AD138,IF($B$15=DATOS!$B$11,MOLINOS!AD138,IF($B$15=DATOS!$B$12,'ÓSMOSIS INV'!AD138,IF($B$15=DATOS!$B$13,REACTORES!AD138,IF($B$15=DATOS!$B$14,RESINAS!AD142,IF($B$15=DATOS!$B$15,SECADORES!AD138,IF($B$15=DATOS!$B$16,SILOS!AD138,IF($B$15=DATOS!$B$17,TANQUES!AD138,IF($B$15=DATOS!$B$18,'TK AGITADOS'!AD138,IF($B$15=DATOS!$B$19,'TORRES ENF'!AD138," ")))))))))))))))))</f>
        <v>0</v>
      </c>
      <c r="AC154" s="46">
        <f>IF($B$15=DATOS!$B$3,CALDERAS!AE138,IF($B$15=DATOS!$B$4,CENTRÍFUGAS!AE138,IF($B$15=DATOS!$B$5,CHILLERS!AE138, IF($B$15=DATOS!$B$6,COMPRESORES!AE138,IF($B$15=DATOS!$B$7,EVAPORADORES!AE138,IF($B$15=DATOS!$B$8,FILTROS!AE138,IF($B$15=DATOS!$B$9,IC!AE138,IF($B$15=DATOS!$B$10,MIXERS!AE138,IF($B$15=DATOS!$B$11,MOLINOS!AE138,IF($B$15=DATOS!$B$12,'ÓSMOSIS INV'!AE138,IF($B$15=DATOS!$B$13,REACTORES!AE138,IF($B$15=DATOS!$B$14,RESINAS!AE142,IF($B$15=DATOS!$B$15,SECADORES!AE138,IF($B$15=DATOS!$B$16,SILOS!AE138,IF($B$15=DATOS!$B$17,TANQUES!AE138,IF($B$15=DATOS!$B$18,'TK AGITADOS'!AE138,IF($B$15=DATOS!$B$19,'TORRES ENF'!AE138," ")))))))))))))))))</f>
        <v>0</v>
      </c>
      <c r="AD154" s="46">
        <f>IF($B$15=DATOS!$B$3,CALDERAS!AF138,IF($B$15=DATOS!$B$4,CENTRÍFUGAS!AF138,IF($B$15=DATOS!$B$5,CHILLERS!AF138, IF($B$15=DATOS!$B$6,COMPRESORES!AF138,IF($B$15=DATOS!$B$7,EVAPORADORES!AF138,IF($B$15=DATOS!$B$8,FILTROS!AF138,IF($B$15=DATOS!$B$9,IC!AF138,IF($B$15=DATOS!$B$10,MIXERS!AF138,IF($B$15=DATOS!$B$11,MOLINOS!AF138,IF($B$15=DATOS!$B$12,'ÓSMOSIS INV'!AF138,IF($B$15=DATOS!$B$13,REACTORES!AF138,IF($B$15=DATOS!$B$14,RESINAS!AF142,IF($B$15=DATOS!$B$15,SECADORES!AF138,IF($B$15=DATOS!$B$16,SILOS!AF138,IF($B$15=DATOS!$B$17,TANQUES!AF138,IF($B$15=DATOS!$B$18,'TK AGITADOS'!AF138,IF($B$15=DATOS!$B$19,'TORRES ENF'!AF138," ")))))))))))))))))</f>
        <v>0</v>
      </c>
      <c r="AE154" s="46">
        <f>IF($B$15=DATOS!$B$3,CALDERAS!AG138,IF($B$15=DATOS!$B$4,CENTRÍFUGAS!AG138,IF($B$15=DATOS!$B$5,CHILLERS!AG138, IF($B$15=DATOS!$B$6,COMPRESORES!AG138,IF($B$15=DATOS!$B$7,EVAPORADORES!AG138,IF($B$15=DATOS!$B$8,FILTROS!AG138,IF($B$15=DATOS!$B$9,IC!AG138,IF($B$15=DATOS!$B$10,MIXERS!AG138,IF($B$15=DATOS!$B$11,MOLINOS!AG138,IF($B$15=DATOS!$B$12,'ÓSMOSIS INV'!AG138,IF($B$15=DATOS!$B$13,REACTORES!AG138,IF($B$15=DATOS!$B$14,RESINAS!AG142,IF($B$15=DATOS!$B$15,SECADORES!AG138,IF($B$15=DATOS!$B$16,SILOS!AG138,IF($B$15=DATOS!$B$17,TANQUES!AG138,IF($B$15=DATOS!$B$18,'TK AGITADOS'!AG138,IF($B$15=DATOS!$B$19,'TORRES ENF'!AG138," ")))))))))))))))))</f>
        <v>0</v>
      </c>
      <c r="AF154" s="46">
        <f>IF($B$15=DATOS!$B$3,CALDERAS!AH138,IF($B$15=DATOS!$B$4,CENTRÍFUGAS!AH138,IF($B$15=DATOS!$B$5,CHILLERS!AH138, IF($B$15=DATOS!$B$6,COMPRESORES!AH138,IF($B$15=DATOS!$B$7,EVAPORADORES!AH138,IF($B$15=DATOS!$B$8,FILTROS!AH138,IF($B$15=DATOS!$B$9,IC!AH138,IF($B$15=DATOS!$B$10,MIXERS!AH138,IF($B$15=DATOS!$B$11,MOLINOS!AH138,IF($B$15=DATOS!$B$12,'ÓSMOSIS INV'!AH138,IF($B$15=DATOS!$B$13,REACTORES!AH138,IF($B$15=DATOS!$B$14,RESINAS!AH142,IF($B$15=DATOS!$B$15,SECADORES!AH138,IF($B$15=DATOS!$B$16,SILOS!AH138,IF($B$15=DATOS!$B$17,TANQUES!AH138,IF($B$15=DATOS!$B$18,'TK AGITADOS'!AH138,IF($B$15=DATOS!$B$19,'TORRES ENF'!AH138," ")))))))))))))))))</f>
        <v>0</v>
      </c>
    </row>
    <row r="155" spans="1:32" s="48" customFormat="1" ht="45" customHeight="1" x14ac:dyDescent="0.4">
      <c r="A155" s="46">
        <f>IF($B$15=DATOS!$B$3,CALDERAS!C139,IF($B$15=DATOS!$B$4,CENTRÍFUGAS!C139,IF($B$15=DATOS!$B$5,CHILLERS!C139, IF($B$15=DATOS!$B$6,COMPRESORES!C139,IF($B$15=DATOS!$B$7,EVAPORADORES!C139,IF($B$15=DATOS!$B$8,FILTROS!C139,IF($B$15=DATOS!$B$9,IC!C139,IF($B$15=DATOS!$B$10,MIXERS!C139,IF($B$15=DATOS!$B$11,MOLINOS!C139,IF($B$15=DATOS!$B$12,'ÓSMOSIS INV'!C139,IF($B$15=DATOS!$B$13,REACTORES!C139,IF($B$15=DATOS!$B$14,RESINAS!C143,IF($B$15=DATOS!$B$15,SECADORES!C139,IF($B$15=DATOS!$B$16,SILOS!C139,IF($B$15=DATOS!$B$17,TANQUES!C139,IF($B$15=DATOS!$B$18,'TK AGITADOS'!C139,IF($B$15=DATOS!$B$19,'TORRES ENF'!C139," ")))))))))))))))))</f>
        <v>0</v>
      </c>
      <c r="B155" s="46">
        <f>IF($B$15=DATOS!$B$3,CALDERAS!D139,IF($B$15=DATOS!$B$4,CENTRÍFUGAS!D139,IF($B$15=DATOS!$B$5,CHILLERS!D139, IF($B$15=DATOS!$B$6,COMPRESORES!D139,IF($B$15=DATOS!$B$7,EVAPORADORES!D139,IF($B$15=DATOS!$B$8,FILTROS!D139,IF($B$15=DATOS!$B$9,IC!D139,IF($B$15=DATOS!$B$10,MIXERS!D139,IF($B$15=DATOS!$B$11,MOLINOS!D139,IF($B$15=DATOS!$B$12,'ÓSMOSIS INV'!D139,IF($B$15=DATOS!$B$13,REACTORES!D139,IF($B$15=DATOS!$B$14,RESINAS!D143,IF($B$15=DATOS!$B$15,SECADORES!D139,IF($B$15=DATOS!$B$16,SILOS!D139,IF($B$15=DATOS!$B$17,TANQUES!D139,IF($B$15=DATOS!$B$18,'TK AGITADOS'!D139,IF($B$15=DATOS!$B$19,'TORRES ENF'!D139," ")))))))))))))))))</f>
        <v>0</v>
      </c>
      <c r="C155" s="46">
        <f>IF($B$15=DATOS!$B$3,CALDERAS!E139,IF($B$15=DATOS!$B$4,CENTRÍFUGAS!E139,IF($B$15=DATOS!$B$5,CHILLERS!E139, IF($B$15=DATOS!$B$6,COMPRESORES!E139,IF($B$15=DATOS!$B$7,EVAPORADORES!E139,IF($B$15=DATOS!$B$8,FILTROS!E139,IF($B$15=DATOS!$B$9,IC!E139,IF($B$15=DATOS!$B$10,MIXERS!E139,IF($B$15=DATOS!$B$11,MOLINOS!E139,IF($B$15=DATOS!$B$12,'ÓSMOSIS INV'!E139,IF($B$15=DATOS!$B$13,REACTORES!E139,IF($B$15=DATOS!$B$14,RESINAS!E143,IF($B$15=DATOS!$B$15,SECADORES!E139,IF($B$15=DATOS!$B$16,SILOS!E139,IF($B$15=DATOS!$B$17,TANQUES!E139,IF($B$15=DATOS!$B$18,'TK AGITADOS'!E139,IF($B$15=DATOS!$B$19,'TORRES ENF'!E139," ")))))))))))))))))</f>
        <v>0</v>
      </c>
      <c r="D155" s="46">
        <f>IF($B$15=DATOS!$B$3,CALDERAS!F139,IF($B$15=DATOS!$B$4,CENTRÍFUGAS!F139,IF($B$15=DATOS!$B$5,CHILLERS!F139, IF($B$15=DATOS!$B$6,COMPRESORES!F139,IF($B$15=DATOS!$B$7,EVAPORADORES!F139,IF($B$15=DATOS!$B$8,FILTROS!F139,IF($B$15=DATOS!$B$9,IC!F139,IF($B$15=DATOS!$B$10,MIXERS!F139,IF($B$15=DATOS!$B$11,MOLINOS!F139,IF($B$15=DATOS!$B$12,'ÓSMOSIS INV'!F139,IF($B$15=DATOS!$B$13,REACTORES!F139,IF($B$15=DATOS!$B$14,RESINAS!F143,IF($B$15=DATOS!$B$15,SECADORES!F139,IF($B$15=DATOS!$B$16,SILOS!F139,IF($B$15=DATOS!$B$17,TANQUES!F139,IF($B$15=DATOS!$B$18,'TK AGITADOS'!F139,IF($B$15=DATOS!$B$19,'TORRES ENF'!F139," ")))))))))))))))))</f>
        <v>0</v>
      </c>
      <c r="E155" s="46">
        <f>IF($B$15=DATOS!$B$3,CALDERAS!G139,IF($B$15=DATOS!$B$4,CENTRÍFUGAS!G139,IF($B$15=DATOS!$B$5,CHILLERS!G139, IF($B$15=DATOS!$B$6,COMPRESORES!G139,IF($B$15=DATOS!$B$7,EVAPORADORES!G139,IF($B$15=DATOS!$B$8,FILTROS!G139,IF($B$15=DATOS!$B$9,IC!G139,IF($B$15=DATOS!$B$10,MIXERS!G139,IF($B$15=DATOS!$B$11,MOLINOS!G139,IF($B$15=DATOS!$B$12,'ÓSMOSIS INV'!G139,IF($B$15=DATOS!$B$13,REACTORES!G139,IF($B$15=DATOS!$B$14,RESINAS!G143,IF($B$15=DATOS!$B$15,SECADORES!G139,IF($B$15=DATOS!$B$16,SILOS!G139,IF($B$15=DATOS!$B$17,TANQUES!G139,IF($B$15=DATOS!$B$18,'TK AGITADOS'!G139,IF($B$15=DATOS!$B$19,'TORRES ENF'!G139," ")))))))))))))))))</f>
        <v>0</v>
      </c>
      <c r="F155" s="46">
        <f>IF($B$15=DATOS!$B$3,CALDERAS!H139,IF($B$15=DATOS!$B$4,CENTRÍFUGAS!H139,IF($B$15=DATOS!$B$5,CHILLERS!H139, IF($B$15=DATOS!$B$6,COMPRESORES!H139,IF($B$15=DATOS!$B$7,EVAPORADORES!H139,IF($B$15=DATOS!$B$8,FILTROS!H139,IF($B$15=DATOS!$B$9,IC!H139,IF($B$15=DATOS!$B$10,MIXERS!H139,IF($B$15=DATOS!$B$11,MOLINOS!H139,IF($B$15=DATOS!$B$12,'ÓSMOSIS INV'!H139,IF($B$15=DATOS!$B$13,REACTORES!H139,IF($B$15=DATOS!$B$14,RESINAS!H143,IF($B$15=DATOS!$B$15,SECADORES!H139,IF($B$15=DATOS!$B$16,SILOS!H139,IF($B$15=DATOS!$B$17,TANQUES!H139,IF($B$15=DATOS!$B$18,'TK AGITADOS'!H139,IF($B$15=DATOS!$B$19,'TORRES ENF'!H139," ")))))))))))))))))</f>
        <v>0</v>
      </c>
      <c r="G155" s="46">
        <f>IF($B$15=DATOS!$B$3,CALDERAS!I139,IF($B$15=DATOS!$B$4,CENTRÍFUGAS!I139,IF($B$15=DATOS!$B$5,CHILLERS!I139, IF($B$15=DATOS!$B$6,COMPRESORES!I139,IF($B$15=DATOS!$B$7,EVAPORADORES!I139,IF($B$15=DATOS!$B$8,FILTROS!I139,IF($B$15=DATOS!$B$9,IC!I139,IF($B$15=DATOS!$B$10,MIXERS!I139,IF($B$15=DATOS!$B$11,MOLINOS!I139,IF($B$15=DATOS!$B$12,'ÓSMOSIS INV'!I139,IF($B$15=DATOS!$B$13,REACTORES!I139,IF($B$15=DATOS!$B$14,RESINAS!I143,IF($B$15=DATOS!$B$15,SECADORES!I139,IF($B$15=DATOS!$B$16,SILOS!I139,IF($B$15=DATOS!$B$17,TANQUES!I139,IF($B$15=DATOS!$B$18,'TK AGITADOS'!I139,IF($B$15=DATOS!$B$19,'TORRES ENF'!I139," ")))))))))))))))))</f>
        <v>0</v>
      </c>
      <c r="H155" s="46">
        <f>IF($B$15=DATOS!$B$3,CALDERAS!J139,IF($B$15=DATOS!$B$4,CENTRÍFUGAS!J139,IF($B$15=DATOS!$B$5,CHILLERS!J139, IF($B$15=DATOS!$B$6,COMPRESORES!J139,IF($B$15=DATOS!$B$7,EVAPORADORES!J139,IF($B$15=DATOS!$B$8,FILTROS!J139,IF($B$15=DATOS!$B$9,IC!J139,IF($B$15=DATOS!$B$10,MIXERS!J139,IF($B$15=DATOS!$B$11,MOLINOS!J139,IF($B$15=DATOS!$B$12,'ÓSMOSIS INV'!J139,IF($B$15=DATOS!$B$13,REACTORES!J139,IF($B$15=DATOS!$B$14,RESINAS!J143,IF($B$15=DATOS!$B$15,SECADORES!J139,IF($B$15=DATOS!$B$16,SILOS!J139,IF($B$15=DATOS!$B$17,TANQUES!J139,IF($B$15=DATOS!$B$18,'TK AGITADOS'!J139,IF($B$15=DATOS!$B$19,'TORRES ENF'!J139," ")))))))))))))))))</f>
        <v>0</v>
      </c>
      <c r="I155" s="46">
        <f>IF($B$15=DATOS!$B$3,CALDERAS!K139,IF($B$15=DATOS!$B$4,CENTRÍFUGAS!K139,IF($B$15=DATOS!$B$5,CHILLERS!K139, IF($B$15=DATOS!$B$6,COMPRESORES!K139,IF($B$15=DATOS!$B$7,EVAPORADORES!K139,IF($B$15=DATOS!$B$8,FILTROS!K139,IF($B$15=DATOS!$B$9,IC!K139,IF($B$15=DATOS!$B$10,MIXERS!K139,IF($B$15=DATOS!$B$11,MOLINOS!K139,IF($B$15=DATOS!$B$12,'ÓSMOSIS INV'!K139,IF($B$15=DATOS!$B$13,REACTORES!K139,IF($B$15=DATOS!$B$14,RESINAS!K143,IF($B$15=DATOS!$B$15,SECADORES!K139,IF($B$15=DATOS!$B$16,SILOS!K139,IF($B$15=DATOS!$B$17,TANQUES!K139,IF($B$15=DATOS!$B$18,'TK AGITADOS'!K139,IF($B$15=DATOS!$B$19,'TORRES ENF'!K139," ")))))))))))))))))</f>
        <v>0</v>
      </c>
      <c r="J155" s="46">
        <f>IF($B$15=DATOS!$B$3,CALDERAS!L139,IF($B$15=DATOS!$B$4,CENTRÍFUGAS!L139,IF($B$15=DATOS!$B$5,CHILLERS!L139, IF($B$15=DATOS!$B$6,COMPRESORES!L139,IF($B$15=DATOS!$B$7,EVAPORADORES!L139,IF($B$15=DATOS!$B$8,FILTROS!L139,IF($B$15=DATOS!$B$9,IC!L139,IF($B$15=DATOS!$B$10,MIXERS!L139,IF($B$15=DATOS!$B$11,MOLINOS!L139,IF($B$15=DATOS!$B$12,'ÓSMOSIS INV'!L139,IF($B$15=DATOS!$B$13,REACTORES!L139,IF($B$15=DATOS!$B$14,RESINAS!L143,IF($B$15=DATOS!$B$15,SECADORES!L139,IF($B$15=DATOS!$B$16,SILOS!L139,IF($B$15=DATOS!$B$17,TANQUES!L139,IF($B$15=DATOS!$B$18,'TK AGITADOS'!L139,IF($B$15=DATOS!$B$19,'TORRES ENF'!L139," ")))))))))))))))))</f>
        <v>0</v>
      </c>
      <c r="K155" s="46">
        <f>IF($B$15=DATOS!$B$3,CALDERAS!M139,IF($B$15=DATOS!$B$4,CENTRÍFUGAS!M139,IF($B$15=DATOS!$B$5,CHILLERS!M139, IF($B$15=DATOS!$B$6,COMPRESORES!M139,IF($B$15=DATOS!$B$7,EVAPORADORES!M139,IF($B$15=DATOS!$B$8,FILTROS!M139,IF($B$15=DATOS!$B$9,IC!M139,IF($B$15=DATOS!$B$10,MIXERS!M139,IF($B$15=DATOS!$B$11,MOLINOS!M139,IF($B$15=DATOS!$B$12,'ÓSMOSIS INV'!M139,IF($B$15=DATOS!$B$13,REACTORES!M139,IF($B$15=DATOS!$B$14,RESINAS!M143,IF($B$15=DATOS!$B$15,SECADORES!M139,IF($B$15=DATOS!$B$16,SILOS!M139,IF($B$15=DATOS!$B$17,TANQUES!M139,IF($B$15=DATOS!$B$18,'TK AGITADOS'!M139,IF($B$15=DATOS!$B$19,'TORRES ENF'!M139," ")))))))))))))))))</f>
        <v>0</v>
      </c>
      <c r="L155" s="46">
        <f>IF($B$15=DATOS!$B$3,CALDERAS!N139,IF($B$15=DATOS!$B$4,CENTRÍFUGAS!N139,IF($B$15=DATOS!$B$5,CHILLERS!N139, IF($B$15=DATOS!$B$6,COMPRESORES!N139,IF($B$15=DATOS!$B$7,EVAPORADORES!N139,IF($B$15=DATOS!$B$8,FILTROS!N139,IF($B$15=DATOS!$B$9,IC!N139,IF($B$15=DATOS!$B$10,MIXERS!N139,IF($B$15=DATOS!$B$11,MOLINOS!N139,IF($B$15=DATOS!$B$12,'ÓSMOSIS INV'!N139,IF($B$15=DATOS!$B$13,REACTORES!N139,IF($B$15=DATOS!$B$14,RESINAS!N143,IF($B$15=DATOS!$B$15,SECADORES!N139,IF($B$15=DATOS!$B$16,SILOS!N139,IF($B$15=DATOS!$B$17,TANQUES!N139,IF($B$15=DATOS!$B$18,'TK AGITADOS'!N139,IF($B$15=DATOS!$B$19,'TORRES ENF'!N139," ")))))))))))))))))</f>
        <v>0</v>
      </c>
      <c r="M155" s="46">
        <f>IF($B$15=DATOS!$B$3,CALDERAS!O139,IF($B$15=DATOS!$B$4,CENTRÍFUGAS!O139,IF($B$15=DATOS!$B$5,CHILLERS!O139, IF($B$15=DATOS!$B$6,COMPRESORES!O139,IF($B$15=DATOS!$B$7,EVAPORADORES!O139,IF($B$15=DATOS!$B$8,FILTROS!O139,IF($B$15=DATOS!$B$9,IC!O139,IF($B$15=DATOS!$B$10,MIXERS!O139,IF($B$15=DATOS!$B$11,MOLINOS!O139,IF($B$15=DATOS!$B$12,'ÓSMOSIS INV'!O139,IF($B$15=DATOS!$B$13,REACTORES!O139,IF($B$15=DATOS!$B$14,RESINAS!O143,IF($B$15=DATOS!$B$15,SECADORES!O139,IF($B$15=DATOS!$B$16,SILOS!O139,IF($B$15=DATOS!$B$17,TANQUES!O139,IF($B$15=DATOS!$B$18,'TK AGITADOS'!O139,IF($B$15=DATOS!$B$19,'TORRES ENF'!O139," ")))))))))))))))))</f>
        <v>0</v>
      </c>
      <c r="N155" s="46">
        <f>IF($B$15=DATOS!$B$3,CALDERAS!P139,IF($B$15=DATOS!$B$4,CENTRÍFUGAS!P139,IF($B$15=DATOS!$B$5,CHILLERS!P139, IF($B$15=DATOS!$B$6,COMPRESORES!P139,IF($B$15=DATOS!$B$7,EVAPORADORES!P139,IF($B$15=DATOS!$B$8,FILTROS!P139,IF($B$15=DATOS!$B$9,IC!P139,IF($B$15=DATOS!$B$10,MIXERS!P139,IF($B$15=DATOS!$B$11,MOLINOS!P139,IF($B$15=DATOS!$B$12,'ÓSMOSIS INV'!P139,IF($B$15=DATOS!$B$13,REACTORES!P139,IF($B$15=DATOS!$B$14,RESINAS!P143,IF($B$15=DATOS!$B$15,SECADORES!P139,IF($B$15=DATOS!$B$16,SILOS!P139,IF($B$15=DATOS!$B$17,TANQUES!P139,IF($B$15=DATOS!$B$18,'TK AGITADOS'!P139,IF($B$15=DATOS!$B$19,'TORRES ENF'!P139," ")))))))))))))))))</f>
        <v>0</v>
      </c>
      <c r="O155" s="46">
        <f>IF($B$15=DATOS!$B$3,CALDERAS!Q139,IF($B$15=DATOS!$B$4,CENTRÍFUGAS!Q139,IF($B$15=DATOS!$B$5,CHILLERS!Q139, IF($B$15=DATOS!$B$6,COMPRESORES!Q139,IF($B$15=DATOS!$B$7,EVAPORADORES!Q139,IF($B$15=DATOS!$B$8,FILTROS!Q139,IF($B$15=DATOS!$B$9,IC!Q139,IF($B$15=DATOS!$B$10,MIXERS!Q139,IF($B$15=DATOS!$B$11,MOLINOS!Q139,IF($B$15=DATOS!$B$12,'ÓSMOSIS INV'!Q139,IF($B$15=DATOS!$B$13,REACTORES!Q139,IF($B$15=DATOS!$B$14,RESINAS!Q143,IF($B$15=DATOS!$B$15,SECADORES!Q139,IF($B$15=DATOS!$B$16,SILOS!Q139,IF($B$15=DATOS!$B$17,TANQUES!Q139,IF($B$15=DATOS!$B$18,'TK AGITADOS'!Q139,IF($B$15=DATOS!$B$19,'TORRES ENF'!Q139," ")))))))))))))))))</f>
        <v>0</v>
      </c>
      <c r="P155" s="46">
        <f>IF($B$15=DATOS!$B$3,CALDERAS!R139,IF($B$15=DATOS!$B$4,CENTRÍFUGAS!R139,IF($B$15=DATOS!$B$5,CHILLERS!R139, IF($B$15=DATOS!$B$6,COMPRESORES!R139,IF($B$15=DATOS!$B$7,EVAPORADORES!R139,IF($B$15=DATOS!$B$8,FILTROS!R139,IF($B$15=DATOS!$B$9,IC!R139,IF($B$15=DATOS!$B$10,MIXERS!R139,IF($B$15=DATOS!$B$11,MOLINOS!R139,IF($B$15=DATOS!$B$12,'ÓSMOSIS INV'!R139,IF($B$15=DATOS!$B$13,REACTORES!R139,IF($B$15=DATOS!$B$14,RESINAS!R143,IF($B$15=DATOS!$B$15,SECADORES!R139,IF($B$15=DATOS!$B$16,SILOS!R139,IF($B$15=DATOS!$B$17,TANQUES!R139,IF($B$15=DATOS!$B$18,'TK AGITADOS'!R139,IF($B$15=DATOS!$B$19,'TORRES ENF'!R139," ")))))))))))))))))</f>
        <v>0</v>
      </c>
      <c r="Q155" s="46">
        <f>IF($B$15=DATOS!$B$3,CALDERAS!S139,IF($B$15=DATOS!$B$4,CENTRÍFUGAS!S139,IF($B$15=DATOS!$B$5,CHILLERS!S139, IF($B$15=DATOS!$B$6,COMPRESORES!S139,IF($B$15=DATOS!$B$7,EVAPORADORES!S139,IF($B$15=DATOS!$B$8,FILTROS!S139,IF($B$15=DATOS!$B$9,IC!S139,IF($B$15=DATOS!$B$10,MIXERS!S139,IF($B$15=DATOS!$B$11,MOLINOS!S139,IF($B$15=DATOS!$B$12,'ÓSMOSIS INV'!S139,IF($B$15=DATOS!$B$13,REACTORES!S139,IF($B$15=DATOS!$B$14,RESINAS!S143,IF($B$15=DATOS!$B$15,SECADORES!S139,IF($B$15=DATOS!$B$16,SILOS!S139,IF($B$15=DATOS!$B$17,TANQUES!S139,IF($B$15=DATOS!$B$18,'TK AGITADOS'!S139,IF($B$15=DATOS!$B$19,'TORRES ENF'!S139," ")))))))))))))))))</f>
        <v>0</v>
      </c>
      <c r="R155" s="46">
        <f>IF($B$15=DATOS!$B$3,CALDERAS!T139,IF($B$15=DATOS!$B$4,CENTRÍFUGAS!T139,IF($B$15=DATOS!$B$5,CHILLERS!T139, IF($B$15=DATOS!$B$6,COMPRESORES!T139,IF($B$15=DATOS!$B$7,EVAPORADORES!T139,IF($B$15=DATOS!$B$8,FILTROS!T139,IF($B$15=DATOS!$B$9,IC!T139,IF($B$15=DATOS!$B$10,MIXERS!T139,IF($B$15=DATOS!$B$11,MOLINOS!T139,IF($B$15=DATOS!$B$12,'ÓSMOSIS INV'!T139,IF($B$15=DATOS!$B$13,REACTORES!T139,IF($B$15=DATOS!$B$14,RESINAS!T143,IF($B$15=DATOS!$B$15,SECADORES!T139,IF($B$15=DATOS!$B$16,SILOS!T139,IF($B$15=DATOS!$B$17,TANQUES!T139,IF($B$15=DATOS!$B$18,'TK AGITADOS'!T139,IF($B$15=DATOS!$B$19,'TORRES ENF'!T139," ")))))))))))))))))</f>
        <v>0</v>
      </c>
      <c r="S155" s="46">
        <f>IF($B$15=DATOS!$B$3,CALDERAS!U139,IF($B$15=DATOS!$B$4,CENTRÍFUGAS!U139,IF($B$15=DATOS!$B$5,CHILLERS!U139, IF($B$15=DATOS!$B$6,COMPRESORES!U139,IF($B$15=DATOS!$B$7,EVAPORADORES!U139,IF($B$15=DATOS!$B$8,FILTROS!U139,IF($B$15=DATOS!$B$9,IC!U139,IF($B$15=DATOS!$B$10,MIXERS!U139,IF($B$15=DATOS!$B$11,MOLINOS!U139,IF($B$15=DATOS!$B$12,'ÓSMOSIS INV'!U139,IF($B$15=DATOS!$B$13,REACTORES!U139,IF($B$15=DATOS!$B$14,RESINAS!U143,IF($B$15=DATOS!$B$15,SECADORES!U139,IF($B$15=DATOS!$B$16,SILOS!U139,IF($B$15=DATOS!$B$17,TANQUES!U139,IF($B$15=DATOS!$B$18,'TK AGITADOS'!U139,IF($B$15=DATOS!$B$19,'TORRES ENF'!U139," ")))))))))))))))))</f>
        <v>0</v>
      </c>
      <c r="T155" s="46">
        <f>IF($B$15=DATOS!$B$3,CALDERAS!V139,IF($B$15=DATOS!$B$4,CENTRÍFUGAS!V139,IF($B$15=DATOS!$B$5,CHILLERS!V139, IF($B$15=DATOS!$B$6,COMPRESORES!V139,IF($B$15=DATOS!$B$7,EVAPORADORES!V139,IF($B$15=DATOS!$B$8,FILTROS!V139,IF($B$15=DATOS!$B$9,IC!V139,IF($B$15=DATOS!$B$10,MIXERS!V139,IF($B$15=DATOS!$B$11,MOLINOS!V139,IF($B$15=DATOS!$B$12,'ÓSMOSIS INV'!V139,IF($B$15=DATOS!$B$13,REACTORES!V139,IF($B$15=DATOS!$B$14,RESINAS!V143,IF($B$15=DATOS!$B$15,SECADORES!V139,IF($B$15=DATOS!$B$16,SILOS!V139,IF($B$15=DATOS!$B$17,TANQUES!V139,IF($B$15=DATOS!$B$18,'TK AGITADOS'!V139,IF($B$15=DATOS!$B$19,'TORRES ENF'!V139," ")))))))))))))))))</f>
        <v>0</v>
      </c>
      <c r="U155" s="46">
        <f>IF($B$15=DATOS!$B$3,CALDERAS!W139,IF($B$15=DATOS!$B$4,CENTRÍFUGAS!W139,IF($B$15=DATOS!$B$5,CHILLERS!W139, IF($B$15=DATOS!$B$6,COMPRESORES!W139,IF($B$15=DATOS!$B$7,EVAPORADORES!W139,IF($B$15=DATOS!$B$8,FILTROS!W139,IF($B$15=DATOS!$B$9,IC!W139,IF($B$15=DATOS!$B$10,MIXERS!W139,IF($B$15=DATOS!$B$11,MOLINOS!W139,IF($B$15=DATOS!$B$12,'ÓSMOSIS INV'!W139,IF($B$15=DATOS!$B$13,REACTORES!W139,IF($B$15=DATOS!$B$14,RESINAS!W143,IF($B$15=DATOS!$B$15,SECADORES!W139,IF($B$15=DATOS!$B$16,SILOS!W139,IF($B$15=DATOS!$B$17,TANQUES!W139,IF($B$15=DATOS!$B$18,'TK AGITADOS'!W139,IF($B$15=DATOS!$B$19,'TORRES ENF'!W139," ")))))))))))))))))</f>
        <v>0</v>
      </c>
      <c r="V155" s="46">
        <f>IF($B$15=DATOS!$B$3,CALDERAS!X139,IF($B$15=DATOS!$B$4,CENTRÍFUGAS!X139,IF($B$15=DATOS!$B$5,CHILLERS!X139, IF($B$15=DATOS!$B$6,COMPRESORES!X139,IF($B$15=DATOS!$B$7,EVAPORADORES!X139,IF($B$15=DATOS!$B$8,FILTROS!X139,IF($B$15=DATOS!$B$9,IC!X139,IF($B$15=DATOS!$B$10,MIXERS!X139,IF($B$15=DATOS!$B$11,MOLINOS!X139,IF($B$15=DATOS!$B$12,'ÓSMOSIS INV'!X139,IF($B$15=DATOS!$B$13,REACTORES!X139,IF($B$15=DATOS!$B$14,RESINAS!X143,IF($B$15=DATOS!$B$15,SECADORES!X139,IF($B$15=DATOS!$B$16,SILOS!X139,IF($B$15=DATOS!$B$17,TANQUES!X139,IF($B$15=DATOS!$B$18,'TK AGITADOS'!X139,IF($B$15=DATOS!$B$19,'TORRES ENF'!X139," ")))))))))))))))))</f>
        <v>0</v>
      </c>
      <c r="W155" s="46">
        <f>IF($B$15=DATOS!$B$3,CALDERAS!Y139,IF($B$15=DATOS!$B$4,CENTRÍFUGAS!Y139,IF($B$15=DATOS!$B$5,CHILLERS!Y139, IF($B$15=DATOS!$B$6,COMPRESORES!Y139,IF($B$15=DATOS!$B$7,EVAPORADORES!Y139,IF($B$15=DATOS!$B$8,FILTROS!Y139,IF($B$15=DATOS!$B$9,IC!Y139,IF($B$15=DATOS!$B$10,MIXERS!Y139,IF($B$15=DATOS!$B$11,MOLINOS!Y139,IF($B$15=DATOS!$B$12,'ÓSMOSIS INV'!Y139,IF($B$15=DATOS!$B$13,REACTORES!Y139,IF($B$15=DATOS!$B$14,RESINAS!Y143,IF($B$15=DATOS!$B$15,SECADORES!Y139,IF($B$15=DATOS!$B$16,SILOS!Y139,IF($B$15=DATOS!$B$17,TANQUES!Y139,IF($B$15=DATOS!$B$18,'TK AGITADOS'!Y139,IF($B$15=DATOS!$B$19,'TORRES ENF'!Y139," ")))))))))))))))))</f>
        <v>0</v>
      </c>
      <c r="X155" s="46">
        <f>IF($B$15=DATOS!$B$3,CALDERAS!Z139,IF($B$15=DATOS!$B$4,CENTRÍFUGAS!Z139,IF($B$15=DATOS!$B$5,CHILLERS!Z139, IF($B$15=DATOS!$B$6,COMPRESORES!Z139,IF($B$15=DATOS!$B$7,EVAPORADORES!Z139,IF($B$15=DATOS!$B$8,FILTROS!Z139,IF($B$15=DATOS!$B$9,IC!Z139,IF($B$15=DATOS!$B$10,MIXERS!Z139,IF($B$15=DATOS!$B$11,MOLINOS!Z139,IF($B$15=DATOS!$B$12,'ÓSMOSIS INV'!Z139,IF($B$15=DATOS!$B$13,REACTORES!Z139,IF($B$15=DATOS!$B$14,RESINAS!Z143,IF($B$15=DATOS!$B$15,SECADORES!Z139,IF($B$15=DATOS!$B$16,SILOS!Z139,IF($B$15=DATOS!$B$17,TANQUES!Z139,IF($B$15=DATOS!$B$18,'TK AGITADOS'!Z139,IF($B$15=DATOS!$B$19,'TORRES ENF'!Z139," ")))))))))))))))))</f>
        <v>0</v>
      </c>
      <c r="Y155" s="46">
        <f>IF($B$15=DATOS!$B$3,CALDERAS!AA139,IF($B$15=DATOS!$B$4,CENTRÍFUGAS!AA139,IF($B$15=DATOS!$B$5,CHILLERS!AA139, IF($B$15=DATOS!$B$6,COMPRESORES!AA139,IF($B$15=DATOS!$B$7,EVAPORADORES!AA139,IF($B$15=DATOS!$B$8,FILTROS!AA139,IF($B$15=DATOS!$B$9,IC!AA139,IF($B$15=DATOS!$B$10,MIXERS!AA139,IF($B$15=DATOS!$B$11,MOLINOS!AA139,IF($B$15=DATOS!$B$12,'ÓSMOSIS INV'!AA139,IF($B$15=DATOS!$B$13,REACTORES!AA139,IF($B$15=DATOS!$B$14,RESINAS!AA143,IF($B$15=DATOS!$B$15,SECADORES!AA139,IF($B$15=DATOS!$B$16,SILOS!AA139,IF($B$15=DATOS!$B$17,TANQUES!AA139,IF($B$15=DATOS!$B$18,'TK AGITADOS'!AA139,IF($B$15=DATOS!$B$19,'TORRES ENF'!AA139," ")))))))))))))))))</f>
        <v>0</v>
      </c>
      <c r="Z155" s="46">
        <f>IF($B$15=DATOS!$B$3,CALDERAS!AB139,IF($B$15=DATOS!$B$4,CENTRÍFUGAS!AB139,IF($B$15=DATOS!$B$5,CHILLERS!AB139, IF($B$15=DATOS!$B$6,COMPRESORES!AB139,IF($B$15=DATOS!$B$7,EVAPORADORES!AB139,IF($B$15=DATOS!$B$8,FILTROS!AB139,IF($B$15=DATOS!$B$9,IC!AB139,IF($B$15=DATOS!$B$10,MIXERS!AB139,IF($B$15=DATOS!$B$11,MOLINOS!AB139,IF($B$15=DATOS!$B$12,'ÓSMOSIS INV'!AB139,IF($B$15=DATOS!$B$13,REACTORES!AB139,IF($B$15=DATOS!$B$14,RESINAS!AB143,IF($B$15=DATOS!$B$15,SECADORES!AB139,IF($B$15=DATOS!$B$16,SILOS!AB139,IF($B$15=DATOS!$B$17,TANQUES!AB139,IF($B$15=DATOS!$B$18,'TK AGITADOS'!AB139,IF($B$15=DATOS!$B$19,'TORRES ENF'!AB139," ")))))))))))))))))</f>
        <v>0</v>
      </c>
      <c r="AA155" s="46">
        <f>IF($B$15=DATOS!$B$3,CALDERAS!AC139,IF($B$15=DATOS!$B$4,CENTRÍFUGAS!AC139,IF($B$15=DATOS!$B$5,CHILLERS!AC139, IF($B$15=DATOS!$B$6,COMPRESORES!AC139,IF($B$15=DATOS!$B$7,EVAPORADORES!AC139,IF($B$15=DATOS!$B$8,FILTROS!AC139,IF($B$15=DATOS!$B$9,IC!AC139,IF($B$15=DATOS!$B$10,MIXERS!AC139,IF($B$15=DATOS!$B$11,MOLINOS!AC139,IF($B$15=DATOS!$B$12,'ÓSMOSIS INV'!AC139,IF($B$15=DATOS!$B$13,REACTORES!AC139,IF($B$15=DATOS!$B$14,RESINAS!AC143,IF($B$15=DATOS!$B$15,SECADORES!AC139,IF($B$15=DATOS!$B$16,SILOS!AC139,IF($B$15=DATOS!$B$17,TANQUES!AC139,IF($B$15=DATOS!$B$18,'TK AGITADOS'!AC139,IF($B$15=DATOS!$B$19,'TORRES ENF'!AC139," ")))))))))))))))))</f>
        <v>0</v>
      </c>
      <c r="AB155" s="46">
        <f>IF($B$15=DATOS!$B$3,CALDERAS!AD139,IF($B$15=DATOS!$B$4,CENTRÍFUGAS!AD139,IF($B$15=DATOS!$B$5,CHILLERS!AD139, IF($B$15=DATOS!$B$6,COMPRESORES!AD139,IF($B$15=DATOS!$B$7,EVAPORADORES!AD139,IF($B$15=DATOS!$B$8,FILTROS!AD139,IF($B$15=DATOS!$B$9,IC!AD139,IF($B$15=DATOS!$B$10,MIXERS!AD139,IF($B$15=DATOS!$B$11,MOLINOS!AD139,IF($B$15=DATOS!$B$12,'ÓSMOSIS INV'!AD139,IF($B$15=DATOS!$B$13,REACTORES!AD139,IF($B$15=DATOS!$B$14,RESINAS!AD143,IF($B$15=DATOS!$B$15,SECADORES!AD139,IF($B$15=DATOS!$B$16,SILOS!AD139,IF($B$15=DATOS!$B$17,TANQUES!AD139,IF($B$15=DATOS!$B$18,'TK AGITADOS'!AD139,IF($B$15=DATOS!$B$19,'TORRES ENF'!AD139," ")))))))))))))))))</f>
        <v>0</v>
      </c>
      <c r="AC155" s="46">
        <f>IF($B$15=DATOS!$B$3,CALDERAS!AE139,IF($B$15=DATOS!$B$4,CENTRÍFUGAS!AE139,IF($B$15=DATOS!$B$5,CHILLERS!AE139, IF($B$15=DATOS!$B$6,COMPRESORES!AE139,IF($B$15=DATOS!$B$7,EVAPORADORES!AE139,IF($B$15=DATOS!$B$8,FILTROS!AE139,IF($B$15=DATOS!$B$9,IC!AE139,IF($B$15=DATOS!$B$10,MIXERS!AE139,IF($B$15=DATOS!$B$11,MOLINOS!AE139,IF($B$15=DATOS!$B$12,'ÓSMOSIS INV'!AE139,IF($B$15=DATOS!$B$13,REACTORES!AE139,IF($B$15=DATOS!$B$14,RESINAS!AE143,IF($B$15=DATOS!$B$15,SECADORES!AE139,IF($B$15=DATOS!$B$16,SILOS!AE139,IF($B$15=DATOS!$B$17,TANQUES!AE139,IF($B$15=DATOS!$B$18,'TK AGITADOS'!AE139,IF($B$15=DATOS!$B$19,'TORRES ENF'!AE139," ")))))))))))))))))</f>
        <v>0</v>
      </c>
      <c r="AD155" s="46">
        <f>IF($B$15=DATOS!$B$3,CALDERAS!AF139,IF($B$15=DATOS!$B$4,CENTRÍFUGAS!AF139,IF($B$15=DATOS!$B$5,CHILLERS!AF139, IF($B$15=DATOS!$B$6,COMPRESORES!AF139,IF($B$15=DATOS!$B$7,EVAPORADORES!AF139,IF($B$15=DATOS!$B$8,FILTROS!AF139,IF($B$15=DATOS!$B$9,IC!AF139,IF($B$15=DATOS!$B$10,MIXERS!AF139,IF($B$15=DATOS!$B$11,MOLINOS!AF139,IF($B$15=DATOS!$B$12,'ÓSMOSIS INV'!AF139,IF($B$15=DATOS!$B$13,REACTORES!AF139,IF($B$15=DATOS!$B$14,RESINAS!AF143,IF($B$15=DATOS!$B$15,SECADORES!AF139,IF($B$15=DATOS!$B$16,SILOS!AF139,IF($B$15=DATOS!$B$17,TANQUES!AF139,IF($B$15=DATOS!$B$18,'TK AGITADOS'!AF139,IF($B$15=DATOS!$B$19,'TORRES ENF'!AF139," ")))))))))))))))))</f>
        <v>0</v>
      </c>
      <c r="AE155" s="46">
        <f>IF($B$15=DATOS!$B$3,CALDERAS!AG139,IF($B$15=DATOS!$B$4,CENTRÍFUGAS!AG139,IF($B$15=DATOS!$B$5,CHILLERS!AG139, IF($B$15=DATOS!$B$6,COMPRESORES!AG139,IF($B$15=DATOS!$B$7,EVAPORADORES!AG139,IF($B$15=DATOS!$B$8,FILTROS!AG139,IF($B$15=DATOS!$B$9,IC!AG139,IF($B$15=DATOS!$B$10,MIXERS!AG139,IF($B$15=DATOS!$B$11,MOLINOS!AG139,IF($B$15=DATOS!$B$12,'ÓSMOSIS INV'!AG139,IF($B$15=DATOS!$B$13,REACTORES!AG139,IF($B$15=DATOS!$B$14,RESINAS!AG143,IF($B$15=DATOS!$B$15,SECADORES!AG139,IF($B$15=DATOS!$B$16,SILOS!AG139,IF($B$15=DATOS!$B$17,TANQUES!AG139,IF($B$15=DATOS!$B$18,'TK AGITADOS'!AG139,IF($B$15=DATOS!$B$19,'TORRES ENF'!AG139," ")))))))))))))))))</f>
        <v>0</v>
      </c>
      <c r="AF155" s="46">
        <f>IF($B$15=DATOS!$B$3,CALDERAS!AH139,IF($B$15=DATOS!$B$4,CENTRÍFUGAS!AH139,IF($B$15=DATOS!$B$5,CHILLERS!AH139, IF($B$15=DATOS!$B$6,COMPRESORES!AH139,IF($B$15=DATOS!$B$7,EVAPORADORES!AH139,IF($B$15=DATOS!$B$8,FILTROS!AH139,IF($B$15=DATOS!$B$9,IC!AH139,IF($B$15=DATOS!$B$10,MIXERS!AH139,IF($B$15=DATOS!$B$11,MOLINOS!AH139,IF($B$15=DATOS!$B$12,'ÓSMOSIS INV'!AH139,IF($B$15=DATOS!$B$13,REACTORES!AH139,IF($B$15=DATOS!$B$14,RESINAS!AH143,IF($B$15=DATOS!$B$15,SECADORES!AH139,IF($B$15=DATOS!$B$16,SILOS!AH139,IF($B$15=DATOS!$B$17,TANQUES!AH139,IF($B$15=DATOS!$B$18,'TK AGITADOS'!AH139,IF($B$15=DATOS!$B$19,'TORRES ENF'!AH139," ")))))))))))))))))</f>
        <v>0</v>
      </c>
    </row>
    <row r="156" spans="1:32" s="48" customFormat="1" ht="45" customHeight="1" x14ac:dyDescent="0.4">
      <c r="A156" s="46">
        <f>IF($B$15=DATOS!$B$3,CALDERAS!C140,IF($B$15=DATOS!$B$4,CENTRÍFUGAS!C140,IF($B$15=DATOS!$B$5,CHILLERS!C140, IF($B$15=DATOS!$B$6,COMPRESORES!C140,IF($B$15=DATOS!$B$7,EVAPORADORES!C140,IF($B$15=DATOS!$B$8,FILTROS!C140,IF($B$15=DATOS!$B$9,IC!C140,IF($B$15=DATOS!$B$10,MIXERS!C140,IF($B$15=DATOS!$B$11,MOLINOS!C140,IF($B$15=DATOS!$B$12,'ÓSMOSIS INV'!C140,IF($B$15=DATOS!$B$13,REACTORES!C140,IF($B$15=DATOS!$B$14,RESINAS!C144,IF($B$15=DATOS!$B$15,SECADORES!C140,IF($B$15=DATOS!$B$16,SILOS!C140,IF($B$15=DATOS!$B$17,TANQUES!C140,IF($B$15=DATOS!$B$18,'TK AGITADOS'!C140,IF($B$15=DATOS!$B$19,'TORRES ENF'!C140," ")))))))))))))))))</f>
        <v>0</v>
      </c>
      <c r="B156" s="46">
        <f>IF($B$15=DATOS!$B$3,CALDERAS!D140,IF($B$15=DATOS!$B$4,CENTRÍFUGAS!D140,IF($B$15=DATOS!$B$5,CHILLERS!D140, IF($B$15=DATOS!$B$6,COMPRESORES!D140,IF($B$15=DATOS!$B$7,EVAPORADORES!D140,IF($B$15=DATOS!$B$8,FILTROS!D140,IF($B$15=DATOS!$B$9,IC!D140,IF($B$15=DATOS!$B$10,MIXERS!D140,IF($B$15=DATOS!$B$11,MOLINOS!D140,IF($B$15=DATOS!$B$12,'ÓSMOSIS INV'!D140,IF($B$15=DATOS!$B$13,REACTORES!D140,IF($B$15=DATOS!$B$14,RESINAS!D144,IF($B$15=DATOS!$B$15,SECADORES!D140,IF($B$15=DATOS!$B$16,SILOS!D140,IF($B$15=DATOS!$B$17,TANQUES!D140,IF($B$15=DATOS!$B$18,'TK AGITADOS'!D140,IF($B$15=DATOS!$B$19,'TORRES ENF'!D140," ")))))))))))))))))</f>
        <v>0</v>
      </c>
      <c r="C156" s="46">
        <f>IF($B$15=DATOS!$B$3,CALDERAS!E140,IF($B$15=DATOS!$B$4,CENTRÍFUGAS!E140,IF($B$15=DATOS!$B$5,CHILLERS!E140, IF($B$15=DATOS!$B$6,COMPRESORES!E140,IF($B$15=DATOS!$B$7,EVAPORADORES!E140,IF($B$15=DATOS!$B$8,FILTROS!E140,IF($B$15=DATOS!$B$9,IC!E140,IF($B$15=DATOS!$B$10,MIXERS!E140,IF($B$15=DATOS!$B$11,MOLINOS!E140,IF($B$15=DATOS!$B$12,'ÓSMOSIS INV'!E140,IF($B$15=DATOS!$B$13,REACTORES!E140,IF($B$15=DATOS!$B$14,RESINAS!E144,IF($B$15=DATOS!$B$15,SECADORES!E140,IF($B$15=DATOS!$B$16,SILOS!E140,IF($B$15=DATOS!$B$17,TANQUES!E140,IF($B$15=DATOS!$B$18,'TK AGITADOS'!E140,IF($B$15=DATOS!$B$19,'TORRES ENF'!E140," ")))))))))))))))))</f>
        <v>0</v>
      </c>
      <c r="D156" s="46">
        <f>IF($B$15=DATOS!$B$3,CALDERAS!F140,IF($B$15=DATOS!$B$4,CENTRÍFUGAS!F140,IF($B$15=DATOS!$B$5,CHILLERS!F140, IF($B$15=DATOS!$B$6,COMPRESORES!F140,IF($B$15=DATOS!$B$7,EVAPORADORES!F140,IF($B$15=DATOS!$B$8,FILTROS!F140,IF($B$15=DATOS!$B$9,IC!F140,IF($B$15=DATOS!$B$10,MIXERS!F140,IF($B$15=DATOS!$B$11,MOLINOS!F140,IF($B$15=DATOS!$B$12,'ÓSMOSIS INV'!F140,IF($B$15=DATOS!$B$13,REACTORES!F140,IF($B$15=DATOS!$B$14,RESINAS!F144,IF($B$15=DATOS!$B$15,SECADORES!F140,IF($B$15=DATOS!$B$16,SILOS!F140,IF($B$15=DATOS!$B$17,TANQUES!F140,IF($B$15=DATOS!$B$18,'TK AGITADOS'!F140,IF($B$15=DATOS!$B$19,'TORRES ENF'!F140," ")))))))))))))))))</f>
        <v>0</v>
      </c>
      <c r="E156" s="46">
        <f>IF($B$15=DATOS!$B$3,CALDERAS!G140,IF($B$15=DATOS!$B$4,CENTRÍFUGAS!G140,IF($B$15=DATOS!$B$5,CHILLERS!G140, IF($B$15=DATOS!$B$6,COMPRESORES!G140,IF($B$15=DATOS!$B$7,EVAPORADORES!G140,IF($B$15=DATOS!$B$8,FILTROS!G140,IF($B$15=DATOS!$B$9,IC!G140,IF($B$15=DATOS!$B$10,MIXERS!G140,IF($B$15=DATOS!$B$11,MOLINOS!G140,IF($B$15=DATOS!$B$12,'ÓSMOSIS INV'!G140,IF($B$15=DATOS!$B$13,REACTORES!G140,IF($B$15=DATOS!$B$14,RESINAS!G144,IF($B$15=DATOS!$B$15,SECADORES!G140,IF($B$15=DATOS!$B$16,SILOS!G140,IF($B$15=DATOS!$B$17,TANQUES!G140,IF($B$15=DATOS!$B$18,'TK AGITADOS'!G140,IF($B$15=DATOS!$B$19,'TORRES ENF'!G140," ")))))))))))))))))</f>
        <v>0</v>
      </c>
      <c r="F156" s="46">
        <f>IF($B$15=DATOS!$B$3,CALDERAS!H140,IF($B$15=DATOS!$B$4,CENTRÍFUGAS!H140,IF($B$15=DATOS!$B$5,CHILLERS!H140, IF($B$15=DATOS!$B$6,COMPRESORES!H140,IF($B$15=DATOS!$B$7,EVAPORADORES!H140,IF($B$15=DATOS!$B$8,FILTROS!H140,IF($B$15=DATOS!$B$9,IC!H140,IF($B$15=DATOS!$B$10,MIXERS!H140,IF($B$15=DATOS!$B$11,MOLINOS!H140,IF($B$15=DATOS!$B$12,'ÓSMOSIS INV'!H140,IF($B$15=DATOS!$B$13,REACTORES!H140,IF($B$15=DATOS!$B$14,RESINAS!H144,IF($B$15=DATOS!$B$15,SECADORES!H140,IF($B$15=DATOS!$B$16,SILOS!H140,IF($B$15=DATOS!$B$17,TANQUES!H140,IF($B$15=DATOS!$B$18,'TK AGITADOS'!H140,IF($B$15=DATOS!$B$19,'TORRES ENF'!H140," ")))))))))))))))))</f>
        <v>0</v>
      </c>
      <c r="G156" s="46">
        <f>IF($B$15=DATOS!$B$3,CALDERAS!I140,IF($B$15=DATOS!$B$4,CENTRÍFUGAS!I140,IF($B$15=DATOS!$B$5,CHILLERS!I140, IF($B$15=DATOS!$B$6,COMPRESORES!I140,IF($B$15=DATOS!$B$7,EVAPORADORES!I140,IF($B$15=DATOS!$B$8,FILTROS!I140,IF($B$15=DATOS!$B$9,IC!I140,IF($B$15=DATOS!$B$10,MIXERS!I140,IF($B$15=DATOS!$B$11,MOLINOS!I140,IF($B$15=DATOS!$B$12,'ÓSMOSIS INV'!I140,IF($B$15=DATOS!$B$13,REACTORES!I140,IF($B$15=DATOS!$B$14,RESINAS!I144,IF($B$15=DATOS!$B$15,SECADORES!I140,IF($B$15=DATOS!$B$16,SILOS!I140,IF($B$15=DATOS!$B$17,TANQUES!I140,IF($B$15=DATOS!$B$18,'TK AGITADOS'!I140,IF($B$15=DATOS!$B$19,'TORRES ENF'!I140," ")))))))))))))))))</f>
        <v>0</v>
      </c>
      <c r="H156" s="46">
        <f>IF($B$15=DATOS!$B$3,CALDERAS!J140,IF($B$15=DATOS!$B$4,CENTRÍFUGAS!J140,IF($B$15=DATOS!$B$5,CHILLERS!J140, IF($B$15=DATOS!$B$6,COMPRESORES!J140,IF($B$15=DATOS!$B$7,EVAPORADORES!J140,IF($B$15=DATOS!$B$8,FILTROS!J140,IF($B$15=DATOS!$B$9,IC!J140,IF($B$15=DATOS!$B$10,MIXERS!J140,IF($B$15=DATOS!$B$11,MOLINOS!J140,IF($B$15=DATOS!$B$12,'ÓSMOSIS INV'!J140,IF($B$15=DATOS!$B$13,REACTORES!J140,IF($B$15=DATOS!$B$14,RESINAS!J144,IF($B$15=DATOS!$B$15,SECADORES!J140,IF($B$15=DATOS!$B$16,SILOS!J140,IF($B$15=DATOS!$B$17,TANQUES!J140,IF($B$15=DATOS!$B$18,'TK AGITADOS'!J140,IF($B$15=DATOS!$B$19,'TORRES ENF'!J140," ")))))))))))))))))</f>
        <v>0</v>
      </c>
      <c r="I156" s="46">
        <f>IF($B$15=DATOS!$B$3,CALDERAS!K140,IF($B$15=DATOS!$B$4,CENTRÍFUGAS!K140,IF($B$15=DATOS!$B$5,CHILLERS!K140, IF($B$15=DATOS!$B$6,COMPRESORES!K140,IF($B$15=DATOS!$B$7,EVAPORADORES!K140,IF($B$15=DATOS!$B$8,FILTROS!K140,IF($B$15=DATOS!$B$9,IC!K140,IF($B$15=DATOS!$B$10,MIXERS!K140,IF($B$15=DATOS!$B$11,MOLINOS!K140,IF($B$15=DATOS!$B$12,'ÓSMOSIS INV'!K140,IF($B$15=DATOS!$B$13,REACTORES!K140,IF($B$15=DATOS!$B$14,RESINAS!K144,IF($B$15=DATOS!$B$15,SECADORES!K140,IF($B$15=DATOS!$B$16,SILOS!K140,IF($B$15=DATOS!$B$17,TANQUES!K140,IF($B$15=DATOS!$B$18,'TK AGITADOS'!K140,IF($B$15=DATOS!$B$19,'TORRES ENF'!K140," ")))))))))))))))))</f>
        <v>0</v>
      </c>
      <c r="J156" s="46">
        <f>IF($B$15=DATOS!$B$3,CALDERAS!L140,IF($B$15=DATOS!$B$4,CENTRÍFUGAS!L140,IF($B$15=DATOS!$B$5,CHILLERS!L140, IF($B$15=DATOS!$B$6,COMPRESORES!L140,IF($B$15=DATOS!$B$7,EVAPORADORES!L140,IF($B$15=DATOS!$B$8,FILTROS!L140,IF($B$15=DATOS!$B$9,IC!L140,IF($B$15=DATOS!$B$10,MIXERS!L140,IF($B$15=DATOS!$B$11,MOLINOS!L140,IF($B$15=DATOS!$B$12,'ÓSMOSIS INV'!L140,IF($B$15=DATOS!$B$13,REACTORES!L140,IF($B$15=DATOS!$B$14,RESINAS!L144,IF($B$15=DATOS!$B$15,SECADORES!L140,IF($B$15=DATOS!$B$16,SILOS!L140,IF($B$15=DATOS!$B$17,TANQUES!L140,IF($B$15=DATOS!$B$18,'TK AGITADOS'!L140,IF($B$15=DATOS!$B$19,'TORRES ENF'!L140," ")))))))))))))))))</f>
        <v>0</v>
      </c>
      <c r="K156" s="46">
        <f>IF($B$15=DATOS!$B$3,CALDERAS!M140,IF($B$15=DATOS!$B$4,CENTRÍFUGAS!M140,IF($B$15=DATOS!$B$5,CHILLERS!M140, IF($B$15=DATOS!$B$6,COMPRESORES!M140,IF($B$15=DATOS!$B$7,EVAPORADORES!M140,IF($B$15=DATOS!$B$8,FILTROS!M140,IF($B$15=DATOS!$B$9,IC!M140,IF($B$15=DATOS!$B$10,MIXERS!M140,IF($B$15=DATOS!$B$11,MOLINOS!M140,IF($B$15=DATOS!$B$12,'ÓSMOSIS INV'!M140,IF($B$15=DATOS!$B$13,REACTORES!M140,IF($B$15=DATOS!$B$14,RESINAS!M144,IF($B$15=DATOS!$B$15,SECADORES!M140,IF($B$15=DATOS!$B$16,SILOS!M140,IF($B$15=DATOS!$B$17,TANQUES!M140,IF($B$15=DATOS!$B$18,'TK AGITADOS'!M140,IF($B$15=DATOS!$B$19,'TORRES ENF'!M140," ")))))))))))))))))</f>
        <v>0</v>
      </c>
      <c r="L156" s="46">
        <f>IF($B$15=DATOS!$B$3,CALDERAS!N140,IF($B$15=DATOS!$B$4,CENTRÍFUGAS!N140,IF($B$15=DATOS!$B$5,CHILLERS!N140, IF($B$15=DATOS!$B$6,COMPRESORES!N140,IF($B$15=DATOS!$B$7,EVAPORADORES!N140,IF($B$15=DATOS!$B$8,FILTROS!N140,IF($B$15=DATOS!$B$9,IC!N140,IF($B$15=DATOS!$B$10,MIXERS!N140,IF($B$15=DATOS!$B$11,MOLINOS!N140,IF($B$15=DATOS!$B$12,'ÓSMOSIS INV'!N140,IF($B$15=DATOS!$B$13,REACTORES!N140,IF($B$15=DATOS!$B$14,RESINAS!N144,IF($B$15=DATOS!$B$15,SECADORES!N140,IF($B$15=DATOS!$B$16,SILOS!N140,IF($B$15=DATOS!$B$17,TANQUES!N140,IF($B$15=DATOS!$B$18,'TK AGITADOS'!N140,IF($B$15=DATOS!$B$19,'TORRES ENF'!N140," ")))))))))))))))))</f>
        <v>0</v>
      </c>
      <c r="M156" s="46">
        <f>IF($B$15=DATOS!$B$3,CALDERAS!O140,IF($B$15=DATOS!$B$4,CENTRÍFUGAS!O140,IF($B$15=DATOS!$B$5,CHILLERS!O140, IF($B$15=DATOS!$B$6,COMPRESORES!O140,IF($B$15=DATOS!$B$7,EVAPORADORES!O140,IF($B$15=DATOS!$B$8,FILTROS!O140,IF($B$15=DATOS!$B$9,IC!O140,IF($B$15=DATOS!$B$10,MIXERS!O140,IF($B$15=DATOS!$B$11,MOLINOS!O140,IF($B$15=DATOS!$B$12,'ÓSMOSIS INV'!O140,IF($B$15=DATOS!$B$13,REACTORES!O140,IF($B$15=DATOS!$B$14,RESINAS!O144,IF($B$15=DATOS!$B$15,SECADORES!O140,IF($B$15=DATOS!$B$16,SILOS!O140,IF($B$15=DATOS!$B$17,TANQUES!O140,IF($B$15=DATOS!$B$18,'TK AGITADOS'!O140,IF($B$15=DATOS!$B$19,'TORRES ENF'!O140," ")))))))))))))))))</f>
        <v>0</v>
      </c>
      <c r="N156" s="46">
        <f>IF($B$15=DATOS!$B$3,CALDERAS!P140,IF($B$15=DATOS!$B$4,CENTRÍFUGAS!P140,IF($B$15=DATOS!$B$5,CHILLERS!P140, IF($B$15=DATOS!$B$6,COMPRESORES!P140,IF($B$15=DATOS!$B$7,EVAPORADORES!P140,IF($B$15=DATOS!$B$8,FILTROS!P140,IF($B$15=DATOS!$B$9,IC!P140,IF($B$15=DATOS!$B$10,MIXERS!P140,IF($B$15=DATOS!$B$11,MOLINOS!P140,IF($B$15=DATOS!$B$12,'ÓSMOSIS INV'!P140,IF($B$15=DATOS!$B$13,REACTORES!P140,IF($B$15=DATOS!$B$14,RESINAS!P144,IF($B$15=DATOS!$B$15,SECADORES!P140,IF($B$15=DATOS!$B$16,SILOS!P140,IF($B$15=DATOS!$B$17,TANQUES!P140,IF($B$15=DATOS!$B$18,'TK AGITADOS'!P140,IF($B$15=DATOS!$B$19,'TORRES ENF'!P140," ")))))))))))))))))</f>
        <v>0</v>
      </c>
      <c r="O156" s="46">
        <f>IF($B$15=DATOS!$B$3,CALDERAS!Q140,IF($B$15=DATOS!$B$4,CENTRÍFUGAS!Q140,IF($B$15=DATOS!$B$5,CHILLERS!Q140, IF($B$15=DATOS!$B$6,COMPRESORES!Q140,IF($B$15=DATOS!$B$7,EVAPORADORES!Q140,IF($B$15=DATOS!$B$8,FILTROS!Q140,IF($B$15=DATOS!$B$9,IC!Q140,IF($B$15=DATOS!$B$10,MIXERS!Q140,IF($B$15=DATOS!$B$11,MOLINOS!Q140,IF($B$15=DATOS!$B$12,'ÓSMOSIS INV'!Q140,IF($B$15=DATOS!$B$13,REACTORES!Q140,IF($B$15=DATOS!$B$14,RESINAS!Q144,IF($B$15=DATOS!$B$15,SECADORES!Q140,IF($B$15=DATOS!$B$16,SILOS!Q140,IF($B$15=DATOS!$B$17,TANQUES!Q140,IF($B$15=DATOS!$B$18,'TK AGITADOS'!Q140,IF($B$15=DATOS!$B$19,'TORRES ENF'!Q140," ")))))))))))))))))</f>
        <v>0</v>
      </c>
      <c r="P156" s="46">
        <f>IF($B$15=DATOS!$B$3,CALDERAS!R140,IF($B$15=DATOS!$B$4,CENTRÍFUGAS!R140,IF($B$15=DATOS!$B$5,CHILLERS!R140, IF($B$15=DATOS!$B$6,COMPRESORES!R140,IF($B$15=DATOS!$B$7,EVAPORADORES!R140,IF($B$15=DATOS!$B$8,FILTROS!R140,IF($B$15=DATOS!$B$9,IC!R140,IF($B$15=DATOS!$B$10,MIXERS!R140,IF($B$15=DATOS!$B$11,MOLINOS!R140,IF($B$15=DATOS!$B$12,'ÓSMOSIS INV'!R140,IF($B$15=DATOS!$B$13,REACTORES!R140,IF($B$15=DATOS!$B$14,RESINAS!R144,IF($B$15=DATOS!$B$15,SECADORES!R140,IF($B$15=DATOS!$B$16,SILOS!R140,IF($B$15=DATOS!$B$17,TANQUES!R140,IF($B$15=DATOS!$B$18,'TK AGITADOS'!R140,IF($B$15=DATOS!$B$19,'TORRES ENF'!R140," ")))))))))))))))))</f>
        <v>0</v>
      </c>
      <c r="Q156" s="46">
        <f>IF($B$15=DATOS!$B$3,CALDERAS!S140,IF($B$15=DATOS!$B$4,CENTRÍFUGAS!S140,IF($B$15=DATOS!$B$5,CHILLERS!S140, IF($B$15=DATOS!$B$6,COMPRESORES!S140,IF($B$15=DATOS!$B$7,EVAPORADORES!S140,IF($B$15=DATOS!$B$8,FILTROS!S140,IF($B$15=DATOS!$B$9,IC!S140,IF($B$15=DATOS!$B$10,MIXERS!S140,IF($B$15=DATOS!$B$11,MOLINOS!S140,IF($B$15=DATOS!$B$12,'ÓSMOSIS INV'!S140,IF($B$15=DATOS!$B$13,REACTORES!S140,IF($B$15=DATOS!$B$14,RESINAS!S144,IF($B$15=DATOS!$B$15,SECADORES!S140,IF($B$15=DATOS!$B$16,SILOS!S140,IF($B$15=DATOS!$B$17,TANQUES!S140,IF($B$15=DATOS!$B$18,'TK AGITADOS'!S140,IF($B$15=DATOS!$B$19,'TORRES ENF'!S140," ")))))))))))))))))</f>
        <v>0</v>
      </c>
      <c r="R156" s="46">
        <f>IF($B$15=DATOS!$B$3,CALDERAS!T140,IF($B$15=DATOS!$B$4,CENTRÍFUGAS!T140,IF($B$15=DATOS!$B$5,CHILLERS!T140, IF($B$15=DATOS!$B$6,COMPRESORES!T140,IF($B$15=DATOS!$B$7,EVAPORADORES!T140,IF($B$15=DATOS!$B$8,FILTROS!T140,IF($B$15=DATOS!$B$9,IC!T140,IF($B$15=DATOS!$B$10,MIXERS!T140,IF($B$15=DATOS!$B$11,MOLINOS!T140,IF($B$15=DATOS!$B$12,'ÓSMOSIS INV'!T140,IF($B$15=DATOS!$B$13,REACTORES!T140,IF($B$15=DATOS!$B$14,RESINAS!T144,IF($B$15=DATOS!$B$15,SECADORES!T140,IF($B$15=DATOS!$B$16,SILOS!T140,IF($B$15=DATOS!$B$17,TANQUES!T140,IF($B$15=DATOS!$B$18,'TK AGITADOS'!T140,IF($B$15=DATOS!$B$19,'TORRES ENF'!T140," ")))))))))))))))))</f>
        <v>0</v>
      </c>
      <c r="S156" s="46">
        <f>IF($B$15=DATOS!$B$3,CALDERAS!U140,IF($B$15=DATOS!$B$4,CENTRÍFUGAS!U140,IF($B$15=DATOS!$B$5,CHILLERS!U140, IF($B$15=DATOS!$B$6,COMPRESORES!U140,IF($B$15=DATOS!$B$7,EVAPORADORES!U140,IF($B$15=DATOS!$B$8,FILTROS!U140,IF($B$15=DATOS!$B$9,IC!U140,IF($B$15=DATOS!$B$10,MIXERS!U140,IF($B$15=DATOS!$B$11,MOLINOS!U140,IF($B$15=DATOS!$B$12,'ÓSMOSIS INV'!U140,IF($B$15=DATOS!$B$13,REACTORES!U140,IF($B$15=DATOS!$B$14,RESINAS!U144,IF($B$15=DATOS!$B$15,SECADORES!U140,IF($B$15=DATOS!$B$16,SILOS!U140,IF($B$15=DATOS!$B$17,TANQUES!U140,IF($B$15=DATOS!$B$18,'TK AGITADOS'!U140,IF($B$15=DATOS!$B$19,'TORRES ENF'!U140," ")))))))))))))))))</f>
        <v>0</v>
      </c>
      <c r="T156" s="46">
        <f>IF($B$15=DATOS!$B$3,CALDERAS!V140,IF($B$15=DATOS!$B$4,CENTRÍFUGAS!V140,IF($B$15=DATOS!$B$5,CHILLERS!V140, IF($B$15=DATOS!$B$6,COMPRESORES!V140,IF($B$15=DATOS!$B$7,EVAPORADORES!V140,IF($B$15=DATOS!$B$8,FILTROS!V140,IF($B$15=DATOS!$B$9,IC!V140,IF($B$15=DATOS!$B$10,MIXERS!V140,IF($B$15=DATOS!$B$11,MOLINOS!V140,IF($B$15=DATOS!$B$12,'ÓSMOSIS INV'!V140,IF($B$15=DATOS!$B$13,REACTORES!V140,IF($B$15=DATOS!$B$14,RESINAS!V144,IF($B$15=DATOS!$B$15,SECADORES!V140,IF($B$15=DATOS!$B$16,SILOS!V140,IF($B$15=DATOS!$B$17,TANQUES!V140,IF($B$15=DATOS!$B$18,'TK AGITADOS'!V140,IF($B$15=DATOS!$B$19,'TORRES ENF'!V140," ")))))))))))))))))</f>
        <v>0</v>
      </c>
      <c r="U156" s="46">
        <f>IF($B$15=DATOS!$B$3,CALDERAS!W140,IF($B$15=DATOS!$B$4,CENTRÍFUGAS!W140,IF($B$15=DATOS!$B$5,CHILLERS!W140, IF($B$15=DATOS!$B$6,COMPRESORES!W140,IF($B$15=DATOS!$B$7,EVAPORADORES!W140,IF($B$15=DATOS!$B$8,FILTROS!W140,IF($B$15=DATOS!$B$9,IC!W140,IF($B$15=DATOS!$B$10,MIXERS!W140,IF($B$15=DATOS!$B$11,MOLINOS!W140,IF($B$15=DATOS!$B$12,'ÓSMOSIS INV'!W140,IF($B$15=DATOS!$B$13,REACTORES!W140,IF($B$15=DATOS!$B$14,RESINAS!W144,IF($B$15=DATOS!$B$15,SECADORES!W140,IF($B$15=DATOS!$B$16,SILOS!W140,IF($B$15=DATOS!$B$17,TANQUES!W140,IF($B$15=DATOS!$B$18,'TK AGITADOS'!W140,IF($B$15=DATOS!$B$19,'TORRES ENF'!W140," ")))))))))))))))))</f>
        <v>0</v>
      </c>
      <c r="V156" s="46">
        <f>IF($B$15=DATOS!$B$3,CALDERAS!X140,IF($B$15=DATOS!$B$4,CENTRÍFUGAS!X140,IF($B$15=DATOS!$B$5,CHILLERS!X140, IF($B$15=DATOS!$B$6,COMPRESORES!X140,IF($B$15=DATOS!$B$7,EVAPORADORES!X140,IF($B$15=DATOS!$B$8,FILTROS!X140,IF($B$15=DATOS!$B$9,IC!X140,IF($B$15=DATOS!$B$10,MIXERS!X140,IF($B$15=DATOS!$B$11,MOLINOS!X140,IF($B$15=DATOS!$B$12,'ÓSMOSIS INV'!X140,IF($B$15=DATOS!$B$13,REACTORES!X140,IF($B$15=DATOS!$B$14,RESINAS!X144,IF($B$15=DATOS!$B$15,SECADORES!X140,IF($B$15=DATOS!$B$16,SILOS!X140,IF($B$15=DATOS!$B$17,TANQUES!X140,IF($B$15=DATOS!$B$18,'TK AGITADOS'!X140,IF($B$15=DATOS!$B$19,'TORRES ENF'!X140," ")))))))))))))))))</f>
        <v>0</v>
      </c>
      <c r="W156" s="46">
        <f>IF($B$15=DATOS!$B$3,CALDERAS!Y140,IF($B$15=DATOS!$B$4,CENTRÍFUGAS!Y140,IF($B$15=DATOS!$B$5,CHILLERS!Y140, IF($B$15=DATOS!$B$6,COMPRESORES!Y140,IF($B$15=DATOS!$B$7,EVAPORADORES!Y140,IF($B$15=DATOS!$B$8,FILTROS!Y140,IF($B$15=DATOS!$B$9,IC!Y140,IF($B$15=DATOS!$B$10,MIXERS!Y140,IF($B$15=DATOS!$B$11,MOLINOS!Y140,IF($B$15=DATOS!$B$12,'ÓSMOSIS INV'!Y140,IF($B$15=DATOS!$B$13,REACTORES!Y140,IF($B$15=DATOS!$B$14,RESINAS!Y144,IF($B$15=DATOS!$B$15,SECADORES!Y140,IF($B$15=DATOS!$B$16,SILOS!Y140,IF($B$15=DATOS!$B$17,TANQUES!Y140,IF($B$15=DATOS!$B$18,'TK AGITADOS'!Y140,IF($B$15=DATOS!$B$19,'TORRES ENF'!Y140," ")))))))))))))))))</f>
        <v>0</v>
      </c>
      <c r="X156" s="46">
        <f>IF($B$15=DATOS!$B$3,CALDERAS!Z140,IF($B$15=DATOS!$B$4,CENTRÍFUGAS!Z140,IF($B$15=DATOS!$B$5,CHILLERS!Z140, IF($B$15=DATOS!$B$6,COMPRESORES!Z140,IF($B$15=DATOS!$B$7,EVAPORADORES!Z140,IF($B$15=DATOS!$B$8,FILTROS!Z140,IF($B$15=DATOS!$B$9,IC!Z140,IF($B$15=DATOS!$B$10,MIXERS!Z140,IF($B$15=DATOS!$B$11,MOLINOS!Z140,IF($B$15=DATOS!$B$12,'ÓSMOSIS INV'!Z140,IF($B$15=DATOS!$B$13,REACTORES!Z140,IF($B$15=DATOS!$B$14,RESINAS!Z144,IF($B$15=DATOS!$B$15,SECADORES!Z140,IF($B$15=DATOS!$B$16,SILOS!Z140,IF($B$15=DATOS!$B$17,TANQUES!Z140,IF($B$15=DATOS!$B$18,'TK AGITADOS'!Z140,IF($B$15=DATOS!$B$19,'TORRES ENF'!Z140," ")))))))))))))))))</f>
        <v>0</v>
      </c>
      <c r="Y156" s="46">
        <f>IF($B$15=DATOS!$B$3,CALDERAS!AA140,IF($B$15=DATOS!$B$4,CENTRÍFUGAS!AA140,IF($B$15=DATOS!$B$5,CHILLERS!AA140, IF($B$15=DATOS!$B$6,COMPRESORES!AA140,IF($B$15=DATOS!$B$7,EVAPORADORES!AA140,IF($B$15=DATOS!$B$8,FILTROS!AA140,IF($B$15=DATOS!$B$9,IC!AA140,IF($B$15=DATOS!$B$10,MIXERS!AA140,IF($B$15=DATOS!$B$11,MOLINOS!AA140,IF($B$15=DATOS!$B$12,'ÓSMOSIS INV'!AA140,IF($B$15=DATOS!$B$13,REACTORES!AA140,IF($B$15=DATOS!$B$14,RESINAS!AA144,IF($B$15=DATOS!$B$15,SECADORES!AA140,IF($B$15=DATOS!$B$16,SILOS!AA140,IF($B$15=DATOS!$B$17,TANQUES!AA140,IF($B$15=DATOS!$B$18,'TK AGITADOS'!AA140,IF($B$15=DATOS!$B$19,'TORRES ENF'!AA140," ")))))))))))))))))</f>
        <v>0</v>
      </c>
      <c r="Z156" s="46">
        <f>IF($B$15=DATOS!$B$3,CALDERAS!AB140,IF($B$15=DATOS!$B$4,CENTRÍFUGAS!AB140,IF($B$15=DATOS!$B$5,CHILLERS!AB140, IF($B$15=DATOS!$B$6,COMPRESORES!AB140,IF($B$15=DATOS!$B$7,EVAPORADORES!AB140,IF($B$15=DATOS!$B$8,FILTROS!AB140,IF($B$15=DATOS!$B$9,IC!AB140,IF($B$15=DATOS!$B$10,MIXERS!AB140,IF($B$15=DATOS!$B$11,MOLINOS!AB140,IF($B$15=DATOS!$B$12,'ÓSMOSIS INV'!AB140,IF($B$15=DATOS!$B$13,REACTORES!AB140,IF($B$15=DATOS!$B$14,RESINAS!AB144,IF($B$15=DATOS!$B$15,SECADORES!AB140,IF($B$15=DATOS!$B$16,SILOS!AB140,IF($B$15=DATOS!$B$17,TANQUES!AB140,IF($B$15=DATOS!$B$18,'TK AGITADOS'!AB140,IF($B$15=DATOS!$B$19,'TORRES ENF'!AB140," ")))))))))))))))))</f>
        <v>0</v>
      </c>
      <c r="AA156" s="46">
        <f>IF($B$15=DATOS!$B$3,CALDERAS!AC140,IF($B$15=DATOS!$B$4,CENTRÍFUGAS!AC140,IF($B$15=DATOS!$B$5,CHILLERS!AC140, IF($B$15=DATOS!$B$6,COMPRESORES!AC140,IF($B$15=DATOS!$B$7,EVAPORADORES!AC140,IF($B$15=DATOS!$B$8,FILTROS!AC140,IF($B$15=DATOS!$B$9,IC!AC140,IF($B$15=DATOS!$B$10,MIXERS!AC140,IF($B$15=DATOS!$B$11,MOLINOS!AC140,IF($B$15=DATOS!$B$12,'ÓSMOSIS INV'!AC140,IF($B$15=DATOS!$B$13,REACTORES!AC140,IF($B$15=DATOS!$B$14,RESINAS!AC144,IF($B$15=DATOS!$B$15,SECADORES!AC140,IF($B$15=DATOS!$B$16,SILOS!AC140,IF($B$15=DATOS!$B$17,TANQUES!AC140,IF($B$15=DATOS!$B$18,'TK AGITADOS'!AC140,IF($B$15=DATOS!$B$19,'TORRES ENF'!AC140," ")))))))))))))))))</f>
        <v>0</v>
      </c>
      <c r="AB156" s="46">
        <f>IF($B$15=DATOS!$B$3,CALDERAS!AD140,IF($B$15=DATOS!$B$4,CENTRÍFUGAS!AD140,IF($B$15=DATOS!$B$5,CHILLERS!AD140, IF($B$15=DATOS!$B$6,COMPRESORES!AD140,IF($B$15=DATOS!$B$7,EVAPORADORES!AD140,IF($B$15=DATOS!$B$8,FILTROS!AD140,IF($B$15=DATOS!$B$9,IC!AD140,IF($B$15=DATOS!$B$10,MIXERS!AD140,IF($B$15=DATOS!$B$11,MOLINOS!AD140,IF($B$15=DATOS!$B$12,'ÓSMOSIS INV'!AD140,IF($B$15=DATOS!$B$13,REACTORES!AD140,IF($B$15=DATOS!$B$14,RESINAS!AD144,IF($B$15=DATOS!$B$15,SECADORES!AD140,IF($B$15=DATOS!$B$16,SILOS!AD140,IF($B$15=DATOS!$B$17,TANQUES!AD140,IF($B$15=DATOS!$B$18,'TK AGITADOS'!AD140,IF($B$15=DATOS!$B$19,'TORRES ENF'!AD140," ")))))))))))))))))</f>
        <v>0</v>
      </c>
      <c r="AC156" s="46">
        <f>IF($B$15=DATOS!$B$3,CALDERAS!AE140,IF($B$15=DATOS!$B$4,CENTRÍFUGAS!AE140,IF($B$15=DATOS!$B$5,CHILLERS!AE140, IF($B$15=DATOS!$B$6,COMPRESORES!AE140,IF($B$15=DATOS!$B$7,EVAPORADORES!AE140,IF($B$15=DATOS!$B$8,FILTROS!AE140,IF($B$15=DATOS!$B$9,IC!AE140,IF($B$15=DATOS!$B$10,MIXERS!AE140,IF($B$15=DATOS!$B$11,MOLINOS!AE140,IF($B$15=DATOS!$B$12,'ÓSMOSIS INV'!AE140,IF($B$15=DATOS!$B$13,REACTORES!AE140,IF($B$15=DATOS!$B$14,RESINAS!AE144,IF($B$15=DATOS!$B$15,SECADORES!AE140,IF($B$15=DATOS!$B$16,SILOS!AE140,IF($B$15=DATOS!$B$17,TANQUES!AE140,IF($B$15=DATOS!$B$18,'TK AGITADOS'!AE140,IF($B$15=DATOS!$B$19,'TORRES ENF'!AE140," ")))))))))))))))))</f>
        <v>0</v>
      </c>
      <c r="AD156" s="46">
        <f>IF($B$15=DATOS!$B$3,CALDERAS!AF140,IF($B$15=DATOS!$B$4,CENTRÍFUGAS!AF140,IF($B$15=DATOS!$B$5,CHILLERS!AF140, IF($B$15=DATOS!$B$6,COMPRESORES!AF140,IF($B$15=DATOS!$B$7,EVAPORADORES!AF140,IF($B$15=DATOS!$B$8,FILTROS!AF140,IF($B$15=DATOS!$B$9,IC!AF140,IF($B$15=DATOS!$B$10,MIXERS!AF140,IF($B$15=DATOS!$B$11,MOLINOS!AF140,IF($B$15=DATOS!$B$12,'ÓSMOSIS INV'!AF140,IF($B$15=DATOS!$B$13,REACTORES!AF140,IF($B$15=DATOS!$B$14,RESINAS!AF144,IF($B$15=DATOS!$B$15,SECADORES!AF140,IF($B$15=DATOS!$B$16,SILOS!AF140,IF($B$15=DATOS!$B$17,TANQUES!AF140,IF($B$15=DATOS!$B$18,'TK AGITADOS'!AF140,IF($B$15=DATOS!$B$19,'TORRES ENF'!AF140," ")))))))))))))))))</f>
        <v>0</v>
      </c>
      <c r="AE156" s="46">
        <f>IF($B$15=DATOS!$B$3,CALDERAS!AG140,IF($B$15=DATOS!$B$4,CENTRÍFUGAS!AG140,IF($B$15=DATOS!$B$5,CHILLERS!AG140, IF($B$15=DATOS!$B$6,COMPRESORES!AG140,IF($B$15=DATOS!$B$7,EVAPORADORES!AG140,IF($B$15=DATOS!$B$8,FILTROS!AG140,IF($B$15=DATOS!$B$9,IC!AG140,IF($B$15=DATOS!$B$10,MIXERS!AG140,IF($B$15=DATOS!$B$11,MOLINOS!AG140,IF($B$15=DATOS!$B$12,'ÓSMOSIS INV'!AG140,IF($B$15=DATOS!$B$13,REACTORES!AG140,IF($B$15=DATOS!$B$14,RESINAS!AG144,IF($B$15=DATOS!$B$15,SECADORES!AG140,IF($B$15=DATOS!$B$16,SILOS!AG140,IF($B$15=DATOS!$B$17,TANQUES!AG140,IF($B$15=DATOS!$B$18,'TK AGITADOS'!AG140,IF($B$15=DATOS!$B$19,'TORRES ENF'!AG140," ")))))))))))))))))</f>
        <v>0</v>
      </c>
      <c r="AF156" s="46">
        <f>IF($B$15=DATOS!$B$3,CALDERAS!AH140,IF($B$15=DATOS!$B$4,CENTRÍFUGAS!AH140,IF($B$15=DATOS!$B$5,CHILLERS!AH140, IF($B$15=DATOS!$B$6,COMPRESORES!AH140,IF($B$15=DATOS!$B$7,EVAPORADORES!AH140,IF($B$15=DATOS!$B$8,FILTROS!AH140,IF($B$15=DATOS!$B$9,IC!AH140,IF($B$15=DATOS!$B$10,MIXERS!AH140,IF($B$15=DATOS!$B$11,MOLINOS!AH140,IF($B$15=DATOS!$B$12,'ÓSMOSIS INV'!AH140,IF($B$15=DATOS!$B$13,REACTORES!AH140,IF($B$15=DATOS!$B$14,RESINAS!AH144,IF($B$15=DATOS!$B$15,SECADORES!AH140,IF($B$15=DATOS!$B$16,SILOS!AH140,IF($B$15=DATOS!$B$17,TANQUES!AH140,IF($B$15=DATOS!$B$18,'TK AGITADOS'!AH140,IF($B$15=DATOS!$B$19,'TORRES ENF'!AH140," ")))))))))))))))))</f>
        <v>0</v>
      </c>
    </row>
    <row r="157" spans="1:32" s="48" customFormat="1" ht="45" customHeight="1" x14ac:dyDescent="0.4">
      <c r="A157" s="46">
        <f>IF($B$15=DATOS!$B$3,CALDERAS!C141,IF($B$15=DATOS!$B$4,CENTRÍFUGAS!C141,IF($B$15=DATOS!$B$5,CHILLERS!C141, IF($B$15=DATOS!$B$6,COMPRESORES!C141,IF($B$15=DATOS!$B$7,EVAPORADORES!C141,IF($B$15=DATOS!$B$8,FILTROS!C141,IF($B$15=DATOS!$B$9,IC!C141,IF($B$15=DATOS!$B$10,MIXERS!C141,IF($B$15=DATOS!$B$11,MOLINOS!C141,IF($B$15=DATOS!$B$12,'ÓSMOSIS INV'!C141,IF($B$15=DATOS!$B$13,REACTORES!C141,IF($B$15=DATOS!$B$14,RESINAS!C145,IF($B$15=DATOS!$B$15,SECADORES!C141,IF($B$15=DATOS!$B$16,SILOS!C141,IF($B$15=DATOS!$B$17,TANQUES!C141,IF($B$15=DATOS!$B$18,'TK AGITADOS'!C141,IF($B$15=DATOS!$B$19,'TORRES ENF'!C141," ")))))))))))))))))</f>
        <v>0</v>
      </c>
      <c r="B157" s="46">
        <f>IF($B$15=DATOS!$B$3,CALDERAS!D141,IF($B$15=DATOS!$B$4,CENTRÍFUGAS!D141,IF($B$15=DATOS!$B$5,CHILLERS!D141, IF($B$15=DATOS!$B$6,COMPRESORES!D141,IF($B$15=DATOS!$B$7,EVAPORADORES!D141,IF($B$15=DATOS!$B$8,FILTROS!D141,IF($B$15=DATOS!$B$9,IC!D141,IF($B$15=DATOS!$B$10,MIXERS!D141,IF($B$15=DATOS!$B$11,MOLINOS!D141,IF($B$15=DATOS!$B$12,'ÓSMOSIS INV'!D141,IF($B$15=DATOS!$B$13,REACTORES!D141,IF($B$15=DATOS!$B$14,RESINAS!D145,IF($B$15=DATOS!$B$15,SECADORES!D141,IF($B$15=DATOS!$B$16,SILOS!D141,IF($B$15=DATOS!$B$17,TANQUES!D141,IF($B$15=DATOS!$B$18,'TK AGITADOS'!D141,IF($B$15=DATOS!$B$19,'TORRES ENF'!D141," ")))))))))))))))))</f>
        <v>0</v>
      </c>
      <c r="C157" s="46">
        <f>IF($B$15=DATOS!$B$3,CALDERAS!E141,IF($B$15=DATOS!$B$4,CENTRÍFUGAS!E141,IF($B$15=DATOS!$B$5,CHILLERS!E141, IF($B$15=DATOS!$B$6,COMPRESORES!E141,IF($B$15=DATOS!$B$7,EVAPORADORES!E141,IF($B$15=DATOS!$B$8,FILTROS!E141,IF($B$15=DATOS!$B$9,IC!E141,IF($B$15=DATOS!$B$10,MIXERS!E141,IF($B$15=DATOS!$B$11,MOLINOS!E141,IF($B$15=DATOS!$B$12,'ÓSMOSIS INV'!E141,IF($B$15=DATOS!$B$13,REACTORES!E141,IF($B$15=DATOS!$B$14,RESINAS!E145,IF($B$15=DATOS!$B$15,SECADORES!E141,IF($B$15=DATOS!$B$16,SILOS!E141,IF($B$15=DATOS!$B$17,TANQUES!E141,IF($B$15=DATOS!$B$18,'TK AGITADOS'!E141,IF($B$15=DATOS!$B$19,'TORRES ENF'!E141," ")))))))))))))))))</f>
        <v>0</v>
      </c>
      <c r="D157" s="46">
        <f>IF($B$15=DATOS!$B$3,CALDERAS!F141,IF($B$15=DATOS!$B$4,CENTRÍFUGAS!F141,IF($B$15=DATOS!$B$5,CHILLERS!F141, IF($B$15=DATOS!$B$6,COMPRESORES!F141,IF($B$15=DATOS!$B$7,EVAPORADORES!F141,IF($B$15=DATOS!$B$8,FILTROS!F141,IF($B$15=DATOS!$B$9,IC!F141,IF($B$15=DATOS!$B$10,MIXERS!F141,IF($B$15=DATOS!$B$11,MOLINOS!F141,IF($B$15=DATOS!$B$12,'ÓSMOSIS INV'!F141,IF($B$15=DATOS!$B$13,REACTORES!F141,IF($B$15=DATOS!$B$14,RESINAS!F145,IF($B$15=DATOS!$B$15,SECADORES!F141,IF($B$15=DATOS!$B$16,SILOS!F141,IF($B$15=DATOS!$B$17,TANQUES!F141,IF($B$15=DATOS!$B$18,'TK AGITADOS'!F141,IF($B$15=DATOS!$B$19,'TORRES ENF'!F141," ")))))))))))))))))</f>
        <v>0</v>
      </c>
      <c r="E157" s="46">
        <f>IF($B$15=DATOS!$B$3,CALDERAS!G141,IF($B$15=DATOS!$B$4,CENTRÍFUGAS!G141,IF($B$15=DATOS!$B$5,CHILLERS!G141, IF($B$15=DATOS!$B$6,COMPRESORES!G141,IF($B$15=DATOS!$B$7,EVAPORADORES!G141,IF($B$15=DATOS!$B$8,FILTROS!G141,IF($B$15=DATOS!$B$9,IC!G141,IF($B$15=DATOS!$B$10,MIXERS!G141,IF($B$15=DATOS!$B$11,MOLINOS!G141,IF($B$15=DATOS!$B$12,'ÓSMOSIS INV'!G141,IF($B$15=DATOS!$B$13,REACTORES!G141,IF($B$15=DATOS!$B$14,RESINAS!G145,IF($B$15=DATOS!$B$15,SECADORES!G141,IF($B$15=DATOS!$B$16,SILOS!G141,IF($B$15=DATOS!$B$17,TANQUES!G141,IF($B$15=DATOS!$B$18,'TK AGITADOS'!G141,IF($B$15=DATOS!$B$19,'TORRES ENF'!G141," ")))))))))))))))))</f>
        <v>0</v>
      </c>
      <c r="F157" s="46">
        <f>IF($B$15=DATOS!$B$3,CALDERAS!H141,IF($B$15=DATOS!$B$4,CENTRÍFUGAS!H141,IF($B$15=DATOS!$B$5,CHILLERS!H141, IF($B$15=DATOS!$B$6,COMPRESORES!H141,IF($B$15=DATOS!$B$7,EVAPORADORES!H141,IF($B$15=DATOS!$B$8,FILTROS!H141,IF($B$15=DATOS!$B$9,IC!H141,IF($B$15=DATOS!$B$10,MIXERS!H141,IF($B$15=DATOS!$B$11,MOLINOS!H141,IF($B$15=DATOS!$B$12,'ÓSMOSIS INV'!H141,IF($B$15=DATOS!$B$13,REACTORES!H141,IF($B$15=DATOS!$B$14,RESINAS!H145,IF($B$15=DATOS!$B$15,SECADORES!H141,IF($B$15=DATOS!$B$16,SILOS!H141,IF($B$15=DATOS!$B$17,TANQUES!H141,IF($B$15=DATOS!$B$18,'TK AGITADOS'!H141,IF($B$15=DATOS!$B$19,'TORRES ENF'!H141," ")))))))))))))))))</f>
        <v>0</v>
      </c>
      <c r="G157" s="46">
        <f>IF($B$15=DATOS!$B$3,CALDERAS!I141,IF($B$15=DATOS!$B$4,CENTRÍFUGAS!I141,IF($B$15=DATOS!$B$5,CHILLERS!I141, IF($B$15=DATOS!$B$6,COMPRESORES!I141,IF($B$15=DATOS!$B$7,EVAPORADORES!I141,IF($B$15=DATOS!$B$8,FILTROS!I141,IF($B$15=DATOS!$B$9,IC!I141,IF($B$15=DATOS!$B$10,MIXERS!I141,IF($B$15=DATOS!$B$11,MOLINOS!I141,IF($B$15=DATOS!$B$12,'ÓSMOSIS INV'!I141,IF($B$15=DATOS!$B$13,REACTORES!I141,IF($B$15=DATOS!$B$14,RESINAS!I145,IF($B$15=DATOS!$B$15,SECADORES!I141,IF($B$15=DATOS!$B$16,SILOS!I141,IF($B$15=DATOS!$B$17,TANQUES!I141,IF($B$15=DATOS!$B$18,'TK AGITADOS'!I141,IF($B$15=DATOS!$B$19,'TORRES ENF'!I141," ")))))))))))))))))</f>
        <v>0</v>
      </c>
      <c r="H157" s="46">
        <f>IF($B$15=DATOS!$B$3,CALDERAS!J141,IF($B$15=DATOS!$B$4,CENTRÍFUGAS!J141,IF($B$15=DATOS!$B$5,CHILLERS!J141, IF($B$15=DATOS!$B$6,COMPRESORES!J141,IF($B$15=DATOS!$B$7,EVAPORADORES!J141,IF($B$15=DATOS!$B$8,FILTROS!J141,IF($B$15=DATOS!$B$9,IC!J141,IF($B$15=DATOS!$B$10,MIXERS!J141,IF($B$15=DATOS!$B$11,MOLINOS!J141,IF($B$15=DATOS!$B$12,'ÓSMOSIS INV'!J141,IF($B$15=DATOS!$B$13,REACTORES!J141,IF($B$15=DATOS!$B$14,RESINAS!J145,IF($B$15=DATOS!$B$15,SECADORES!J141,IF($B$15=DATOS!$B$16,SILOS!J141,IF($B$15=DATOS!$B$17,TANQUES!J141,IF($B$15=DATOS!$B$18,'TK AGITADOS'!J141,IF($B$15=DATOS!$B$19,'TORRES ENF'!J141," ")))))))))))))))))</f>
        <v>0</v>
      </c>
      <c r="I157" s="46">
        <f>IF($B$15=DATOS!$B$3,CALDERAS!K141,IF($B$15=DATOS!$B$4,CENTRÍFUGAS!K141,IF($B$15=DATOS!$B$5,CHILLERS!K141, IF($B$15=DATOS!$B$6,COMPRESORES!K141,IF($B$15=DATOS!$B$7,EVAPORADORES!K141,IF($B$15=DATOS!$B$8,FILTROS!K141,IF($B$15=DATOS!$B$9,IC!K141,IF($B$15=DATOS!$B$10,MIXERS!K141,IF($B$15=DATOS!$B$11,MOLINOS!K141,IF($B$15=DATOS!$B$12,'ÓSMOSIS INV'!K141,IF($B$15=DATOS!$B$13,REACTORES!K141,IF($B$15=DATOS!$B$14,RESINAS!K145,IF($B$15=DATOS!$B$15,SECADORES!K141,IF($B$15=DATOS!$B$16,SILOS!K141,IF($B$15=DATOS!$B$17,TANQUES!K141,IF($B$15=DATOS!$B$18,'TK AGITADOS'!K141,IF($B$15=DATOS!$B$19,'TORRES ENF'!K141," ")))))))))))))))))</f>
        <v>0</v>
      </c>
      <c r="J157" s="46">
        <f>IF($B$15=DATOS!$B$3,CALDERAS!L141,IF($B$15=DATOS!$B$4,CENTRÍFUGAS!L141,IF($B$15=DATOS!$B$5,CHILLERS!L141, IF($B$15=DATOS!$B$6,COMPRESORES!L141,IF($B$15=DATOS!$B$7,EVAPORADORES!L141,IF($B$15=DATOS!$B$8,FILTROS!L141,IF($B$15=DATOS!$B$9,IC!L141,IF($B$15=DATOS!$B$10,MIXERS!L141,IF($B$15=DATOS!$B$11,MOLINOS!L141,IF($B$15=DATOS!$B$12,'ÓSMOSIS INV'!L141,IF($B$15=DATOS!$B$13,REACTORES!L141,IF($B$15=DATOS!$B$14,RESINAS!L145,IF($B$15=DATOS!$B$15,SECADORES!L141,IF($B$15=DATOS!$B$16,SILOS!L141,IF($B$15=DATOS!$B$17,TANQUES!L141,IF($B$15=DATOS!$B$18,'TK AGITADOS'!L141,IF($B$15=DATOS!$B$19,'TORRES ENF'!L141," ")))))))))))))))))</f>
        <v>0</v>
      </c>
      <c r="K157" s="46">
        <f>IF($B$15=DATOS!$B$3,CALDERAS!M141,IF($B$15=DATOS!$B$4,CENTRÍFUGAS!M141,IF($B$15=DATOS!$B$5,CHILLERS!M141, IF($B$15=DATOS!$B$6,COMPRESORES!M141,IF($B$15=DATOS!$B$7,EVAPORADORES!M141,IF($B$15=DATOS!$B$8,FILTROS!M141,IF($B$15=DATOS!$B$9,IC!M141,IF($B$15=DATOS!$B$10,MIXERS!M141,IF($B$15=DATOS!$B$11,MOLINOS!M141,IF($B$15=DATOS!$B$12,'ÓSMOSIS INV'!M141,IF($B$15=DATOS!$B$13,REACTORES!M141,IF($B$15=DATOS!$B$14,RESINAS!M145,IF($B$15=DATOS!$B$15,SECADORES!M141,IF($B$15=DATOS!$B$16,SILOS!M141,IF($B$15=DATOS!$B$17,TANQUES!M141,IF($B$15=DATOS!$B$18,'TK AGITADOS'!M141,IF($B$15=DATOS!$B$19,'TORRES ENF'!M141," ")))))))))))))))))</f>
        <v>0</v>
      </c>
      <c r="L157" s="46">
        <f>IF($B$15=DATOS!$B$3,CALDERAS!N141,IF($B$15=DATOS!$B$4,CENTRÍFUGAS!N141,IF($B$15=DATOS!$B$5,CHILLERS!N141, IF($B$15=DATOS!$B$6,COMPRESORES!N141,IF($B$15=DATOS!$B$7,EVAPORADORES!N141,IF($B$15=DATOS!$B$8,FILTROS!N141,IF($B$15=DATOS!$B$9,IC!N141,IF($B$15=DATOS!$B$10,MIXERS!N141,IF($B$15=DATOS!$B$11,MOLINOS!N141,IF($B$15=DATOS!$B$12,'ÓSMOSIS INV'!N141,IF($B$15=DATOS!$B$13,REACTORES!N141,IF($B$15=DATOS!$B$14,RESINAS!N145,IF($B$15=DATOS!$B$15,SECADORES!N141,IF($B$15=DATOS!$B$16,SILOS!N141,IF($B$15=DATOS!$B$17,TANQUES!N141,IF($B$15=DATOS!$B$18,'TK AGITADOS'!N141,IF($B$15=DATOS!$B$19,'TORRES ENF'!N141," ")))))))))))))))))</f>
        <v>0</v>
      </c>
      <c r="M157" s="46">
        <f>IF($B$15=DATOS!$B$3,CALDERAS!O141,IF($B$15=DATOS!$B$4,CENTRÍFUGAS!O141,IF($B$15=DATOS!$B$5,CHILLERS!O141, IF($B$15=DATOS!$B$6,COMPRESORES!O141,IF($B$15=DATOS!$B$7,EVAPORADORES!O141,IF($B$15=DATOS!$B$8,FILTROS!O141,IF($B$15=DATOS!$B$9,IC!O141,IF($B$15=DATOS!$B$10,MIXERS!O141,IF($B$15=DATOS!$B$11,MOLINOS!O141,IF($B$15=DATOS!$B$12,'ÓSMOSIS INV'!O141,IF($B$15=DATOS!$B$13,REACTORES!O141,IF($B$15=DATOS!$B$14,RESINAS!O145,IF($B$15=DATOS!$B$15,SECADORES!O141,IF($B$15=DATOS!$B$16,SILOS!O141,IF($B$15=DATOS!$B$17,TANQUES!O141,IF($B$15=DATOS!$B$18,'TK AGITADOS'!O141,IF($B$15=DATOS!$B$19,'TORRES ENF'!O141," ")))))))))))))))))</f>
        <v>0</v>
      </c>
      <c r="N157" s="46">
        <f>IF($B$15=DATOS!$B$3,CALDERAS!P141,IF($B$15=DATOS!$B$4,CENTRÍFUGAS!P141,IF($B$15=DATOS!$B$5,CHILLERS!P141, IF($B$15=DATOS!$B$6,COMPRESORES!P141,IF($B$15=DATOS!$B$7,EVAPORADORES!P141,IF($B$15=DATOS!$B$8,FILTROS!P141,IF($B$15=DATOS!$B$9,IC!P141,IF($B$15=DATOS!$B$10,MIXERS!P141,IF($B$15=DATOS!$B$11,MOLINOS!P141,IF($B$15=DATOS!$B$12,'ÓSMOSIS INV'!P141,IF($B$15=DATOS!$B$13,REACTORES!P141,IF($B$15=DATOS!$B$14,RESINAS!P145,IF($B$15=DATOS!$B$15,SECADORES!P141,IF($B$15=DATOS!$B$16,SILOS!P141,IF($B$15=DATOS!$B$17,TANQUES!P141,IF($B$15=DATOS!$B$18,'TK AGITADOS'!P141,IF($B$15=DATOS!$B$19,'TORRES ENF'!P141," ")))))))))))))))))</f>
        <v>0</v>
      </c>
      <c r="O157" s="46">
        <f>IF($B$15=DATOS!$B$3,CALDERAS!Q141,IF($B$15=DATOS!$B$4,CENTRÍFUGAS!Q141,IF($B$15=DATOS!$B$5,CHILLERS!Q141, IF($B$15=DATOS!$B$6,COMPRESORES!Q141,IF($B$15=DATOS!$B$7,EVAPORADORES!Q141,IF($B$15=DATOS!$B$8,FILTROS!Q141,IF($B$15=DATOS!$B$9,IC!Q141,IF($B$15=DATOS!$B$10,MIXERS!Q141,IF($B$15=DATOS!$B$11,MOLINOS!Q141,IF($B$15=DATOS!$B$12,'ÓSMOSIS INV'!Q141,IF($B$15=DATOS!$B$13,REACTORES!Q141,IF($B$15=DATOS!$B$14,RESINAS!Q145,IF($B$15=DATOS!$B$15,SECADORES!Q141,IF($B$15=DATOS!$B$16,SILOS!Q141,IF($B$15=DATOS!$B$17,TANQUES!Q141,IF($B$15=DATOS!$B$18,'TK AGITADOS'!Q141,IF($B$15=DATOS!$B$19,'TORRES ENF'!Q141," ")))))))))))))))))</f>
        <v>0</v>
      </c>
      <c r="P157" s="46">
        <f>IF($B$15=DATOS!$B$3,CALDERAS!R141,IF($B$15=DATOS!$B$4,CENTRÍFUGAS!R141,IF($B$15=DATOS!$B$5,CHILLERS!R141, IF($B$15=DATOS!$B$6,COMPRESORES!R141,IF($B$15=DATOS!$B$7,EVAPORADORES!R141,IF($B$15=DATOS!$B$8,FILTROS!R141,IF($B$15=DATOS!$B$9,IC!R141,IF($B$15=DATOS!$B$10,MIXERS!R141,IF($B$15=DATOS!$B$11,MOLINOS!R141,IF($B$15=DATOS!$B$12,'ÓSMOSIS INV'!R141,IF($B$15=DATOS!$B$13,REACTORES!R141,IF($B$15=DATOS!$B$14,RESINAS!R145,IF($B$15=DATOS!$B$15,SECADORES!R141,IF($B$15=DATOS!$B$16,SILOS!R141,IF($B$15=DATOS!$B$17,TANQUES!R141,IF($B$15=DATOS!$B$18,'TK AGITADOS'!R141,IF($B$15=DATOS!$B$19,'TORRES ENF'!R141," ")))))))))))))))))</f>
        <v>0</v>
      </c>
      <c r="Q157" s="46">
        <f>IF($B$15=DATOS!$B$3,CALDERAS!S141,IF($B$15=DATOS!$B$4,CENTRÍFUGAS!S141,IF($B$15=DATOS!$B$5,CHILLERS!S141, IF($B$15=DATOS!$B$6,COMPRESORES!S141,IF($B$15=DATOS!$B$7,EVAPORADORES!S141,IF($B$15=DATOS!$B$8,FILTROS!S141,IF($B$15=DATOS!$B$9,IC!S141,IF($B$15=DATOS!$B$10,MIXERS!S141,IF($B$15=DATOS!$B$11,MOLINOS!S141,IF($B$15=DATOS!$B$12,'ÓSMOSIS INV'!S141,IF($B$15=DATOS!$B$13,REACTORES!S141,IF($B$15=DATOS!$B$14,RESINAS!S145,IF($B$15=DATOS!$B$15,SECADORES!S141,IF($B$15=DATOS!$B$16,SILOS!S141,IF($B$15=DATOS!$B$17,TANQUES!S141,IF($B$15=DATOS!$B$18,'TK AGITADOS'!S141,IF($B$15=DATOS!$B$19,'TORRES ENF'!S141," ")))))))))))))))))</f>
        <v>0</v>
      </c>
      <c r="R157" s="46">
        <f>IF($B$15=DATOS!$B$3,CALDERAS!T141,IF($B$15=DATOS!$B$4,CENTRÍFUGAS!T141,IF($B$15=DATOS!$B$5,CHILLERS!T141, IF($B$15=DATOS!$B$6,COMPRESORES!T141,IF($B$15=DATOS!$B$7,EVAPORADORES!T141,IF($B$15=DATOS!$B$8,FILTROS!T141,IF($B$15=DATOS!$B$9,IC!T141,IF($B$15=DATOS!$B$10,MIXERS!T141,IF($B$15=DATOS!$B$11,MOLINOS!T141,IF($B$15=DATOS!$B$12,'ÓSMOSIS INV'!T141,IF($B$15=DATOS!$B$13,REACTORES!T141,IF($B$15=DATOS!$B$14,RESINAS!T145,IF($B$15=DATOS!$B$15,SECADORES!T141,IF($B$15=DATOS!$B$16,SILOS!T141,IF($B$15=DATOS!$B$17,TANQUES!T141,IF($B$15=DATOS!$B$18,'TK AGITADOS'!T141,IF($B$15=DATOS!$B$19,'TORRES ENF'!T141," ")))))))))))))))))</f>
        <v>0</v>
      </c>
      <c r="S157" s="46">
        <f>IF($B$15=DATOS!$B$3,CALDERAS!U141,IF($B$15=DATOS!$B$4,CENTRÍFUGAS!U141,IF($B$15=DATOS!$B$5,CHILLERS!U141, IF($B$15=DATOS!$B$6,COMPRESORES!U141,IF($B$15=DATOS!$B$7,EVAPORADORES!U141,IF($B$15=DATOS!$B$8,FILTROS!U141,IF($B$15=DATOS!$B$9,IC!U141,IF($B$15=DATOS!$B$10,MIXERS!U141,IF($B$15=DATOS!$B$11,MOLINOS!U141,IF($B$15=DATOS!$B$12,'ÓSMOSIS INV'!U141,IF($B$15=DATOS!$B$13,REACTORES!U141,IF($B$15=DATOS!$B$14,RESINAS!U145,IF($B$15=DATOS!$B$15,SECADORES!U141,IF($B$15=DATOS!$B$16,SILOS!U141,IF($B$15=DATOS!$B$17,TANQUES!U141,IF($B$15=DATOS!$B$18,'TK AGITADOS'!U141,IF($B$15=DATOS!$B$19,'TORRES ENF'!U141," ")))))))))))))))))</f>
        <v>0</v>
      </c>
      <c r="T157" s="46">
        <f>IF($B$15=DATOS!$B$3,CALDERAS!V141,IF($B$15=DATOS!$B$4,CENTRÍFUGAS!V141,IF($B$15=DATOS!$B$5,CHILLERS!V141, IF($B$15=DATOS!$B$6,COMPRESORES!V141,IF($B$15=DATOS!$B$7,EVAPORADORES!V141,IF($B$15=DATOS!$B$8,FILTROS!V141,IF($B$15=DATOS!$B$9,IC!V141,IF($B$15=DATOS!$B$10,MIXERS!V141,IF($B$15=DATOS!$B$11,MOLINOS!V141,IF($B$15=DATOS!$B$12,'ÓSMOSIS INV'!V141,IF($B$15=DATOS!$B$13,REACTORES!V141,IF($B$15=DATOS!$B$14,RESINAS!V145,IF($B$15=DATOS!$B$15,SECADORES!V141,IF($B$15=DATOS!$B$16,SILOS!V141,IF($B$15=DATOS!$B$17,TANQUES!V141,IF($B$15=DATOS!$B$18,'TK AGITADOS'!V141,IF($B$15=DATOS!$B$19,'TORRES ENF'!V141," ")))))))))))))))))</f>
        <v>0</v>
      </c>
      <c r="U157" s="46">
        <f>IF($B$15=DATOS!$B$3,CALDERAS!W141,IF($B$15=DATOS!$B$4,CENTRÍFUGAS!W141,IF($B$15=DATOS!$B$5,CHILLERS!W141, IF($B$15=DATOS!$B$6,COMPRESORES!W141,IF($B$15=DATOS!$B$7,EVAPORADORES!W141,IF($B$15=DATOS!$B$8,FILTROS!W141,IF($B$15=DATOS!$B$9,IC!W141,IF($B$15=DATOS!$B$10,MIXERS!W141,IF($B$15=DATOS!$B$11,MOLINOS!W141,IF($B$15=DATOS!$B$12,'ÓSMOSIS INV'!W141,IF($B$15=DATOS!$B$13,REACTORES!W141,IF($B$15=DATOS!$B$14,RESINAS!W145,IF($B$15=DATOS!$B$15,SECADORES!W141,IF($B$15=DATOS!$B$16,SILOS!W141,IF($B$15=DATOS!$B$17,TANQUES!W141,IF($B$15=DATOS!$B$18,'TK AGITADOS'!W141,IF($B$15=DATOS!$B$19,'TORRES ENF'!W141," ")))))))))))))))))</f>
        <v>0</v>
      </c>
      <c r="V157" s="46">
        <f>IF($B$15=DATOS!$B$3,CALDERAS!X141,IF($B$15=DATOS!$B$4,CENTRÍFUGAS!X141,IF($B$15=DATOS!$B$5,CHILLERS!X141, IF($B$15=DATOS!$B$6,COMPRESORES!X141,IF($B$15=DATOS!$B$7,EVAPORADORES!X141,IF($B$15=DATOS!$B$8,FILTROS!X141,IF($B$15=DATOS!$B$9,IC!X141,IF($B$15=DATOS!$B$10,MIXERS!X141,IF($B$15=DATOS!$B$11,MOLINOS!X141,IF($B$15=DATOS!$B$12,'ÓSMOSIS INV'!X141,IF($B$15=DATOS!$B$13,REACTORES!X141,IF($B$15=DATOS!$B$14,RESINAS!X145,IF($B$15=DATOS!$B$15,SECADORES!X141,IF($B$15=DATOS!$B$16,SILOS!X141,IF($B$15=DATOS!$B$17,TANQUES!X141,IF($B$15=DATOS!$B$18,'TK AGITADOS'!X141,IF($B$15=DATOS!$B$19,'TORRES ENF'!X141," ")))))))))))))))))</f>
        <v>0</v>
      </c>
      <c r="W157" s="46">
        <f>IF($B$15=DATOS!$B$3,CALDERAS!Y141,IF($B$15=DATOS!$B$4,CENTRÍFUGAS!Y141,IF($B$15=DATOS!$B$5,CHILLERS!Y141, IF($B$15=DATOS!$B$6,COMPRESORES!Y141,IF($B$15=DATOS!$B$7,EVAPORADORES!Y141,IF($B$15=DATOS!$B$8,FILTROS!Y141,IF($B$15=DATOS!$B$9,IC!Y141,IF($B$15=DATOS!$B$10,MIXERS!Y141,IF($B$15=DATOS!$B$11,MOLINOS!Y141,IF($B$15=DATOS!$B$12,'ÓSMOSIS INV'!Y141,IF($B$15=DATOS!$B$13,REACTORES!Y141,IF($B$15=DATOS!$B$14,RESINAS!Y145,IF($B$15=DATOS!$B$15,SECADORES!Y141,IF($B$15=DATOS!$B$16,SILOS!Y141,IF($B$15=DATOS!$B$17,TANQUES!Y141,IF($B$15=DATOS!$B$18,'TK AGITADOS'!Y141,IF($B$15=DATOS!$B$19,'TORRES ENF'!Y141," ")))))))))))))))))</f>
        <v>0</v>
      </c>
      <c r="X157" s="46">
        <f>IF($B$15=DATOS!$B$3,CALDERAS!Z141,IF($B$15=DATOS!$B$4,CENTRÍFUGAS!Z141,IF($B$15=DATOS!$B$5,CHILLERS!Z141, IF($B$15=DATOS!$B$6,COMPRESORES!Z141,IF($B$15=DATOS!$B$7,EVAPORADORES!Z141,IF($B$15=DATOS!$B$8,FILTROS!Z141,IF($B$15=DATOS!$B$9,IC!Z141,IF($B$15=DATOS!$B$10,MIXERS!Z141,IF($B$15=DATOS!$B$11,MOLINOS!Z141,IF($B$15=DATOS!$B$12,'ÓSMOSIS INV'!Z141,IF($B$15=DATOS!$B$13,REACTORES!Z141,IF($B$15=DATOS!$B$14,RESINAS!Z145,IF($B$15=DATOS!$B$15,SECADORES!Z141,IF($B$15=DATOS!$B$16,SILOS!Z141,IF($B$15=DATOS!$B$17,TANQUES!Z141,IF($B$15=DATOS!$B$18,'TK AGITADOS'!Z141,IF($B$15=DATOS!$B$19,'TORRES ENF'!Z141," ")))))))))))))))))</f>
        <v>0</v>
      </c>
      <c r="Y157" s="46">
        <f>IF($B$15=DATOS!$B$3,CALDERAS!AA141,IF($B$15=DATOS!$B$4,CENTRÍFUGAS!AA141,IF($B$15=DATOS!$B$5,CHILLERS!AA141, IF($B$15=DATOS!$B$6,COMPRESORES!AA141,IF($B$15=DATOS!$B$7,EVAPORADORES!AA141,IF($B$15=DATOS!$B$8,FILTROS!AA141,IF($B$15=DATOS!$B$9,IC!AA141,IF($B$15=DATOS!$B$10,MIXERS!AA141,IF($B$15=DATOS!$B$11,MOLINOS!AA141,IF($B$15=DATOS!$B$12,'ÓSMOSIS INV'!AA141,IF($B$15=DATOS!$B$13,REACTORES!AA141,IF($B$15=DATOS!$B$14,RESINAS!AA145,IF($B$15=DATOS!$B$15,SECADORES!AA141,IF($B$15=DATOS!$B$16,SILOS!AA141,IF($B$15=DATOS!$B$17,TANQUES!AA141,IF($B$15=DATOS!$B$18,'TK AGITADOS'!AA141,IF($B$15=DATOS!$B$19,'TORRES ENF'!AA141," ")))))))))))))))))</f>
        <v>0</v>
      </c>
      <c r="Z157" s="46">
        <f>IF($B$15=DATOS!$B$3,CALDERAS!AB141,IF($B$15=DATOS!$B$4,CENTRÍFUGAS!AB141,IF($B$15=DATOS!$B$5,CHILLERS!AB141, IF($B$15=DATOS!$B$6,COMPRESORES!AB141,IF($B$15=DATOS!$B$7,EVAPORADORES!AB141,IF($B$15=DATOS!$B$8,FILTROS!AB141,IF($B$15=DATOS!$B$9,IC!AB141,IF($B$15=DATOS!$B$10,MIXERS!AB141,IF($B$15=DATOS!$B$11,MOLINOS!AB141,IF($B$15=DATOS!$B$12,'ÓSMOSIS INV'!AB141,IF($B$15=DATOS!$B$13,REACTORES!AB141,IF($B$15=DATOS!$B$14,RESINAS!AB145,IF($B$15=DATOS!$B$15,SECADORES!AB141,IF($B$15=DATOS!$B$16,SILOS!AB141,IF($B$15=DATOS!$B$17,TANQUES!AB141,IF($B$15=DATOS!$B$18,'TK AGITADOS'!AB141,IF($B$15=DATOS!$B$19,'TORRES ENF'!AB141," ")))))))))))))))))</f>
        <v>0</v>
      </c>
      <c r="AA157" s="46">
        <f>IF($B$15=DATOS!$B$3,CALDERAS!AC141,IF($B$15=DATOS!$B$4,CENTRÍFUGAS!AC141,IF($B$15=DATOS!$B$5,CHILLERS!AC141, IF($B$15=DATOS!$B$6,COMPRESORES!AC141,IF($B$15=DATOS!$B$7,EVAPORADORES!AC141,IF($B$15=DATOS!$B$8,FILTROS!AC141,IF($B$15=DATOS!$B$9,IC!AC141,IF($B$15=DATOS!$B$10,MIXERS!AC141,IF($B$15=DATOS!$B$11,MOLINOS!AC141,IF($B$15=DATOS!$B$12,'ÓSMOSIS INV'!AC141,IF($B$15=DATOS!$B$13,REACTORES!AC141,IF($B$15=DATOS!$B$14,RESINAS!AC145,IF($B$15=DATOS!$B$15,SECADORES!AC141,IF($B$15=DATOS!$B$16,SILOS!AC141,IF($B$15=DATOS!$B$17,TANQUES!AC141,IF($B$15=DATOS!$B$18,'TK AGITADOS'!AC141,IF($B$15=DATOS!$B$19,'TORRES ENF'!AC141," ")))))))))))))))))</f>
        <v>0</v>
      </c>
      <c r="AB157" s="46">
        <f>IF($B$15=DATOS!$B$3,CALDERAS!AD141,IF($B$15=DATOS!$B$4,CENTRÍFUGAS!AD141,IF($B$15=DATOS!$B$5,CHILLERS!AD141, IF($B$15=DATOS!$B$6,COMPRESORES!AD141,IF($B$15=DATOS!$B$7,EVAPORADORES!AD141,IF($B$15=DATOS!$B$8,FILTROS!AD141,IF($B$15=DATOS!$B$9,IC!AD141,IF($B$15=DATOS!$B$10,MIXERS!AD141,IF($B$15=DATOS!$B$11,MOLINOS!AD141,IF($B$15=DATOS!$B$12,'ÓSMOSIS INV'!AD141,IF($B$15=DATOS!$B$13,REACTORES!AD141,IF($B$15=DATOS!$B$14,RESINAS!AD145,IF($B$15=DATOS!$B$15,SECADORES!AD141,IF($B$15=DATOS!$B$16,SILOS!AD141,IF($B$15=DATOS!$B$17,TANQUES!AD141,IF($B$15=DATOS!$B$18,'TK AGITADOS'!AD141,IF($B$15=DATOS!$B$19,'TORRES ENF'!AD141," ")))))))))))))))))</f>
        <v>0</v>
      </c>
      <c r="AC157" s="46">
        <f>IF($B$15=DATOS!$B$3,CALDERAS!AE141,IF($B$15=DATOS!$B$4,CENTRÍFUGAS!AE141,IF($B$15=DATOS!$B$5,CHILLERS!AE141, IF($B$15=DATOS!$B$6,COMPRESORES!AE141,IF($B$15=DATOS!$B$7,EVAPORADORES!AE141,IF($B$15=DATOS!$B$8,FILTROS!AE141,IF($B$15=DATOS!$B$9,IC!AE141,IF($B$15=DATOS!$B$10,MIXERS!AE141,IF($B$15=DATOS!$B$11,MOLINOS!AE141,IF($B$15=DATOS!$B$12,'ÓSMOSIS INV'!AE141,IF($B$15=DATOS!$B$13,REACTORES!AE141,IF($B$15=DATOS!$B$14,RESINAS!AE145,IF($B$15=DATOS!$B$15,SECADORES!AE141,IF($B$15=DATOS!$B$16,SILOS!AE141,IF($B$15=DATOS!$B$17,TANQUES!AE141,IF($B$15=DATOS!$B$18,'TK AGITADOS'!AE141,IF($B$15=DATOS!$B$19,'TORRES ENF'!AE141," ")))))))))))))))))</f>
        <v>0</v>
      </c>
      <c r="AD157" s="46">
        <f>IF($B$15=DATOS!$B$3,CALDERAS!AF141,IF($B$15=DATOS!$B$4,CENTRÍFUGAS!AF141,IF($B$15=DATOS!$B$5,CHILLERS!AF141, IF($B$15=DATOS!$B$6,COMPRESORES!AF141,IF($B$15=DATOS!$B$7,EVAPORADORES!AF141,IF($B$15=DATOS!$B$8,FILTROS!AF141,IF($B$15=DATOS!$B$9,IC!AF141,IF($B$15=DATOS!$B$10,MIXERS!AF141,IF($B$15=DATOS!$B$11,MOLINOS!AF141,IF($B$15=DATOS!$B$12,'ÓSMOSIS INV'!AF141,IF($B$15=DATOS!$B$13,REACTORES!AF141,IF($B$15=DATOS!$B$14,RESINAS!AF145,IF($B$15=DATOS!$B$15,SECADORES!AF141,IF($B$15=DATOS!$B$16,SILOS!AF141,IF($B$15=DATOS!$B$17,TANQUES!AF141,IF($B$15=DATOS!$B$18,'TK AGITADOS'!AF141,IF($B$15=DATOS!$B$19,'TORRES ENF'!AF141," ")))))))))))))))))</f>
        <v>0</v>
      </c>
      <c r="AE157" s="46">
        <f>IF($B$15=DATOS!$B$3,CALDERAS!AG141,IF($B$15=DATOS!$B$4,CENTRÍFUGAS!AG141,IF($B$15=DATOS!$B$5,CHILLERS!AG141, IF($B$15=DATOS!$B$6,COMPRESORES!AG141,IF($B$15=DATOS!$B$7,EVAPORADORES!AG141,IF($B$15=DATOS!$B$8,FILTROS!AG141,IF($B$15=DATOS!$B$9,IC!AG141,IF($B$15=DATOS!$B$10,MIXERS!AG141,IF($B$15=DATOS!$B$11,MOLINOS!AG141,IF($B$15=DATOS!$B$12,'ÓSMOSIS INV'!AG141,IF($B$15=DATOS!$B$13,REACTORES!AG141,IF($B$15=DATOS!$B$14,RESINAS!AG145,IF($B$15=DATOS!$B$15,SECADORES!AG141,IF($B$15=DATOS!$B$16,SILOS!AG141,IF($B$15=DATOS!$B$17,TANQUES!AG141,IF($B$15=DATOS!$B$18,'TK AGITADOS'!AG141,IF($B$15=DATOS!$B$19,'TORRES ENF'!AG141," ")))))))))))))))))</f>
        <v>0</v>
      </c>
      <c r="AF157" s="46">
        <f>IF($B$15=DATOS!$B$3,CALDERAS!AH141,IF($B$15=DATOS!$B$4,CENTRÍFUGAS!AH141,IF($B$15=DATOS!$B$5,CHILLERS!AH141, IF($B$15=DATOS!$B$6,COMPRESORES!AH141,IF($B$15=DATOS!$B$7,EVAPORADORES!AH141,IF($B$15=DATOS!$B$8,FILTROS!AH141,IF($B$15=DATOS!$B$9,IC!AH141,IF($B$15=DATOS!$B$10,MIXERS!AH141,IF($B$15=DATOS!$B$11,MOLINOS!AH141,IF($B$15=DATOS!$B$12,'ÓSMOSIS INV'!AH141,IF($B$15=DATOS!$B$13,REACTORES!AH141,IF($B$15=DATOS!$B$14,RESINAS!AH145,IF($B$15=DATOS!$B$15,SECADORES!AH141,IF($B$15=DATOS!$B$16,SILOS!AH141,IF($B$15=DATOS!$B$17,TANQUES!AH141,IF($B$15=DATOS!$B$18,'TK AGITADOS'!AH141,IF($B$15=DATOS!$B$19,'TORRES ENF'!AH141," ")))))))))))))))))</f>
        <v>0</v>
      </c>
    </row>
    <row r="158" spans="1:32" s="48" customFormat="1" ht="45" customHeight="1" x14ac:dyDescent="0.4">
      <c r="A158" s="46">
        <f>IF($B$15=DATOS!$B$3,CALDERAS!C142,IF($B$15=DATOS!$B$4,CENTRÍFUGAS!C142,IF($B$15=DATOS!$B$5,CHILLERS!C142, IF($B$15=DATOS!$B$6,COMPRESORES!C142,IF($B$15=DATOS!$B$7,EVAPORADORES!C142,IF($B$15=DATOS!$B$8,FILTROS!C142,IF($B$15=DATOS!$B$9,IC!C142,IF($B$15=DATOS!$B$10,MIXERS!C142,IF($B$15=DATOS!$B$11,MOLINOS!C142,IF($B$15=DATOS!$B$12,'ÓSMOSIS INV'!C142,IF($B$15=DATOS!$B$13,REACTORES!C142,IF($B$15=DATOS!$B$14,RESINAS!C146,IF($B$15=DATOS!$B$15,SECADORES!C142,IF($B$15=DATOS!$B$16,SILOS!C142,IF($B$15=DATOS!$B$17,TANQUES!C142,IF($B$15=DATOS!$B$18,'TK AGITADOS'!C142,IF($B$15=DATOS!$B$19,'TORRES ENF'!C142," ")))))))))))))))))</f>
        <v>0</v>
      </c>
      <c r="B158" s="46">
        <f>IF($B$15=DATOS!$B$3,CALDERAS!D142,IF($B$15=DATOS!$B$4,CENTRÍFUGAS!D142,IF($B$15=DATOS!$B$5,CHILLERS!D142, IF($B$15=DATOS!$B$6,COMPRESORES!D142,IF($B$15=DATOS!$B$7,EVAPORADORES!D142,IF($B$15=DATOS!$B$8,FILTROS!D142,IF($B$15=DATOS!$B$9,IC!D142,IF($B$15=DATOS!$B$10,MIXERS!D142,IF($B$15=DATOS!$B$11,MOLINOS!D142,IF($B$15=DATOS!$B$12,'ÓSMOSIS INV'!D142,IF($B$15=DATOS!$B$13,REACTORES!D142,IF($B$15=DATOS!$B$14,RESINAS!D146,IF($B$15=DATOS!$B$15,SECADORES!D142,IF($B$15=DATOS!$B$16,SILOS!D142,IF($B$15=DATOS!$B$17,TANQUES!D142,IF($B$15=DATOS!$B$18,'TK AGITADOS'!D142,IF($B$15=DATOS!$B$19,'TORRES ENF'!D142," ")))))))))))))))))</f>
        <v>0</v>
      </c>
      <c r="C158" s="46">
        <f>IF($B$15=DATOS!$B$3,CALDERAS!E142,IF($B$15=DATOS!$B$4,CENTRÍFUGAS!E142,IF($B$15=DATOS!$B$5,CHILLERS!E142, IF($B$15=DATOS!$B$6,COMPRESORES!E142,IF($B$15=DATOS!$B$7,EVAPORADORES!E142,IF($B$15=DATOS!$B$8,FILTROS!E142,IF($B$15=DATOS!$B$9,IC!E142,IF($B$15=DATOS!$B$10,MIXERS!E142,IF($B$15=DATOS!$B$11,MOLINOS!E142,IF($B$15=DATOS!$B$12,'ÓSMOSIS INV'!E142,IF($B$15=DATOS!$B$13,REACTORES!E142,IF($B$15=DATOS!$B$14,RESINAS!E146,IF($B$15=DATOS!$B$15,SECADORES!E142,IF($B$15=DATOS!$B$16,SILOS!E142,IF($B$15=DATOS!$B$17,TANQUES!E142,IF($B$15=DATOS!$B$18,'TK AGITADOS'!E142,IF($B$15=DATOS!$B$19,'TORRES ENF'!E142," ")))))))))))))))))</f>
        <v>0</v>
      </c>
      <c r="D158" s="46">
        <f>IF($B$15=DATOS!$B$3,CALDERAS!F142,IF($B$15=DATOS!$B$4,CENTRÍFUGAS!F142,IF($B$15=DATOS!$B$5,CHILLERS!F142, IF($B$15=DATOS!$B$6,COMPRESORES!F142,IF($B$15=DATOS!$B$7,EVAPORADORES!F142,IF($B$15=DATOS!$B$8,FILTROS!F142,IF($B$15=DATOS!$B$9,IC!F142,IF($B$15=DATOS!$B$10,MIXERS!F142,IF($B$15=DATOS!$B$11,MOLINOS!F142,IF($B$15=DATOS!$B$12,'ÓSMOSIS INV'!F142,IF($B$15=DATOS!$B$13,REACTORES!F142,IF($B$15=DATOS!$B$14,RESINAS!F146,IF($B$15=DATOS!$B$15,SECADORES!F142,IF($B$15=DATOS!$B$16,SILOS!F142,IF($B$15=DATOS!$B$17,TANQUES!F142,IF($B$15=DATOS!$B$18,'TK AGITADOS'!F142,IF($B$15=DATOS!$B$19,'TORRES ENF'!F142," ")))))))))))))))))</f>
        <v>0</v>
      </c>
      <c r="E158" s="46">
        <f>IF($B$15=DATOS!$B$3,CALDERAS!G142,IF($B$15=DATOS!$B$4,CENTRÍFUGAS!G142,IF($B$15=DATOS!$B$5,CHILLERS!G142, IF($B$15=DATOS!$B$6,COMPRESORES!G142,IF($B$15=DATOS!$B$7,EVAPORADORES!G142,IF($B$15=DATOS!$B$8,FILTROS!G142,IF($B$15=DATOS!$B$9,IC!G142,IF($B$15=DATOS!$B$10,MIXERS!G142,IF($B$15=DATOS!$B$11,MOLINOS!G142,IF($B$15=DATOS!$B$12,'ÓSMOSIS INV'!G142,IF($B$15=DATOS!$B$13,REACTORES!G142,IF($B$15=DATOS!$B$14,RESINAS!G146,IF($B$15=DATOS!$B$15,SECADORES!G142,IF($B$15=DATOS!$B$16,SILOS!G142,IF($B$15=DATOS!$B$17,TANQUES!G142,IF($B$15=DATOS!$B$18,'TK AGITADOS'!G142,IF($B$15=DATOS!$B$19,'TORRES ENF'!G142," ")))))))))))))))))</f>
        <v>0</v>
      </c>
      <c r="F158" s="46">
        <f>IF($B$15=DATOS!$B$3,CALDERAS!H142,IF($B$15=DATOS!$B$4,CENTRÍFUGAS!H142,IF($B$15=DATOS!$B$5,CHILLERS!H142, IF($B$15=DATOS!$B$6,COMPRESORES!H142,IF($B$15=DATOS!$B$7,EVAPORADORES!H142,IF($B$15=DATOS!$B$8,FILTROS!H142,IF($B$15=DATOS!$B$9,IC!H142,IF($B$15=DATOS!$B$10,MIXERS!H142,IF($B$15=DATOS!$B$11,MOLINOS!H142,IF($B$15=DATOS!$B$12,'ÓSMOSIS INV'!H142,IF($B$15=DATOS!$B$13,REACTORES!H142,IF($B$15=DATOS!$B$14,RESINAS!H146,IF($B$15=DATOS!$B$15,SECADORES!H142,IF($B$15=DATOS!$B$16,SILOS!H142,IF($B$15=DATOS!$B$17,TANQUES!H142,IF($B$15=DATOS!$B$18,'TK AGITADOS'!H142,IF($B$15=DATOS!$B$19,'TORRES ENF'!H142," ")))))))))))))))))</f>
        <v>0</v>
      </c>
      <c r="G158" s="46">
        <f>IF($B$15=DATOS!$B$3,CALDERAS!I142,IF($B$15=DATOS!$B$4,CENTRÍFUGAS!I142,IF($B$15=DATOS!$B$5,CHILLERS!I142, IF($B$15=DATOS!$B$6,COMPRESORES!I142,IF($B$15=DATOS!$B$7,EVAPORADORES!I142,IF($B$15=DATOS!$B$8,FILTROS!I142,IF($B$15=DATOS!$B$9,IC!I142,IF($B$15=DATOS!$B$10,MIXERS!I142,IF($B$15=DATOS!$B$11,MOLINOS!I142,IF($B$15=DATOS!$B$12,'ÓSMOSIS INV'!I142,IF($B$15=DATOS!$B$13,REACTORES!I142,IF($B$15=DATOS!$B$14,RESINAS!I146,IF($B$15=DATOS!$B$15,SECADORES!I142,IF($B$15=DATOS!$B$16,SILOS!I142,IF($B$15=DATOS!$B$17,TANQUES!I142,IF($B$15=DATOS!$B$18,'TK AGITADOS'!I142,IF($B$15=DATOS!$B$19,'TORRES ENF'!I142," ")))))))))))))))))</f>
        <v>0</v>
      </c>
      <c r="H158" s="46">
        <f>IF($B$15=DATOS!$B$3,CALDERAS!J142,IF($B$15=DATOS!$B$4,CENTRÍFUGAS!J142,IF($B$15=DATOS!$B$5,CHILLERS!J142, IF($B$15=DATOS!$B$6,COMPRESORES!J142,IF($B$15=DATOS!$B$7,EVAPORADORES!J142,IF($B$15=DATOS!$B$8,FILTROS!J142,IF($B$15=DATOS!$B$9,IC!J142,IF($B$15=DATOS!$B$10,MIXERS!J142,IF($B$15=DATOS!$B$11,MOLINOS!J142,IF($B$15=DATOS!$B$12,'ÓSMOSIS INV'!J142,IF($B$15=DATOS!$B$13,REACTORES!J142,IF($B$15=DATOS!$B$14,RESINAS!J146,IF($B$15=DATOS!$B$15,SECADORES!J142,IF($B$15=DATOS!$B$16,SILOS!J142,IF($B$15=DATOS!$B$17,TANQUES!J142,IF($B$15=DATOS!$B$18,'TK AGITADOS'!J142,IF($B$15=DATOS!$B$19,'TORRES ENF'!J142," ")))))))))))))))))</f>
        <v>0</v>
      </c>
      <c r="I158" s="46">
        <f>IF($B$15=DATOS!$B$3,CALDERAS!K142,IF($B$15=DATOS!$B$4,CENTRÍFUGAS!K142,IF($B$15=DATOS!$B$5,CHILLERS!K142, IF($B$15=DATOS!$B$6,COMPRESORES!K142,IF($B$15=DATOS!$B$7,EVAPORADORES!K142,IF($B$15=DATOS!$B$8,FILTROS!K142,IF($B$15=DATOS!$B$9,IC!K142,IF($B$15=DATOS!$B$10,MIXERS!K142,IF($B$15=DATOS!$B$11,MOLINOS!K142,IF($B$15=DATOS!$B$12,'ÓSMOSIS INV'!K142,IF($B$15=DATOS!$B$13,REACTORES!K142,IF($B$15=DATOS!$B$14,RESINAS!K146,IF($B$15=DATOS!$B$15,SECADORES!K142,IF($B$15=DATOS!$B$16,SILOS!K142,IF($B$15=DATOS!$B$17,TANQUES!K142,IF($B$15=DATOS!$B$18,'TK AGITADOS'!K142,IF($B$15=DATOS!$B$19,'TORRES ENF'!K142," ")))))))))))))))))</f>
        <v>0</v>
      </c>
      <c r="J158" s="46">
        <f>IF($B$15=DATOS!$B$3,CALDERAS!L142,IF($B$15=DATOS!$B$4,CENTRÍFUGAS!L142,IF($B$15=DATOS!$B$5,CHILLERS!L142, IF($B$15=DATOS!$B$6,COMPRESORES!L142,IF($B$15=DATOS!$B$7,EVAPORADORES!L142,IF($B$15=DATOS!$B$8,FILTROS!L142,IF($B$15=DATOS!$B$9,IC!L142,IF($B$15=DATOS!$B$10,MIXERS!L142,IF($B$15=DATOS!$B$11,MOLINOS!L142,IF($B$15=DATOS!$B$12,'ÓSMOSIS INV'!L142,IF($B$15=DATOS!$B$13,REACTORES!L142,IF($B$15=DATOS!$B$14,RESINAS!L146,IF($B$15=DATOS!$B$15,SECADORES!L142,IF($B$15=DATOS!$B$16,SILOS!L142,IF($B$15=DATOS!$B$17,TANQUES!L142,IF($B$15=DATOS!$B$18,'TK AGITADOS'!L142,IF($B$15=DATOS!$B$19,'TORRES ENF'!L142," ")))))))))))))))))</f>
        <v>0</v>
      </c>
      <c r="K158" s="46">
        <f>IF($B$15=DATOS!$B$3,CALDERAS!M142,IF($B$15=DATOS!$B$4,CENTRÍFUGAS!M142,IF($B$15=DATOS!$B$5,CHILLERS!M142, IF($B$15=DATOS!$B$6,COMPRESORES!M142,IF($B$15=DATOS!$B$7,EVAPORADORES!M142,IF($B$15=DATOS!$B$8,FILTROS!M142,IF($B$15=DATOS!$B$9,IC!M142,IF($B$15=DATOS!$B$10,MIXERS!M142,IF($B$15=DATOS!$B$11,MOLINOS!M142,IF($B$15=DATOS!$B$12,'ÓSMOSIS INV'!M142,IF($B$15=DATOS!$B$13,REACTORES!M142,IF($B$15=DATOS!$B$14,RESINAS!M146,IF($B$15=DATOS!$B$15,SECADORES!M142,IF($B$15=DATOS!$B$16,SILOS!M142,IF($B$15=DATOS!$B$17,TANQUES!M142,IF($B$15=DATOS!$B$18,'TK AGITADOS'!M142,IF($B$15=DATOS!$B$19,'TORRES ENF'!M142," ")))))))))))))))))</f>
        <v>0</v>
      </c>
      <c r="L158" s="46">
        <f>IF($B$15=DATOS!$B$3,CALDERAS!N142,IF($B$15=DATOS!$B$4,CENTRÍFUGAS!N142,IF($B$15=DATOS!$B$5,CHILLERS!N142, IF($B$15=DATOS!$B$6,COMPRESORES!N142,IF($B$15=DATOS!$B$7,EVAPORADORES!N142,IF($B$15=DATOS!$B$8,FILTROS!N142,IF($B$15=DATOS!$B$9,IC!N142,IF($B$15=DATOS!$B$10,MIXERS!N142,IF($B$15=DATOS!$B$11,MOLINOS!N142,IF($B$15=DATOS!$B$12,'ÓSMOSIS INV'!N142,IF($B$15=DATOS!$B$13,REACTORES!N142,IF($B$15=DATOS!$B$14,RESINAS!N146,IF($B$15=DATOS!$B$15,SECADORES!N142,IF($B$15=DATOS!$B$16,SILOS!N142,IF($B$15=DATOS!$B$17,TANQUES!N142,IF($B$15=DATOS!$B$18,'TK AGITADOS'!N142,IF($B$15=DATOS!$B$19,'TORRES ENF'!N142," ")))))))))))))))))</f>
        <v>0</v>
      </c>
      <c r="M158" s="46">
        <f>IF($B$15=DATOS!$B$3,CALDERAS!O142,IF($B$15=DATOS!$B$4,CENTRÍFUGAS!O142,IF($B$15=DATOS!$B$5,CHILLERS!O142, IF($B$15=DATOS!$B$6,COMPRESORES!O142,IF($B$15=DATOS!$B$7,EVAPORADORES!O142,IF($B$15=DATOS!$B$8,FILTROS!O142,IF($B$15=DATOS!$B$9,IC!O142,IF($B$15=DATOS!$B$10,MIXERS!O142,IF($B$15=DATOS!$B$11,MOLINOS!O142,IF($B$15=DATOS!$B$12,'ÓSMOSIS INV'!O142,IF($B$15=DATOS!$B$13,REACTORES!O142,IF($B$15=DATOS!$B$14,RESINAS!O146,IF($B$15=DATOS!$B$15,SECADORES!O142,IF($B$15=DATOS!$B$16,SILOS!O142,IF($B$15=DATOS!$B$17,TANQUES!O142,IF($B$15=DATOS!$B$18,'TK AGITADOS'!O142,IF($B$15=DATOS!$B$19,'TORRES ENF'!O142," ")))))))))))))))))</f>
        <v>0</v>
      </c>
      <c r="N158" s="46">
        <f>IF($B$15=DATOS!$B$3,CALDERAS!P142,IF($B$15=DATOS!$B$4,CENTRÍFUGAS!P142,IF($B$15=DATOS!$B$5,CHILLERS!P142, IF($B$15=DATOS!$B$6,COMPRESORES!P142,IF($B$15=DATOS!$B$7,EVAPORADORES!P142,IF($B$15=DATOS!$B$8,FILTROS!P142,IF($B$15=DATOS!$B$9,IC!P142,IF($B$15=DATOS!$B$10,MIXERS!P142,IF($B$15=DATOS!$B$11,MOLINOS!P142,IF($B$15=DATOS!$B$12,'ÓSMOSIS INV'!P142,IF($B$15=DATOS!$B$13,REACTORES!P142,IF($B$15=DATOS!$B$14,RESINAS!P146,IF($B$15=DATOS!$B$15,SECADORES!P142,IF($B$15=DATOS!$B$16,SILOS!P142,IF($B$15=DATOS!$B$17,TANQUES!P142,IF($B$15=DATOS!$B$18,'TK AGITADOS'!P142,IF($B$15=DATOS!$B$19,'TORRES ENF'!P142," ")))))))))))))))))</f>
        <v>0</v>
      </c>
      <c r="O158" s="46">
        <f>IF($B$15=DATOS!$B$3,CALDERAS!Q142,IF($B$15=DATOS!$B$4,CENTRÍFUGAS!Q142,IF($B$15=DATOS!$B$5,CHILLERS!Q142, IF($B$15=DATOS!$B$6,COMPRESORES!Q142,IF($B$15=DATOS!$B$7,EVAPORADORES!Q142,IF($B$15=DATOS!$B$8,FILTROS!Q142,IF($B$15=DATOS!$B$9,IC!Q142,IF($B$15=DATOS!$B$10,MIXERS!Q142,IF($B$15=DATOS!$B$11,MOLINOS!Q142,IF($B$15=DATOS!$B$12,'ÓSMOSIS INV'!Q142,IF($B$15=DATOS!$B$13,REACTORES!Q142,IF($B$15=DATOS!$B$14,RESINAS!Q146,IF($B$15=DATOS!$B$15,SECADORES!Q142,IF($B$15=DATOS!$B$16,SILOS!Q142,IF($B$15=DATOS!$B$17,TANQUES!Q142,IF($B$15=DATOS!$B$18,'TK AGITADOS'!Q142,IF($B$15=DATOS!$B$19,'TORRES ENF'!Q142," ")))))))))))))))))</f>
        <v>0</v>
      </c>
      <c r="P158" s="46">
        <f>IF($B$15=DATOS!$B$3,CALDERAS!R142,IF($B$15=DATOS!$B$4,CENTRÍFUGAS!R142,IF($B$15=DATOS!$B$5,CHILLERS!R142, IF($B$15=DATOS!$B$6,COMPRESORES!R142,IF($B$15=DATOS!$B$7,EVAPORADORES!R142,IF($B$15=DATOS!$B$8,FILTROS!R142,IF($B$15=DATOS!$B$9,IC!R142,IF($B$15=DATOS!$B$10,MIXERS!R142,IF($B$15=DATOS!$B$11,MOLINOS!R142,IF($B$15=DATOS!$B$12,'ÓSMOSIS INV'!R142,IF($B$15=DATOS!$B$13,REACTORES!R142,IF($B$15=DATOS!$B$14,RESINAS!R146,IF($B$15=DATOS!$B$15,SECADORES!R142,IF($B$15=DATOS!$B$16,SILOS!R142,IF($B$15=DATOS!$B$17,TANQUES!R142,IF($B$15=DATOS!$B$18,'TK AGITADOS'!R142,IF($B$15=DATOS!$B$19,'TORRES ENF'!R142," ")))))))))))))))))</f>
        <v>0</v>
      </c>
      <c r="Q158" s="46">
        <f>IF($B$15=DATOS!$B$3,CALDERAS!S142,IF($B$15=DATOS!$B$4,CENTRÍFUGAS!S142,IF($B$15=DATOS!$B$5,CHILLERS!S142, IF($B$15=DATOS!$B$6,COMPRESORES!S142,IF($B$15=DATOS!$B$7,EVAPORADORES!S142,IF($B$15=DATOS!$B$8,FILTROS!S142,IF($B$15=DATOS!$B$9,IC!S142,IF($B$15=DATOS!$B$10,MIXERS!S142,IF($B$15=DATOS!$B$11,MOLINOS!S142,IF($B$15=DATOS!$B$12,'ÓSMOSIS INV'!S142,IF($B$15=DATOS!$B$13,REACTORES!S142,IF($B$15=DATOS!$B$14,RESINAS!S146,IF($B$15=DATOS!$B$15,SECADORES!S142,IF($B$15=DATOS!$B$16,SILOS!S142,IF($B$15=DATOS!$B$17,TANQUES!S142,IF($B$15=DATOS!$B$18,'TK AGITADOS'!S142,IF($B$15=DATOS!$B$19,'TORRES ENF'!S142," ")))))))))))))))))</f>
        <v>0</v>
      </c>
      <c r="R158" s="46">
        <f>IF($B$15=DATOS!$B$3,CALDERAS!T142,IF($B$15=DATOS!$B$4,CENTRÍFUGAS!T142,IF($B$15=DATOS!$B$5,CHILLERS!T142, IF($B$15=DATOS!$B$6,COMPRESORES!T142,IF($B$15=DATOS!$B$7,EVAPORADORES!T142,IF($B$15=DATOS!$B$8,FILTROS!T142,IF($B$15=DATOS!$B$9,IC!T142,IF($B$15=DATOS!$B$10,MIXERS!T142,IF($B$15=DATOS!$B$11,MOLINOS!T142,IF($B$15=DATOS!$B$12,'ÓSMOSIS INV'!T142,IF($B$15=DATOS!$B$13,REACTORES!T142,IF($B$15=DATOS!$B$14,RESINAS!T146,IF($B$15=DATOS!$B$15,SECADORES!T142,IF($B$15=DATOS!$B$16,SILOS!T142,IF($B$15=DATOS!$B$17,TANQUES!T142,IF($B$15=DATOS!$B$18,'TK AGITADOS'!T142,IF($B$15=DATOS!$B$19,'TORRES ENF'!T142," ")))))))))))))))))</f>
        <v>0</v>
      </c>
      <c r="S158" s="46">
        <f>IF($B$15=DATOS!$B$3,CALDERAS!U142,IF($B$15=DATOS!$B$4,CENTRÍFUGAS!U142,IF($B$15=DATOS!$B$5,CHILLERS!U142, IF($B$15=DATOS!$B$6,COMPRESORES!U142,IF($B$15=DATOS!$B$7,EVAPORADORES!U142,IF($B$15=DATOS!$B$8,FILTROS!U142,IF($B$15=DATOS!$B$9,IC!U142,IF($B$15=DATOS!$B$10,MIXERS!U142,IF($B$15=DATOS!$B$11,MOLINOS!U142,IF($B$15=DATOS!$B$12,'ÓSMOSIS INV'!U142,IF($B$15=DATOS!$B$13,REACTORES!U142,IF($B$15=DATOS!$B$14,RESINAS!U146,IF($B$15=DATOS!$B$15,SECADORES!U142,IF($B$15=DATOS!$B$16,SILOS!U142,IF($B$15=DATOS!$B$17,TANQUES!U142,IF($B$15=DATOS!$B$18,'TK AGITADOS'!U142,IF($B$15=DATOS!$B$19,'TORRES ENF'!U142," ")))))))))))))))))</f>
        <v>0</v>
      </c>
      <c r="T158" s="46">
        <f>IF($B$15=DATOS!$B$3,CALDERAS!V142,IF($B$15=DATOS!$B$4,CENTRÍFUGAS!V142,IF($B$15=DATOS!$B$5,CHILLERS!V142, IF($B$15=DATOS!$B$6,COMPRESORES!V142,IF($B$15=DATOS!$B$7,EVAPORADORES!V142,IF($B$15=DATOS!$B$8,FILTROS!V142,IF($B$15=DATOS!$B$9,IC!V142,IF($B$15=DATOS!$B$10,MIXERS!V142,IF($B$15=DATOS!$B$11,MOLINOS!V142,IF($B$15=DATOS!$B$12,'ÓSMOSIS INV'!V142,IF($B$15=DATOS!$B$13,REACTORES!V142,IF($B$15=DATOS!$B$14,RESINAS!V146,IF($B$15=DATOS!$B$15,SECADORES!V142,IF($B$15=DATOS!$B$16,SILOS!V142,IF($B$15=DATOS!$B$17,TANQUES!V142,IF($B$15=DATOS!$B$18,'TK AGITADOS'!V142,IF($B$15=DATOS!$B$19,'TORRES ENF'!V142," ")))))))))))))))))</f>
        <v>0</v>
      </c>
      <c r="U158" s="46">
        <f>IF($B$15=DATOS!$B$3,CALDERAS!W142,IF($B$15=DATOS!$B$4,CENTRÍFUGAS!W142,IF($B$15=DATOS!$B$5,CHILLERS!W142, IF($B$15=DATOS!$B$6,COMPRESORES!W142,IF($B$15=DATOS!$B$7,EVAPORADORES!W142,IF($B$15=DATOS!$B$8,FILTROS!W142,IF($B$15=DATOS!$B$9,IC!W142,IF($B$15=DATOS!$B$10,MIXERS!W142,IF($B$15=DATOS!$B$11,MOLINOS!W142,IF($B$15=DATOS!$B$12,'ÓSMOSIS INV'!W142,IF($B$15=DATOS!$B$13,REACTORES!W142,IF($B$15=DATOS!$B$14,RESINAS!W146,IF($B$15=DATOS!$B$15,SECADORES!W142,IF($B$15=DATOS!$B$16,SILOS!W142,IF($B$15=DATOS!$B$17,TANQUES!W142,IF($B$15=DATOS!$B$18,'TK AGITADOS'!W142,IF($B$15=DATOS!$B$19,'TORRES ENF'!W142," ")))))))))))))))))</f>
        <v>0</v>
      </c>
      <c r="V158" s="46">
        <f>IF($B$15=DATOS!$B$3,CALDERAS!X142,IF($B$15=DATOS!$B$4,CENTRÍFUGAS!X142,IF($B$15=DATOS!$B$5,CHILLERS!X142, IF($B$15=DATOS!$B$6,COMPRESORES!X142,IF($B$15=DATOS!$B$7,EVAPORADORES!X142,IF($B$15=DATOS!$B$8,FILTROS!X142,IF($B$15=DATOS!$B$9,IC!X142,IF($B$15=DATOS!$B$10,MIXERS!X142,IF($B$15=DATOS!$B$11,MOLINOS!X142,IF($B$15=DATOS!$B$12,'ÓSMOSIS INV'!X142,IF($B$15=DATOS!$B$13,REACTORES!X142,IF($B$15=DATOS!$B$14,RESINAS!X146,IF($B$15=DATOS!$B$15,SECADORES!X142,IF($B$15=DATOS!$B$16,SILOS!X142,IF($B$15=DATOS!$B$17,TANQUES!X142,IF($B$15=DATOS!$B$18,'TK AGITADOS'!X142,IF($B$15=DATOS!$B$19,'TORRES ENF'!X142," ")))))))))))))))))</f>
        <v>0</v>
      </c>
      <c r="W158" s="46">
        <f>IF($B$15=DATOS!$B$3,CALDERAS!Y142,IF($B$15=DATOS!$B$4,CENTRÍFUGAS!Y142,IF($B$15=DATOS!$B$5,CHILLERS!Y142, IF($B$15=DATOS!$B$6,COMPRESORES!Y142,IF($B$15=DATOS!$B$7,EVAPORADORES!Y142,IF($B$15=DATOS!$B$8,FILTROS!Y142,IF($B$15=DATOS!$B$9,IC!Y142,IF($B$15=DATOS!$B$10,MIXERS!Y142,IF($B$15=DATOS!$B$11,MOLINOS!Y142,IF($B$15=DATOS!$B$12,'ÓSMOSIS INV'!Y142,IF($B$15=DATOS!$B$13,REACTORES!Y142,IF($B$15=DATOS!$B$14,RESINAS!Y146,IF($B$15=DATOS!$B$15,SECADORES!Y142,IF($B$15=DATOS!$B$16,SILOS!Y142,IF($B$15=DATOS!$B$17,TANQUES!Y142,IF($B$15=DATOS!$B$18,'TK AGITADOS'!Y142,IF($B$15=DATOS!$B$19,'TORRES ENF'!Y142," ")))))))))))))))))</f>
        <v>0</v>
      </c>
      <c r="X158" s="46">
        <f>IF($B$15=DATOS!$B$3,CALDERAS!Z142,IF($B$15=DATOS!$B$4,CENTRÍFUGAS!Z142,IF($B$15=DATOS!$B$5,CHILLERS!Z142, IF($B$15=DATOS!$B$6,COMPRESORES!Z142,IF($B$15=DATOS!$B$7,EVAPORADORES!Z142,IF($B$15=DATOS!$B$8,FILTROS!Z142,IF($B$15=DATOS!$B$9,IC!Z142,IF($B$15=DATOS!$B$10,MIXERS!Z142,IF($B$15=DATOS!$B$11,MOLINOS!Z142,IF($B$15=DATOS!$B$12,'ÓSMOSIS INV'!Z142,IF($B$15=DATOS!$B$13,REACTORES!Z142,IF($B$15=DATOS!$B$14,RESINAS!Z146,IF($B$15=DATOS!$B$15,SECADORES!Z142,IF($B$15=DATOS!$B$16,SILOS!Z142,IF($B$15=DATOS!$B$17,TANQUES!Z142,IF($B$15=DATOS!$B$18,'TK AGITADOS'!Z142,IF($B$15=DATOS!$B$19,'TORRES ENF'!Z142," ")))))))))))))))))</f>
        <v>0</v>
      </c>
      <c r="Y158" s="46">
        <f>IF($B$15=DATOS!$B$3,CALDERAS!AA142,IF($B$15=DATOS!$B$4,CENTRÍFUGAS!AA142,IF($B$15=DATOS!$B$5,CHILLERS!AA142, IF($B$15=DATOS!$B$6,COMPRESORES!AA142,IF($B$15=DATOS!$B$7,EVAPORADORES!AA142,IF($B$15=DATOS!$B$8,FILTROS!AA142,IF($B$15=DATOS!$B$9,IC!AA142,IF($B$15=DATOS!$B$10,MIXERS!AA142,IF($B$15=DATOS!$B$11,MOLINOS!AA142,IF($B$15=DATOS!$B$12,'ÓSMOSIS INV'!AA142,IF($B$15=DATOS!$B$13,REACTORES!AA142,IF($B$15=DATOS!$B$14,RESINAS!AA146,IF($B$15=DATOS!$B$15,SECADORES!AA142,IF($B$15=DATOS!$B$16,SILOS!AA142,IF($B$15=DATOS!$B$17,TANQUES!AA142,IF($B$15=DATOS!$B$18,'TK AGITADOS'!AA142,IF($B$15=DATOS!$B$19,'TORRES ENF'!AA142," ")))))))))))))))))</f>
        <v>0</v>
      </c>
      <c r="Z158" s="46">
        <f>IF($B$15=DATOS!$B$3,CALDERAS!AB142,IF($B$15=DATOS!$B$4,CENTRÍFUGAS!AB142,IF($B$15=DATOS!$B$5,CHILLERS!AB142, IF($B$15=DATOS!$B$6,COMPRESORES!AB142,IF($B$15=DATOS!$B$7,EVAPORADORES!AB142,IF($B$15=DATOS!$B$8,FILTROS!AB142,IF($B$15=DATOS!$B$9,IC!AB142,IF($B$15=DATOS!$B$10,MIXERS!AB142,IF($B$15=DATOS!$B$11,MOLINOS!AB142,IF($B$15=DATOS!$B$12,'ÓSMOSIS INV'!AB142,IF($B$15=DATOS!$B$13,REACTORES!AB142,IF($B$15=DATOS!$B$14,RESINAS!AB146,IF($B$15=DATOS!$B$15,SECADORES!AB142,IF($B$15=DATOS!$B$16,SILOS!AB142,IF($B$15=DATOS!$B$17,TANQUES!AB142,IF($B$15=DATOS!$B$18,'TK AGITADOS'!AB142,IF($B$15=DATOS!$B$19,'TORRES ENF'!AB142," ")))))))))))))))))</f>
        <v>0</v>
      </c>
      <c r="AA158" s="46">
        <f>IF($B$15=DATOS!$B$3,CALDERAS!AC142,IF($B$15=DATOS!$B$4,CENTRÍFUGAS!AC142,IF($B$15=DATOS!$B$5,CHILLERS!AC142, IF($B$15=DATOS!$B$6,COMPRESORES!AC142,IF($B$15=DATOS!$B$7,EVAPORADORES!AC142,IF($B$15=DATOS!$B$8,FILTROS!AC142,IF($B$15=DATOS!$B$9,IC!AC142,IF($B$15=DATOS!$B$10,MIXERS!AC142,IF($B$15=DATOS!$B$11,MOLINOS!AC142,IF($B$15=DATOS!$B$12,'ÓSMOSIS INV'!AC142,IF($B$15=DATOS!$B$13,REACTORES!AC142,IF($B$15=DATOS!$B$14,RESINAS!AC146,IF($B$15=DATOS!$B$15,SECADORES!AC142,IF($B$15=DATOS!$B$16,SILOS!AC142,IF($B$15=DATOS!$B$17,TANQUES!AC142,IF($B$15=DATOS!$B$18,'TK AGITADOS'!AC142,IF($B$15=DATOS!$B$19,'TORRES ENF'!AC142," ")))))))))))))))))</f>
        <v>0</v>
      </c>
      <c r="AB158" s="46">
        <f>IF($B$15=DATOS!$B$3,CALDERAS!AD142,IF($B$15=DATOS!$B$4,CENTRÍFUGAS!AD142,IF($B$15=DATOS!$B$5,CHILLERS!AD142, IF($B$15=DATOS!$B$6,COMPRESORES!AD142,IF($B$15=DATOS!$B$7,EVAPORADORES!AD142,IF($B$15=DATOS!$B$8,FILTROS!AD142,IF($B$15=DATOS!$B$9,IC!AD142,IF($B$15=DATOS!$B$10,MIXERS!AD142,IF($B$15=DATOS!$B$11,MOLINOS!AD142,IF($B$15=DATOS!$B$12,'ÓSMOSIS INV'!AD142,IF($B$15=DATOS!$B$13,REACTORES!AD142,IF($B$15=DATOS!$B$14,RESINAS!AD146,IF($B$15=DATOS!$B$15,SECADORES!AD142,IF($B$15=DATOS!$B$16,SILOS!AD142,IF($B$15=DATOS!$B$17,TANQUES!AD142,IF($B$15=DATOS!$B$18,'TK AGITADOS'!AD142,IF($B$15=DATOS!$B$19,'TORRES ENF'!AD142," ")))))))))))))))))</f>
        <v>0</v>
      </c>
      <c r="AC158" s="46">
        <f>IF($B$15=DATOS!$B$3,CALDERAS!AE142,IF($B$15=DATOS!$B$4,CENTRÍFUGAS!AE142,IF($B$15=DATOS!$B$5,CHILLERS!AE142, IF($B$15=DATOS!$B$6,COMPRESORES!AE142,IF($B$15=DATOS!$B$7,EVAPORADORES!AE142,IF($B$15=DATOS!$B$8,FILTROS!AE142,IF($B$15=DATOS!$B$9,IC!AE142,IF($B$15=DATOS!$B$10,MIXERS!AE142,IF($B$15=DATOS!$B$11,MOLINOS!AE142,IF($B$15=DATOS!$B$12,'ÓSMOSIS INV'!AE142,IF($B$15=DATOS!$B$13,REACTORES!AE142,IF($B$15=DATOS!$B$14,RESINAS!AE146,IF($B$15=DATOS!$B$15,SECADORES!AE142,IF($B$15=DATOS!$B$16,SILOS!AE142,IF($B$15=DATOS!$B$17,TANQUES!AE142,IF($B$15=DATOS!$B$18,'TK AGITADOS'!AE142,IF($B$15=DATOS!$B$19,'TORRES ENF'!AE142," ")))))))))))))))))</f>
        <v>0</v>
      </c>
      <c r="AD158" s="46">
        <f>IF($B$15=DATOS!$B$3,CALDERAS!AF142,IF($B$15=DATOS!$B$4,CENTRÍFUGAS!AF142,IF($B$15=DATOS!$B$5,CHILLERS!AF142, IF($B$15=DATOS!$B$6,COMPRESORES!AF142,IF($B$15=DATOS!$B$7,EVAPORADORES!AF142,IF($B$15=DATOS!$B$8,FILTROS!AF142,IF($B$15=DATOS!$B$9,IC!AF142,IF($B$15=DATOS!$B$10,MIXERS!AF142,IF($B$15=DATOS!$B$11,MOLINOS!AF142,IF($B$15=DATOS!$B$12,'ÓSMOSIS INV'!AF142,IF($B$15=DATOS!$B$13,REACTORES!AF142,IF($B$15=DATOS!$B$14,RESINAS!AF146,IF($B$15=DATOS!$B$15,SECADORES!AF142,IF($B$15=DATOS!$B$16,SILOS!AF142,IF($B$15=DATOS!$B$17,TANQUES!AF142,IF($B$15=DATOS!$B$18,'TK AGITADOS'!AF142,IF($B$15=DATOS!$B$19,'TORRES ENF'!AF142," ")))))))))))))))))</f>
        <v>0</v>
      </c>
      <c r="AE158" s="46">
        <f>IF($B$15=DATOS!$B$3,CALDERAS!AG142,IF($B$15=DATOS!$B$4,CENTRÍFUGAS!AG142,IF($B$15=DATOS!$B$5,CHILLERS!AG142, IF($B$15=DATOS!$B$6,COMPRESORES!AG142,IF($B$15=DATOS!$B$7,EVAPORADORES!AG142,IF($B$15=DATOS!$B$8,FILTROS!AG142,IF($B$15=DATOS!$B$9,IC!AG142,IF($B$15=DATOS!$B$10,MIXERS!AG142,IF($B$15=DATOS!$B$11,MOLINOS!AG142,IF($B$15=DATOS!$B$12,'ÓSMOSIS INV'!AG142,IF($B$15=DATOS!$B$13,REACTORES!AG142,IF($B$15=DATOS!$B$14,RESINAS!AG146,IF($B$15=DATOS!$B$15,SECADORES!AG142,IF($B$15=DATOS!$B$16,SILOS!AG142,IF($B$15=DATOS!$B$17,TANQUES!AG142,IF($B$15=DATOS!$B$18,'TK AGITADOS'!AG142,IF($B$15=DATOS!$B$19,'TORRES ENF'!AG142," ")))))))))))))))))</f>
        <v>0</v>
      </c>
      <c r="AF158" s="46">
        <f>IF($B$15=DATOS!$B$3,CALDERAS!AH142,IF($B$15=DATOS!$B$4,CENTRÍFUGAS!AH142,IF($B$15=DATOS!$B$5,CHILLERS!AH142, IF($B$15=DATOS!$B$6,COMPRESORES!AH142,IF($B$15=DATOS!$B$7,EVAPORADORES!AH142,IF($B$15=DATOS!$B$8,FILTROS!AH142,IF($B$15=DATOS!$B$9,IC!AH142,IF($B$15=DATOS!$B$10,MIXERS!AH142,IF($B$15=DATOS!$B$11,MOLINOS!AH142,IF($B$15=DATOS!$B$12,'ÓSMOSIS INV'!AH142,IF($B$15=DATOS!$B$13,REACTORES!AH142,IF($B$15=DATOS!$B$14,RESINAS!AH146,IF($B$15=DATOS!$B$15,SECADORES!AH142,IF($B$15=DATOS!$B$16,SILOS!AH142,IF($B$15=DATOS!$B$17,TANQUES!AH142,IF($B$15=DATOS!$B$18,'TK AGITADOS'!AH142,IF($B$15=DATOS!$B$19,'TORRES ENF'!AH142," ")))))))))))))))))</f>
        <v>0</v>
      </c>
    </row>
    <row r="159" spans="1:32" s="48" customFormat="1" ht="45" customHeight="1" x14ac:dyDescent="0.4">
      <c r="A159" s="46">
        <f>IF($B$15=DATOS!$B$3,CALDERAS!C143,IF($B$15=DATOS!$B$4,CENTRÍFUGAS!C143,IF($B$15=DATOS!$B$5,CHILLERS!C143, IF($B$15=DATOS!$B$6,COMPRESORES!C143,IF($B$15=DATOS!$B$7,EVAPORADORES!C143,IF($B$15=DATOS!$B$8,FILTROS!C143,IF($B$15=DATOS!$B$9,IC!C143,IF($B$15=DATOS!$B$10,MIXERS!C143,IF($B$15=DATOS!$B$11,MOLINOS!C143,IF($B$15=DATOS!$B$12,'ÓSMOSIS INV'!C143,IF($B$15=DATOS!$B$13,REACTORES!C143,IF($B$15=DATOS!$B$14,RESINAS!C147,IF($B$15=DATOS!$B$15,SECADORES!C143,IF($B$15=DATOS!$B$16,SILOS!C143,IF($B$15=DATOS!$B$17,TANQUES!C143,IF($B$15=DATOS!$B$18,'TK AGITADOS'!C143,IF($B$15=DATOS!$B$19,'TORRES ENF'!C143," ")))))))))))))))))</f>
        <v>0</v>
      </c>
      <c r="B159" s="46">
        <f>IF($B$15=DATOS!$B$3,CALDERAS!D143,IF($B$15=DATOS!$B$4,CENTRÍFUGAS!D143,IF($B$15=DATOS!$B$5,CHILLERS!D143, IF($B$15=DATOS!$B$6,COMPRESORES!D143,IF($B$15=DATOS!$B$7,EVAPORADORES!D143,IF($B$15=DATOS!$B$8,FILTROS!D143,IF($B$15=DATOS!$B$9,IC!D143,IF($B$15=DATOS!$B$10,MIXERS!D143,IF($B$15=DATOS!$B$11,MOLINOS!D143,IF($B$15=DATOS!$B$12,'ÓSMOSIS INV'!D143,IF($B$15=DATOS!$B$13,REACTORES!D143,IF($B$15=DATOS!$B$14,RESINAS!D147,IF($B$15=DATOS!$B$15,SECADORES!D143,IF($B$15=DATOS!$B$16,SILOS!D143,IF($B$15=DATOS!$B$17,TANQUES!D143,IF($B$15=DATOS!$B$18,'TK AGITADOS'!D143,IF($B$15=DATOS!$B$19,'TORRES ENF'!D143," ")))))))))))))))))</f>
        <v>0</v>
      </c>
      <c r="C159" s="46">
        <f>IF($B$15=DATOS!$B$3,CALDERAS!E143,IF($B$15=DATOS!$B$4,CENTRÍFUGAS!E143,IF($B$15=DATOS!$B$5,CHILLERS!E143, IF($B$15=DATOS!$B$6,COMPRESORES!E143,IF($B$15=DATOS!$B$7,EVAPORADORES!E143,IF($B$15=DATOS!$B$8,FILTROS!E143,IF($B$15=DATOS!$B$9,IC!E143,IF($B$15=DATOS!$B$10,MIXERS!E143,IF($B$15=DATOS!$B$11,MOLINOS!E143,IF($B$15=DATOS!$B$12,'ÓSMOSIS INV'!E143,IF($B$15=DATOS!$B$13,REACTORES!E143,IF($B$15=DATOS!$B$14,RESINAS!E147,IF($B$15=DATOS!$B$15,SECADORES!E143,IF($B$15=DATOS!$B$16,SILOS!E143,IF($B$15=DATOS!$B$17,TANQUES!E143,IF($B$15=DATOS!$B$18,'TK AGITADOS'!E143,IF($B$15=DATOS!$B$19,'TORRES ENF'!E143," ")))))))))))))))))</f>
        <v>0</v>
      </c>
      <c r="D159" s="46">
        <f>IF($B$15=DATOS!$B$3,CALDERAS!F143,IF($B$15=DATOS!$B$4,CENTRÍFUGAS!F143,IF($B$15=DATOS!$B$5,CHILLERS!F143, IF($B$15=DATOS!$B$6,COMPRESORES!F143,IF($B$15=DATOS!$B$7,EVAPORADORES!F143,IF($B$15=DATOS!$B$8,FILTROS!F143,IF($B$15=DATOS!$B$9,IC!F143,IF($B$15=DATOS!$B$10,MIXERS!F143,IF($B$15=DATOS!$B$11,MOLINOS!F143,IF($B$15=DATOS!$B$12,'ÓSMOSIS INV'!F143,IF($B$15=DATOS!$B$13,REACTORES!F143,IF($B$15=DATOS!$B$14,RESINAS!F147,IF($B$15=DATOS!$B$15,SECADORES!F143,IF($B$15=DATOS!$B$16,SILOS!F143,IF($B$15=DATOS!$B$17,TANQUES!F143,IF($B$15=DATOS!$B$18,'TK AGITADOS'!F143,IF($B$15=DATOS!$B$19,'TORRES ENF'!F143," ")))))))))))))))))</f>
        <v>0</v>
      </c>
      <c r="E159" s="46">
        <f>IF($B$15=DATOS!$B$3,CALDERAS!G143,IF($B$15=DATOS!$B$4,CENTRÍFUGAS!G143,IF($B$15=DATOS!$B$5,CHILLERS!G143, IF($B$15=DATOS!$B$6,COMPRESORES!G143,IF($B$15=DATOS!$B$7,EVAPORADORES!G143,IF($B$15=DATOS!$B$8,FILTROS!G143,IF($B$15=DATOS!$B$9,IC!G143,IF($B$15=DATOS!$B$10,MIXERS!G143,IF($B$15=DATOS!$B$11,MOLINOS!G143,IF($B$15=DATOS!$B$12,'ÓSMOSIS INV'!G143,IF($B$15=DATOS!$B$13,REACTORES!G143,IF($B$15=DATOS!$B$14,RESINAS!G147,IF($B$15=DATOS!$B$15,SECADORES!G143,IF($B$15=DATOS!$B$16,SILOS!G143,IF($B$15=DATOS!$B$17,TANQUES!G143,IF($B$15=DATOS!$B$18,'TK AGITADOS'!G143,IF($B$15=DATOS!$B$19,'TORRES ENF'!G143," ")))))))))))))))))</f>
        <v>0</v>
      </c>
      <c r="F159" s="46">
        <f>IF($B$15=DATOS!$B$3,CALDERAS!H143,IF($B$15=DATOS!$B$4,CENTRÍFUGAS!H143,IF($B$15=DATOS!$B$5,CHILLERS!H143, IF($B$15=DATOS!$B$6,COMPRESORES!H143,IF($B$15=DATOS!$B$7,EVAPORADORES!H143,IF($B$15=DATOS!$B$8,FILTROS!H143,IF($B$15=DATOS!$B$9,IC!H143,IF($B$15=DATOS!$B$10,MIXERS!H143,IF($B$15=DATOS!$B$11,MOLINOS!H143,IF($B$15=DATOS!$B$12,'ÓSMOSIS INV'!H143,IF($B$15=DATOS!$B$13,REACTORES!H143,IF($B$15=DATOS!$B$14,RESINAS!H147,IF($B$15=DATOS!$B$15,SECADORES!H143,IF($B$15=DATOS!$B$16,SILOS!H143,IF($B$15=DATOS!$B$17,TANQUES!H143,IF($B$15=DATOS!$B$18,'TK AGITADOS'!H143,IF($B$15=DATOS!$B$19,'TORRES ENF'!H143," ")))))))))))))))))</f>
        <v>0</v>
      </c>
      <c r="G159" s="46">
        <f>IF($B$15=DATOS!$B$3,CALDERAS!I143,IF($B$15=DATOS!$B$4,CENTRÍFUGAS!I143,IF($B$15=DATOS!$B$5,CHILLERS!I143, IF($B$15=DATOS!$B$6,COMPRESORES!I143,IF($B$15=DATOS!$B$7,EVAPORADORES!I143,IF($B$15=DATOS!$B$8,FILTROS!I143,IF($B$15=DATOS!$B$9,IC!I143,IF($B$15=DATOS!$B$10,MIXERS!I143,IF($B$15=DATOS!$B$11,MOLINOS!I143,IF($B$15=DATOS!$B$12,'ÓSMOSIS INV'!I143,IF($B$15=DATOS!$B$13,REACTORES!I143,IF($B$15=DATOS!$B$14,RESINAS!I147,IF($B$15=DATOS!$B$15,SECADORES!I143,IF($B$15=DATOS!$B$16,SILOS!I143,IF($B$15=DATOS!$B$17,TANQUES!I143,IF($B$15=DATOS!$B$18,'TK AGITADOS'!I143,IF($B$15=DATOS!$B$19,'TORRES ENF'!I143," ")))))))))))))))))</f>
        <v>0</v>
      </c>
      <c r="H159" s="46">
        <f>IF($B$15=DATOS!$B$3,CALDERAS!J143,IF($B$15=DATOS!$B$4,CENTRÍFUGAS!J143,IF($B$15=DATOS!$B$5,CHILLERS!J143, IF($B$15=DATOS!$B$6,COMPRESORES!J143,IF($B$15=DATOS!$B$7,EVAPORADORES!J143,IF($B$15=DATOS!$B$8,FILTROS!J143,IF($B$15=DATOS!$B$9,IC!J143,IF($B$15=DATOS!$B$10,MIXERS!J143,IF($B$15=DATOS!$B$11,MOLINOS!J143,IF($B$15=DATOS!$B$12,'ÓSMOSIS INV'!J143,IF($B$15=DATOS!$B$13,REACTORES!J143,IF($B$15=DATOS!$B$14,RESINAS!J147,IF($B$15=DATOS!$B$15,SECADORES!J143,IF($B$15=DATOS!$B$16,SILOS!J143,IF($B$15=DATOS!$B$17,TANQUES!J143,IF($B$15=DATOS!$B$18,'TK AGITADOS'!J143,IF($B$15=DATOS!$B$19,'TORRES ENF'!J143," ")))))))))))))))))</f>
        <v>0</v>
      </c>
      <c r="I159" s="46">
        <f>IF($B$15=DATOS!$B$3,CALDERAS!K143,IF($B$15=DATOS!$B$4,CENTRÍFUGAS!K143,IF($B$15=DATOS!$B$5,CHILLERS!K143, IF($B$15=DATOS!$B$6,COMPRESORES!K143,IF($B$15=DATOS!$B$7,EVAPORADORES!K143,IF($B$15=DATOS!$B$8,FILTROS!K143,IF($B$15=DATOS!$B$9,IC!K143,IF($B$15=DATOS!$B$10,MIXERS!K143,IF($B$15=DATOS!$B$11,MOLINOS!K143,IF($B$15=DATOS!$B$12,'ÓSMOSIS INV'!K143,IF($B$15=DATOS!$B$13,REACTORES!K143,IF($B$15=DATOS!$B$14,RESINAS!K147,IF($B$15=DATOS!$B$15,SECADORES!K143,IF($B$15=DATOS!$B$16,SILOS!K143,IF($B$15=DATOS!$B$17,TANQUES!K143,IF($B$15=DATOS!$B$18,'TK AGITADOS'!K143,IF($B$15=DATOS!$B$19,'TORRES ENF'!K143," ")))))))))))))))))</f>
        <v>0</v>
      </c>
      <c r="J159" s="46">
        <f>IF($B$15=DATOS!$B$3,CALDERAS!L143,IF($B$15=DATOS!$B$4,CENTRÍFUGAS!L143,IF($B$15=DATOS!$B$5,CHILLERS!L143, IF($B$15=DATOS!$B$6,COMPRESORES!L143,IF($B$15=DATOS!$B$7,EVAPORADORES!L143,IF($B$15=DATOS!$B$8,FILTROS!L143,IF($B$15=DATOS!$B$9,IC!L143,IF($B$15=DATOS!$B$10,MIXERS!L143,IF($B$15=DATOS!$B$11,MOLINOS!L143,IF($B$15=DATOS!$B$12,'ÓSMOSIS INV'!L143,IF($B$15=DATOS!$B$13,REACTORES!L143,IF($B$15=DATOS!$B$14,RESINAS!L147,IF($B$15=DATOS!$B$15,SECADORES!L143,IF($B$15=DATOS!$B$16,SILOS!L143,IF($B$15=DATOS!$B$17,TANQUES!L143,IF($B$15=DATOS!$B$18,'TK AGITADOS'!L143,IF($B$15=DATOS!$B$19,'TORRES ENF'!L143," ")))))))))))))))))</f>
        <v>0</v>
      </c>
      <c r="K159" s="46">
        <f>IF($B$15=DATOS!$B$3,CALDERAS!M143,IF($B$15=DATOS!$B$4,CENTRÍFUGAS!M143,IF($B$15=DATOS!$B$5,CHILLERS!M143, IF($B$15=DATOS!$B$6,COMPRESORES!M143,IF($B$15=DATOS!$B$7,EVAPORADORES!M143,IF($B$15=DATOS!$B$8,FILTROS!M143,IF($B$15=DATOS!$B$9,IC!M143,IF($B$15=DATOS!$B$10,MIXERS!M143,IF($B$15=DATOS!$B$11,MOLINOS!M143,IF($B$15=DATOS!$B$12,'ÓSMOSIS INV'!M143,IF($B$15=DATOS!$B$13,REACTORES!M143,IF($B$15=DATOS!$B$14,RESINAS!M147,IF($B$15=DATOS!$B$15,SECADORES!M143,IF($B$15=DATOS!$B$16,SILOS!M143,IF($B$15=DATOS!$B$17,TANQUES!M143,IF($B$15=DATOS!$B$18,'TK AGITADOS'!M143,IF($B$15=DATOS!$B$19,'TORRES ENF'!M143," ")))))))))))))))))</f>
        <v>0</v>
      </c>
      <c r="L159" s="46">
        <f>IF($B$15=DATOS!$B$3,CALDERAS!N143,IF($B$15=DATOS!$B$4,CENTRÍFUGAS!N143,IF($B$15=DATOS!$B$5,CHILLERS!N143, IF($B$15=DATOS!$B$6,COMPRESORES!N143,IF($B$15=DATOS!$B$7,EVAPORADORES!N143,IF($B$15=DATOS!$B$8,FILTROS!N143,IF($B$15=DATOS!$B$9,IC!N143,IF($B$15=DATOS!$B$10,MIXERS!N143,IF($B$15=DATOS!$B$11,MOLINOS!N143,IF($B$15=DATOS!$B$12,'ÓSMOSIS INV'!N143,IF($B$15=DATOS!$B$13,REACTORES!N143,IF($B$15=DATOS!$B$14,RESINAS!N147,IF($B$15=DATOS!$B$15,SECADORES!N143,IF($B$15=DATOS!$B$16,SILOS!N143,IF($B$15=DATOS!$B$17,TANQUES!N143,IF($B$15=DATOS!$B$18,'TK AGITADOS'!N143,IF($B$15=DATOS!$B$19,'TORRES ENF'!N143," ")))))))))))))))))</f>
        <v>0</v>
      </c>
      <c r="M159" s="46">
        <f>IF($B$15=DATOS!$B$3,CALDERAS!O143,IF($B$15=DATOS!$B$4,CENTRÍFUGAS!O143,IF($B$15=DATOS!$B$5,CHILLERS!O143, IF($B$15=DATOS!$B$6,COMPRESORES!O143,IF($B$15=DATOS!$B$7,EVAPORADORES!O143,IF($B$15=DATOS!$B$8,FILTROS!O143,IF($B$15=DATOS!$B$9,IC!O143,IF($B$15=DATOS!$B$10,MIXERS!O143,IF($B$15=DATOS!$B$11,MOLINOS!O143,IF($B$15=DATOS!$B$12,'ÓSMOSIS INV'!O143,IF($B$15=DATOS!$B$13,REACTORES!O143,IF($B$15=DATOS!$B$14,RESINAS!O147,IF($B$15=DATOS!$B$15,SECADORES!O143,IF($B$15=DATOS!$B$16,SILOS!O143,IF($B$15=DATOS!$B$17,TANQUES!O143,IF($B$15=DATOS!$B$18,'TK AGITADOS'!O143,IF($B$15=DATOS!$B$19,'TORRES ENF'!O143," ")))))))))))))))))</f>
        <v>0</v>
      </c>
      <c r="N159" s="46">
        <f>IF($B$15=DATOS!$B$3,CALDERAS!P143,IF($B$15=DATOS!$B$4,CENTRÍFUGAS!P143,IF($B$15=DATOS!$B$5,CHILLERS!P143, IF($B$15=DATOS!$B$6,COMPRESORES!P143,IF($B$15=DATOS!$B$7,EVAPORADORES!P143,IF($B$15=DATOS!$B$8,FILTROS!P143,IF($B$15=DATOS!$B$9,IC!P143,IF($B$15=DATOS!$B$10,MIXERS!P143,IF($B$15=DATOS!$B$11,MOLINOS!P143,IF($B$15=DATOS!$B$12,'ÓSMOSIS INV'!P143,IF($B$15=DATOS!$B$13,REACTORES!P143,IF($B$15=DATOS!$B$14,RESINAS!P147,IF($B$15=DATOS!$B$15,SECADORES!P143,IF($B$15=DATOS!$B$16,SILOS!P143,IF($B$15=DATOS!$B$17,TANQUES!P143,IF($B$15=DATOS!$B$18,'TK AGITADOS'!P143,IF($B$15=DATOS!$B$19,'TORRES ENF'!P143," ")))))))))))))))))</f>
        <v>0</v>
      </c>
      <c r="O159" s="46">
        <f>IF($B$15=DATOS!$B$3,CALDERAS!Q143,IF($B$15=DATOS!$B$4,CENTRÍFUGAS!Q143,IF($B$15=DATOS!$B$5,CHILLERS!Q143, IF($B$15=DATOS!$B$6,COMPRESORES!Q143,IF($B$15=DATOS!$B$7,EVAPORADORES!Q143,IF($B$15=DATOS!$B$8,FILTROS!Q143,IF($B$15=DATOS!$B$9,IC!Q143,IF($B$15=DATOS!$B$10,MIXERS!Q143,IF($B$15=DATOS!$B$11,MOLINOS!Q143,IF($B$15=DATOS!$B$12,'ÓSMOSIS INV'!Q143,IF($B$15=DATOS!$B$13,REACTORES!Q143,IF($B$15=DATOS!$B$14,RESINAS!Q147,IF($B$15=DATOS!$B$15,SECADORES!Q143,IF($B$15=DATOS!$B$16,SILOS!Q143,IF($B$15=DATOS!$B$17,TANQUES!Q143,IF($B$15=DATOS!$B$18,'TK AGITADOS'!Q143,IF($B$15=DATOS!$B$19,'TORRES ENF'!Q143," ")))))))))))))))))</f>
        <v>0</v>
      </c>
      <c r="P159" s="46">
        <f>IF($B$15=DATOS!$B$3,CALDERAS!R143,IF($B$15=DATOS!$B$4,CENTRÍFUGAS!R143,IF($B$15=DATOS!$B$5,CHILLERS!R143, IF($B$15=DATOS!$B$6,COMPRESORES!R143,IF($B$15=DATOS!$B$7,EVAPORADORES!R143,IF($B$15=DATOS!$B$8,FILTROS!R143,IF($B$15=DATOS!$B$9,IC!R143,IF($B$15=DATOS!$B$10,MIXERS!R143,IF($B$15=DATOS!$B$11,MOLINOS!R143,IF($B$15=DATOS!$B$12,'ÓSMOSIS INV'!R143,IF($B$15=DATOS!$B$13,REACTORES!R143,IF($B$15=DATOS!$B$14,RESINAS!R147,IF($B$15=DATOS!$B$15,SECADORES!R143,IF($B$15=DATOS!$B$16,SILOS!R143,IF($B$15=DATOS!$B$17,TANQUES!R143,IF($B$15=DATOS!$B$18,'TK AGITADOS'!R143,IF($B$15=DATOS!$B$19,'TORRES ENF'!R143," ")))))))))))))))))</f>
        <v>0</v>
      </c>
      <c r="Q159" s="46">
        <f>IF($B$15=DATOS!$B$3,CALDERAS!S143,IF($B$15=DATOS!$B$4,CENTRÍFUGAS!S143,IF($B$15=DATOS!$B$5,CHILLERS!S143, IF($B$15=DATOS!$B$6,COMPRESORES!S143,IF($B$15=DATOS!$B$7,EVAPORADORES!S143,IF($B$15=DATOS!$B$8,FILTROS!S143,IF($B$15=DATOS!$B$9,IC!S143,IF($B$15=DATOS!$B$10,MIXERS!S143,IF($B$15=DATOS!$B$11,MOLINOS!S143,IF($B$15=DATOS!$B$12,'ÓSMOSIS INV'!S143,IF($B$15=DATOS!$B$13,REACTORES!S143,IF($B$15=DATOS!$B$14,RESINAS!S147,IF($B$15=DATOS!$B$15,SECADORES!S143,IF($B$15=DATOS!$B$16,SILOS!S143,IF($B$15=DATOS!$B$17,TANQUES!S143,IF($B$15=DATOS!$B$18,'TK AGITADOS'!S143,IF($B$15=DATOS!$B$19,'TORRES ENF'!S143," ")))))))))))))))))</f>
        <v>0</v>
      </c>
      <c r="R159" s="46">
        <f>IF($B$15=DATOS!$B$3,CALDERAS!T143,IF($B$15=DATOS!$B$4,CENTRÍFUGAS!T143,IF($B$15=DATOS!$B$5,CHILLERS!T143, IF($B$15=DATOS!$B$6,COMPRESORES!T143,IF($B$15=DATOS!$B$7,EVAPORADORES!T143,IF($B$15=DATOS!$B$8,FILTROS!T143,IF($B$15=DATOS!$B$9,IC!T143,IF($B$15=DATOS!$B$10,MIXERS!T143,IF($B$15=DATOS!$B$11,MOLINOS!T143,IF($B$15=DATOS!$B$12,'ÓSMOSIS INV'!T143,IF($B$15=DATOS!$B$13,REACTORES!T143,IF($B$15=DATOS!$B$14,RESINAS!T147,IF($B$15=DATOS!$B$15,SECADORES!T143,IF($B$15=DATOS!$B$16,SILOS!T143,IF($B$15=DATOS!$B$17,TANQUES!T143,IF($B$15=DATOS!$B$18,'TK AGITADOS'!T143,IF($B$15=DATOS!$B$19,'TORRES ENF'!T143," ")))))))))))))))))</f>
        <v>0</v>
      </c>
      <c r="S159" s="46">
        <f>IF($B$15=DATOS!$B$3,CALDERAS!U143,IF($B$15=DATOS!$B$4,CENTRÍFUGAS!U143,IF($B$15=DATOS!$B$5,CHILLERS!U143, IF($B$15=DATOS!$B$6,COMPRESORES!U143,IF($B$15=DATOS!$B$7,EVAPORADORES!U143,IF($B$15=DATOS!$B$8,FILTROS!U143,IF($B$15=DATOS!$B$9,IC!U143,IF($B$15=DATOS!$B$10,MIXERS!U143,IF($B$15=DATOS!$B$11,MOLINOS!U143,IF($B$15=DATOS!$B$12,'ÓSMOSIS INV'!U143,IF($B$15=DATOS!$B$13,REACTORES!U143,IF($B$15=DATOS!$B$14,RESINAS!U147,IF($B$15=DATOS!$B$15,SECADORES!U143,IF($B$15=DATOS!$B$16,SILOS!U143,IF($B$15=DATOS!$B$17,TANQUES!U143,IF($B$15=DATOS!$B$18,'TK AGITADOS'!U143,IF($B$15=DATOS!$B$19,'TORRES ENF'!U143," ")))))))))))))))))</f>
        <v>0</v>
      </c>
      <c r="T159" s="46">
        <f>IF($B$15=DATOS!$B$3,CALDERAS!V143,IF($B$15=DATOS!$B$4,CENTRÍFUGAS!V143,IF($B$15=DATOS!$B$5,CHILLERS!V143, IF($B$15=DATOS!$B$6,COMPRESORES!V143,IF($B$15=DATOS!$B$7,EVAPORADORES!V143,IF($B$15=DATOS!$B$8,FILTROS!V143,IF($B$15=DATOS!$B$9,IC!V143,IF($B$15=DATOS!$B$10,MIXERS!V143,IF($B$15=DATOS!$B$11,MOLINOS!V143,IF($B$15=DATOS!$B$12,'ÓSMOSIS INV'!V143,IF($B$15=DATOS!$B$13,REACTORES!V143,IF($B$15=DATOS!$B$14,RESINAS!V147,IF($B$15=DATOS!$B$15,SECADORES!V143,IF($B$15=DATOS!$B$16,SILOS!V143,IF($B$15=DATOS!$B$17,TANQUES!V143,IF($B$15=DATOS!$B$18,'TK AGITADOS'!V143,IF($B$15=DATOS!$B$19,'TORRES ENF'!V143," ")))))))))))))))))</f>
        <v>0</v>
      </c>
      <c r="U159" s="46">
        <f>IF($B$15=DATOS!$B$3,CALDERAS!W143,IF($B$15=DATOS!$B$4,CENTRÍFUGAS!W143,IF($B$15=DATOS!$B$5,CHILLERS!W143, IF($B$15=DATOS!$B$6,COMPRESORES!W143,IF($B$15=DATOS!$B$7,EVAPORADORES!W143,IF($B$15=DATOS!$B$8,FILTROS!W143,IF($B$15=DATOS!$B$9,IC!W143,IF($B$15=DATOS!$B$10,MIXERS!W143,IF($B$15=DATOS!$B$11,MOLINOS!W143,IF($B$15=DATOS!$B$12,'ÓSMOSIS INV'!W143,IF($B$15=DATOS!$B$13,REACTORES!W143,IF($B$15=DATOS!$B$14,RESINAS!W147,IF($B$15=DATOS!$B$15,SECADORES!W143,IF($B$15=DATOS!$B$16,SILOS!W143,IF($B$15=DATOS!$B$17,TANQUES!W143,IF($B$15=DATOS!$B$18,'TK AGITADOS'!W143,IF($B$15=DATOS!$B$19,'TORRES ENF'!W143," ")))))))))))))))))</f>
        <v>0</v>
      </c>
      <c r="V159" s="46">
        <f>IF($B$15=DATOS!$B$3,CALDERAS!X143,IF($B$15=DATOS!$B$4,CENTRÍFUGAS!X143,IF($B$15=DATOS!$B$5,CHILLERS!X143, IF($B$15=DATOS!$B$6,COMPRESORES!X143,IF($B$15=DATOS!$B$7,EVAPORADORES!X143,IF($B$15=DATOS!$B$8,FILTROS!X143,IF($B$15=DATOS!$B$9,IC!X143,IF($B$15=DATOS!$B$10,MIXERS!X143,IF($B$15=DATOS!$B$11,MOLINOS!X143,IF($B$15=DATOS!$B$12,'ÓSMOSIS INV'!X143,IF($B$15=DATOS!$B$13,REACTORES!X143,IF($B$15=DATOS!$B$14,RESINAS!X147,IF($B$15=DATOS!$B$15,SECADORES!X143,IF($B$15=DATOS!$B$16,SILOS!X143,IF($B$15=DATOS!$B$17,TANQUES!X143,IF($B$15=DATOS!$B$18,'TK AGITADOS'!X143,IF($B$15=DATOS!$B$19,'TORRES ENF'!X143," ")))))))))))))))))</f>
        <v>0</v>
      </c>
      <c r="W159" s="46">
        <f>IF($B$15=DATOS!$B$3,CALDERAS!Y143,IF($B$15=DATOS!$B$4,CENTRÍFUGAS!Y143,IF($B$15=DATOS!$B$5,CHILLERS!Y143, IF($B$15=DATOS!$B$6,COMPRESORES!Y143,IF($B$15=DATOS!$B$7,EVAPORADORES!Y143,IF($B$15=DATOS!$B$8,FILTROS!Y143,IF($B$15=DATOS!$B$9,IC!Y143,IF($B$15=DATOS!$B$10,MIXERS!Y143,IF($B$15=DATOS!$B$11,MOLINOS!Y143,IF($B$15=DATOS!$B$12,'ÓSMOSIS INV'!Y143,IF($B$15=DATOS!$B$13,REACTORES!Y143,IF($B$15=DATOS!$B$14,RESINAS!Y147,IF($B$15=DATOS!$B$15,SECADORES!Y143,IF($B$15=DATOS!$B$16,SILOS!Y143,IF($B$15=DATOS!$B$17,TANQUES!Y143,IF($B$15=DATOS!$B$18,'TK AGITADOS'!Y143,IF($B$15=DATOS!$B$19,'TORRES ENF'!Y143," ")))))))))))))))))</f>
        <v>0</v>
      </c>
      <c r="X159" s="46">
        <f>IF($B$15=DATOS!$B$3,CALDERAS!Z143,IF($B$15=DATOS!$B$4,CENTRÍFUGAS!Z143,IF($B$15=DATOS!$B$5,CHILLERS!Z143, IF($B$15=DATOS!$B$6,COMPRESORES!Z143,IF($B$15=DATOS!$B$7,EVAPORADORES!Z143,IF($B$15=DATOS!$B$8,FILTROS!Z143,IF($B$15=DATOS!$B$9,IC!Z143,IF($B$15=DATOS!$B$10,MIXERS!Z143,IF($B$15=DATOS!$B$11,MOLINOS!Z143,IF($B$15=DATOS!$B$12,'ÓSMOSIS INV'!Z143,IF($B$15=DATOS!$B$13,REACTORES!Z143,IF($B$15=DATOS!$B$14,RESINAS!Z147,IF($B$15=DATOS!$B$15,SECADORES!Z143,IF($B$15=DATOS!$B$16,SILOS!Z143,IF($B$15=DATOS!$B$17,TANQUES!Z143,IF($B$15=DATOS!$B$18,'TK AGITADOS'!Z143,IF($B$15=DATOS!$B$19,'TORRES ENF'!Z143," ")))))))))))))))))</f>
        <v>0</v>
      </c>
      <c r="Y159" s="46">
        <f>IF($B$15=DATOS!$B$3,CALDERAS!AA143,IF($B$15=DATOS!$B$4,CENTRÍFUGAS!AA143,IF($B$15=DATOS!$B$5,CHILLERS!AA143, IF($B$15=DATOS!$B$6,COMPRESORES!AA143,IF($B$15=DATOS!$B$7,EVAPORADORES!AA143,IF($B$15=DATOS!$B$8,FILTROS!AA143,IF($B$15=DATOS!$B$9,IC!AA143,IF($B$15=DATOS!$B$10,MIXERS!AA143,IF($B$15=DATOS!$B$11,MOLINOS!AA143,IF($B$15=DATOS!$B$12,'ÓSMOSIS INV'!AA143,IF($B$15=DATOS!$B$13,REACTORES!AA143,IF($B$15=DATOS!$B$14,RESINAS!AA147,IF($B$15=DATOS!$B$15,SECADORES!AA143,IF($B$15=DATOS!$B$16,SILOS!AA143,IF($B$15=DATOS!$B$17,TANQUES!AA143,IF($B$15=DATOS!$B$18,'TK AGITADOS'!AA143,IF($B$15=DATOS!$B$19,'TORRES ENF'!AA143," ")))))))))))))))))</f>
        <v>0</v>
      </c>
      <c r="Z159" s="46">
        <f>IF($B$15=DATOS!$B$3,CALDERAS!AB143,IF($B$15=DATOS!$B$4,CENTRÍFUGAS!AB143,IF($B$15=DATOS!$B$5,CHILLERS!AB143, IF($B$15=DATOS!$B$6,COMPRESORES!AB143,IF($B$15=DATOS!$B$7,EVAPORADORES!AB143,IF($B$15=DATOS!$B$8,FILTROS!AB143,IF($B$15=DATOS!$B$9,IC!AB143,IF($B$15=DATOS!$B$10,MIXERS!AB143,IF($B$15=DATOS!$B$11,MOLINOS!AB143,IF($B$15=DATOS!$B$12,'ÓSMOSIS INV'!AB143,IF($B$15=DATOS!$B$13,REACTORES!AB143,IF($B$15=DATOS!$B$14,RESINAS!AB147,IF($B$15=DATOS!$B$15,SECADORES!AB143,IF($B$15=DATOS!$B$16,SILOS!AB143,IF($B$15=DATOS!$B$17,TANQUES!AB143,IF($B$15=DATOS!$B$18,'TK AGITADOS'!AB143,IF($B$15=DATOS!$B$19,'TORRES ENF'!AB143," ")))))))))))))))))</f>
        <v>0</v>
      </c>
      <c r="AA159" s="46">
        <f>IF($B$15=DATOS!$B$3,CALDERAS!AC143,IF($B$15=DATOS!$B$4,CENTRÍFUGAS!AC143,IF($B$15=DATOS!$B$5,CHILLERS!AC143, IF($B$15=DATOS!$B$6,COMPRESORES!AC143,IF($B$15=DATOS!$B$7,EVAPORADORES!AC143,IF($B$15=DATOS!$B$8,FILTROS!AC143,IF($B$15=DATOS!$B$9,IC!AC143,IF($B$15=DATOS!$B$10,MIXERS!AC143,IF($B$15=DATOS!$B$11,MOLINOS!AC143,IF($B$15=DATOS!$B$12,'ÓSMOSIS INV'!AC143,IF($B$15=DATOS!$B$13,REACTORES!AC143,IF($B$15=DATOS!$B$14,RESINAS!AC147,IF($B$15=DATOS!$B$15,SECADORES!AC143,IF($B$15=DATOS!$B$16,SILOS!AC143,IF($B$15=DATOS!$B$17,TANQUES!AC143,IF($B$15=DATOS!$B$18,'TK AGITADOS'!AC143,IF($B$15=DATOS!$B$19,'TORRES ENF'!AC143," ")))))))))))))))))</f>
        <v>0</v>
      </c>
      <c r="AB159" s="46">
        <f>IF($B$15=DATOS!$B$3,CALDERAS!AD143,IF($B$15=DATOS!$B$4,CENTRÍFUGAS!AD143,IF($B$15=DATOS!$B$5,CHILLERS!AD143, IF($B$15=DATOS!$B$6,COMPRESORES!AD143,IF($B$15=DATOS!$B$7,EVAPORADORES!AD143,IF($B$15=DATOS!$B$8,FILTROS!AD143,IF($B$15=DATOS!$B$9,IC!AD143,IF($B$15=DATOS!$B$10,MIXERS!AD143,IF($B$15=DATOS!$B$11,MOLINOS!AD143,IF($B$15=DATOS!$B$12,'ÓSMOSIS INV'!AD143,IF($B$15=DATOS!$B$13,REACTORES!AD143,IF($B$15=DATOS!$B$14,RESINAS!AD147,IF($B$15=DATOS!$B$15,SECADORES!AD143,IF($B$15=DATOS!$B$16,SILOS!AD143,IF($B$15=DATOS!$B$17,TANQUES!AD143,IF($B$15=DATOS!$B$18,'TK AGITADOS'!AD143,IF($B$15=DATOS!$B$19,'TORRES ENF'!AD143," ")))))))))))))))))</f>
        <v>0</v>
      </c>
      <c r="AC159" s="46">
        <f>IF($B$15=DATOS!$B$3,CALDERAS!AE143,IF($B$15=DATOS!$B$4,CENTRÍFUGAS!AE143,IF($B$15=DATOS!$B$5,CHILLERS!AE143, IF($B$15=DATOS!$B$6,COMPRESORES!AE143,IF($B$15=DATOS!$B$7,EVAPORADORES!AE143,IF($B$15=DATOS!$B$8,FILTROS!AE143,IF($B$15=DATOS!$B$9,IC!AE143,IF($B$15=DATOS!$B$10,MIXERS!AE143,IF($B$15=DATOS!$B$11,MOLINOS!AE143,IF($B$15=DATOS!$B$12,'ÓSMOSIS INV'!AE143,IF($B$15=DATOS!$B$13,REACTORES!AE143,IF($B$15=DATOS!$B$14,RESINAS!AE147,IF($B$15=DATOS!$B$15,SECADORES!AE143,IF($B$15=DATOS!$B$16,SILOS!AE143,IF($B$15=DATOS!$B$17,TANQUES!AE143,IF($B$15=DATOS!$B$18,'TK AGITADOS'!AE143,IF($B$15=DATOS!$B$19,'TORRES ENF'!AE143," ")))))))))))))))))</f>
        <v>0</v>
      </c>
      <c r="AD159" s="46">
        <f>IF($B$15=DATOS!$B$3,CALDERAS!AF143,IF($B$15=DATOS!$B$4,CENTRÍFUGAS!AF143,IF($B$15=DATOS!$B$5,CHILLERS!AF143, IF($B$15=DATOS!$B$6,COMPRESORES!AF143,IF($B$15=DATOS!$B$7,EVAPORADORES!AF143,IF($B$15=DATOS!$B$8,FILTROS!AF143,IF($B$15=DATOS!$B$9,IC!AF143,IF($B$15=DATOS!$B$10,MIXERS!AF143,IF($B$15=DATOS!$B$11,MOLINOS!AF143,IF($B$15=DATOS!$B$12,'ÓSMOSIS INV'!AF143,IF($B$15=DATOS!$B$13,REACTORES!AF143,IF($B$15=DATOS!$B$14,RESINAS!AF147,IF($B$15=DATOS!$B$15,SECADORES!AF143,IF($B$15=DATOS!$B$16,SILOS!AF143,IF($B$15=DATOS!$B$17,TANQUES!AF143,IF($B$15=DATOS!$B$18,'TK AGITADOS'!AF143,IF($B$15=DATOS!$B$19,'TORRES ENF'!AF143," ")))))))))))))))))</f>
        <v>0</v>
      </c>
      <c r="AE159" s="46">
        <f>IF($B$15=DATOS!$B$3,CALDERAS!AG143,IF($B$15=DATOS!$B$4,CENTRÍFUGAS!AG143,IF($B$15=DATOS!$B$5,CHILLERS!AG143, IF($B$15=DATOS!$B$6,COMPRESORES!AG143,IF($B$15=DATOS!$B$7,EVAPORADORES!AG143,IF($B$15=DATOS!$B$8,FILTROS!AG143,IF($B$15=DATOS!$B$9,IC!AG143,IF($B$15=DATOS!$B$10,MIXERS!AG143,IF($B$15=DATOS!$B$11,MOLINOS!AG143,IF($B$15=DATOS!$B$12,'ÓSMOSIS INV'!AG143,IF($B$15=DATOS!$B$13,REACTORES!AG143,IF($B$15=DATOS!$B$14,RESINAS!AG147,IF($B$15=DATOS!$B$15,SECADORES!AG143,IF($B$15=DATOS!$B$16,SILOS!AG143,IF($B$15=DATOS!$B$17,TANQUES!AG143,IF($B$15=DATOS!$B$18,'TK AGITADOS'!AG143,IF($B$15=DATOS!$B$19,'TORRES ENF'!AG143," ")))))))))))))))))</f>
        <v>0</v>
      </c>
      <c r="AF159" s="46">
        <f>IF($B$15=DATOS!$B$3,CALDERAS!AH143,IF($B$15=DATOS!$B$4,CENTRÍFUGAS!AH143,IF($B$15=DATOS!$B$5,CHILLERS!AH143, IF($B$15=DATOS!$B$6,COMPRESORES!AH143,IF($B$15=DATOS!$B$7,EVAPORADORES!AH143,IF($B$15=DATOS!$B$8,FILTROS!AH143,IF($B$15=DATOS!$B$9,IC!AH143,IF($B$15=DATOS!$B$10,MIXERS!AH143,IF($B$15=DATOS!$B$11,MOLINOS!AH143,IF($B$15=DATOS!$B$12,'ÓSMOSIS INV'!AH143,IF($B$15=DATOS!$B$13,REACTORES!AH143,IF($B$15=DATOS!$B$14,RESINAS!AH147,IF($B$15=DATOS!$B$15,SECADORES!AH143,IF($B$15=DATOS!$B$16,SILOS!AH143,IF($B$15=DATOS!$B$17,TANQUES!AH143,IF($B$15=DATOS!$B$18,'TK AGITADOS'!AH143,IF($B$15=DATOS!$B$19,'TORRES ENF'!AH143," ")))))))))))))))))</f>
        <v>0</v>
      </c>
    </row>
    <row r="160" spans="1:32" s="48" customFormat="1" ht="45" customHeight="1" x14ac:dyDescent="0.4">
      <c r="A160" s="46">
        <f>IF($B$15=DATOS!$B$3,CALDERAS!C144,IF($B$15=DATOS!$B$4,CENTRÍFUGAS!C144,IF($B$15=DATOS!$B$5,CHILLERS!C144, IF($B$15=DATOS!$B$6,COMPRESORES!C144,IF($B$15=DATOS!$B$7,EVAPORADORES!C144,IF($B$15=DATOS!$B$8,FILTROS!C144,IF($B$15=DATOS!$B$9,IC!C144,IF($B$15=DATOS!$B$10,MIXERS!C144,IF($B$15=DATOS!$B$11,MOLINOS!C144,IF($B$15=DATOS!$B$12,'ÓSMOSIS INV'!C144,IF($B$15=DATOS!$B$13,REACTORES!C144,IF($B$15=DATOS!$B$14,RESINAS!C148,IF($B$15=DATOS!$B$15,SECADORES!C144,IF($B$15=DATOS!$B$16,SILOS!C144,IF($B$15=DATOS!$B$17,TANQUES!C144,IF($B$15=DATOS!$B$18,'TK AGITADOS'!C144,IF($B$15=DATOS!$B$19,'TORRES ENF'!C144," ")))))))))))))))))</f>
        <v>0</v>
      </c>
      <c r="B160" s="46">
        <f>IF($B$15=DATOS!$B$3,CALDERAS!D144,IF($B$15=DATOS!$B$4,CENTRÍFUGAS!D144,IF($B$15=DATOS!$B$5,CHILLERS!D144, IF($B$15=DATOS!$B$6,COMPRESORES!D144,IF($B$15=DATOS!$B$7,EVAPORADORES!D144,IF($B$15=DATOS!$B$8,FILTROS!D144,IF($B$15=DATOS!$B$9,IC!D144,IF($B$15=DATOS!$B$10,MIXERS!D144,IF($B$15=DATOS!$B$11,MOLINOS!D144,IF($B$15=DATOS!$B$12,'ÓSMOSIS INV'!D144,IF($B$15=DATOS!$B$13,REACTORES!D144,IF($B$15=DATOS!$B$14,RESINAS!D148,IF($B$15=DATOS!$B$15,SECADORES!D144,IF($B$15=DATOS!$B$16,SILOS!D144,IF($B$15=DATOS!$B$17,TANQUES!D144,IF($B$15=DATOS!$B$18,'TK AGITADOS'!D144,IF($B$15=DATOS!$B$19,'TORRES ENF'!D144," ")))))))))))))))))</f>
        <v>0</v>
      </c>
      <c r="C160" s="46">
        <f>IF($B$15=DATOS!$B$3,CALDERAS!E144,IF($B$15=DATOS!$B$4,CENTRÍFUGAS!E144,IF($B$15=DATOS!$B$5,CHILLERS!E144, IF($B$15=DATOS!$B$6,COMPRESORES!E144,IF($B$15=DATOS!$B$7,EVAPORADORES!E144,IF($B$15=DATOS!$B$8,FILTROS!E144,IF($B$15=DATOS!$B$9,IC!E144,IF($B$15=DATOS!$B$10,MIXERS!E144,IF($B$15=DATOS!$B$11,MOLINOS!E144,IF($B$15=DATOS!$B$12,'ÓSMOSIS INV'!E144,IF($B$15=DATOS!$B$13,REACTORES!E144,IF($B$15=DATOS!$B$14,RESINAS!E148,IF($B$15=DATOS!$B$15,SECADORES!E144,IF($B$15=DATOS!$B$16,SILOS!E144,IF($B$15=DATOS!$B$17,TANQUES!E144,IF($B$15=DATOS!$B$18,'TK AGITADOS'!E144,IF($B$15=DATOS!$B$19,'TORRES ENF'!E144," ")))))))))))))))))</f>
        <v>0</v>
      </c>
      <c r="D160" s="46">
        <f>IF($B$15=DATOS!$B$3,CALDERAS!F144,IF($B$15=DATOS!$B$4,CENTRÍFUGAS!F144,IF($B$15=DATOS!$B$5,CHILLERS!F144, IF($B$15=DATOS!$B$6,COMPRESORES!F144,IF($B$15=DATOS!$B$7,EVAPORADORES!F144,IF($B$15=DATOS!$B$8,FILTROS!F144,IF($B$15=DATOS!$B$9,IC!F144,IF($B$15=DATOS!$B$10,MIXERS!F144,IF($B$15=DATOS!$B$11,MOLINOS!F144,IF($B$15=DATOS!$B$12,'ÓSMOSIS INV'!F144,IF($B$15=DATOS!$B$13,REACTORES!F144,IF($B$15=DATOS!$B$14,RESINAS!F148,IF($B$15=DATOS!$B$15,SECADORES!F144,IF($B$15=DATOS!$B$16,SILOS!F144,IF($B$15=DATOS!$B$17,TANQUES!F144,IF($B$15=DATOS!$B$18,'TK AGITADOS'!F144,IF($B$15=DATOS!$B$19,'TORRES ENF'!F144," ")))))))))))))))))</f>
        <v>0</v>
      </c>
      <c r="E160" s="46">
        <f>IF($B$15=DATOS!$B$3,CALDERAS!G144,IF($B$15=DATOS!$B$4,CENTRÍFUGAS!G144,IF($B$15=DATOS!$B$5,CHILLERS!G144, IF($B$15=DATOS!$B$6,COMPRESORES!G144,IF($B$15=DATOS!$B$7,EVAPORADORES!G144,IF($B$15=DATOS!$B$8,FILTROS!G144,IF($B$15=DATOS!$B$9,IC!G144,IF($B$15=DATOS!$B$10,MIXERS!G144,IF($B$15=DATOS!$B$11,MOLINOS!G144,IF($B$15=DATOS!$B$12,'ÓSMOSIS INV'!G144,IF($B$15=DATOS!$B$13,REACTORES!G144,IF($B$15=DATOS!$B$14,RESINAS!G148,IF($B$15=DATOS!$B$15,SECADORES!G144,IF($B$15=DATOS!$B$16,SILOS!G144,IF($B$15=DATOS!$B$17,TANQUES!G144,IF($B$15=DATOS!$B$18,'TK AGITADOS'!G144,IF($B$15=DATOS!$B$19,'TORRES ENF'!G144," ")))))))))))))))))</f>
        <v>0</v>
      </c>
      <c r="F160" s="46">
        <f>IF($B$15=DATOS!$B$3,CALDERAS!H144,IF($B$15=DATOS!$B$4,CENTRÍFUGAS!H144,IF($B$15=DATOS!$B$5,CHILLERS!H144, IF($B$15=DATOS!$B$6,COMPRESORES!H144,IF($B$15=DATOS!$B$7,EVAPORADORES!H144,IF($B$15=DATOS!$B$8,FILTROS!H144,IF($B$15=DATOS!$B$9,IC!H144,IF($B$15=DATOS!$B$10,MIXERS!H144,IF($B$15=DATOS!$B$11,MOLINOS!H144,IF($B$15=DATOS!$B$12,'ÓSMOSIS INV'!H144,IF($B$15=DATOS!$B$13,REACTORES!H144,IF($B$15=DATOS!$B$14,RESINAS!H148,IF($B$15=DATOS!$B$15,SECADORES!H144,IF($B$15=DATOS!$B$16,SILOS!H144,IF($B$15=DATOS!$B$17,TANQUES!H144,IF($B$15=DATOS!$B$18,'TK AGITADOS'!H144,IF($B$15=DATOS!$B$19,'TORRES ENF'!H144," ")))))))))))))))))</f>
        <v>0</v>
      </c>
      <c r="G160" s="46">
        <f>IF($B$15=DATOS!$B$3,CALDERAS!I144,IF($B$15=DATOS!$B$4,CENTRÍFUGAS!I144,IF($B$15=DATOS!$B$5,CHILLERS!I144, IF($B$15=DATOS!$B$6,COMPRESORES!I144,IF($B$15=DATOS!$B$7,EVAPORADORES!I144,IF($B$15=DATOS!$B$8,FILTROS!I144,IF($B$15=DATOS!$B$9,IC!I144,IF($B$15=DATOS!$B$10,MIXERS!I144,IF($B$15=DATOS!$B$11,MOLINOS!I144,IF($B$15=DATOS!$B$12,'ÓSMOSIS INV'!I144,IF($B$15=DATOS!$B$13,REACTORES!I144,IF($B$15=DATOS!$B$14,RESINAS!I148,IF($B$15=DATOS!$B$15,SECADORES!I144,IF($B$15=DATOS!$B$16,SILOS!I144,IF($B$15=DATOS!$B$17,TANQUES!I144,IF($B$15=DATOS!$B$18,'TK AGITADOS'!I144,IF($B$15=DATOS!$B$19,'TORRES ENF'!I144," ")))))))))))))))))</f>
        <v>0</v>
      </c>
      <c r="H160" s="46">
        <f>IF($B$15=DATOS!$B$3,CALDERAS!J144,IF($B$15=DATOS!$B$4,CENTRÍFUGAS!J144,IF($B$15=DATOS!$B$5,CHILLERS!J144, IF($B$15=DATOS!$B$6,COMPRESORES!J144,IF($B$15=DATOS!$B$7,EVAPORADORES!J144,IF($B$15=DATOS!$B$8,FILTROS!J144,IF($B$15=DATOS!$B$9,IC!J144,IF($B$15=DATOS!$B$10,MIXERS!J144,IF($B$15=DATOS!$B$11,MOLINOS!J144,IF($B$15=DATOS!$B$12,'ÓSMOSIS INV'!J144,IF($B$15=DATOS!$B$13,REACTORES!J144,IF($B$15=DATOS!$B$14,RESINAS!J148,IF($B$15=DATOS!$B$15,SECADORES!J144,IF($B$15=DATOS!$B$16,SILOS!J144,IF($B$15=DATOS!$B$17,TANQUES!J144,IF($B$15=DATOS!$B$18,'TK AGITADOS'!J144,IF($B$15=DATOS!$B$19,'TORRES ENF'!J144," ")))))))))))))))))</f>
        <v>0</v>
      </c>
      <c r="I160" s="46">
        <f>IF($B$15=DATOS!$B$3,CALDERAS!K144,IF($B$15=DATOS!$B$4,CENTRÍFUGAS!K144,IF($B$15=DATOS!$B$5,CHILLERS!K144, IF($B$15=DATOS!$B$6,COMPRESORES!K144,IF($B$15=DATOS!$B$7,EVAPORADORES!K144,IF($B$15=DATOS!$B$8,FILTROS!K144,IF($B$15=DATOS!$B$9,IC!K144,IF($B$15=DATOS!$B$10,MIXERS!K144,IF($B$15=DATOS!$B$11,MOLINOS!K144,IF($B$15=DATOS!$B$12,'ÓSMOSIS INV'!K144,IF($B$15=DATOS!$B$13,REACTORES!K144,IF($B$15=DATOS!$B$14,RESINAS!K148,IF($B$15=DATOS!$B$15,SECADORES!K144,IF($B$15=DATOS!$B$16,SILOS!K144,IF($B$15=DATOS!$B$17,TANQUES!K144,IF($B$15=DATOS!$B$18,'TK AGITADOS'!K144,IF($B$15=DATOS!$B$19,'TORRES ENF'!K144," ")))))))))))))))))</f>
        <v>0</v>
      </c>
      <c r="J160" s="46">
        <f>IF($B$15=DATOS!$B$3,CALDERAS!L144,IF($B$15=DATOS!$B$4,CENTRÍFUGAS!L144,IF($B$15=DATOS!$B$5,CHILLERS!L144, IF($B$15=DATOS!$B$6,COMPRESORES!L144,IF($B$15=DATOS!$B$7,EVAPORADORES!L144,IF($B$15=DATOS!$B$8,FILTROS!L144,IF($B$15=DATOS!$B$9,IC!L144,IF($B$15=DATOS!$B$10,MIXERS!L144,IF($B$15=DATOS!$B$11,MOLINOS!L144,IF($B$15=DATOS!$B$12,'ÓSMOSIS INV'!L144,IF($B$15=DATOS!$B$13,REACTORES!L144,IF($B$15=DATOS!$B$14,RESINAS!L148,IF($B$15=DATOS!$B$15,SECADORES!L144,IF($B$15=DATOS!$B$16,SILOS!L144,IF($B$15=DATOS!$B$17,TANQUES!L144,IF($B$15=DATOS!$B$18,'TK AGITADOS'!L144,IF($B$15=DATOS!$B$19,'TORRES ENF'!L144," ")))))))))))))))))</f>
        <v>0</v>
      </c>
      <c r="K160" s="46">
        <f>IF($B$15=DATOS!$B$3,CALDERAS!M144,IF($B$15=DATOS!$B$4,CENTRÍFUGAS!M144,IF($B$15=DATOS!$B$5,CHILLERS!M144, IF($B$15=DATOS!$B$6,COMPRESORES!M144,IF($B$15=DATOS!$B$7,EVAPORADORES!M144,IF($B$15=DATOS!$B$8,FILTROS!M144,IF($B$15=DATOS!$B$9,IC!M144,IF($B$15=DATOS!$B$10,MIXERS!M144,IF($B$15=DATOS!$B$11,MOLINOS!M144,IF($B$15=DATOS!$B$12,'ÓSMOSIS INV'!M144,IF($B$15=DATOS!$B$13,REACTORES!M144,IF($B$15=DATOS!$B$14,RESINAS!M148,IF($B$15=DATOS!$B$15,SECADORES!M144,IF($B$15=DATOS!$B$16,SILOS!M144,IF($B$15=DATOS!$B$17,TANQUES!M144,IF($B$15=DATOS!$B$18,'TK AGITADOS'!M144,IF($B$15=DATOS!$B$19,'TORRES ENF'!M144," ")))))))))))))))))</f>
        <v>0</v>
      </c>
      <c r="L160" s="46">
        <f>IF($B$15=DATOS!$B$3,CALDERAS!N144,IF($B$15=DATOS!$B$4,CENTRÍFUGAS!N144,IF($B$15=DATOS!$B$5,CHILLERS!N144, IF($B$15=DATOS!$B$6,COMPRESORES!N144,IF($B$15=DATOS!$B$7,EVAPORADORES!N144,IF($B$15=DATOS!$B$8,FILTROS!N144,IF($B$15=DATOS!$B$9,IC!N144,IF($B$15=DATOS!$B$10,MIXERS!N144,IF($B$15=DATOS!$B$11,MOLINOS!N144,IF($B$15=DATOS!$B$12,'ÓSMOSIS INV'!N144,IF($B$15=DATOS!$B$13,REACTORES!N144,IF($B$15=DATOS!$B$14,RESINAS!N148,IF($B$15=DATOS!$B$15,SECADORES!N144,IF($B$15=DATOS!$B$16,SILOS!N144,IF($B$15=DATOS!$B$17,TANQUES!N144,IF($B$15=DATOS!$B$18,'TK AGITADOS'!N144,IF($B$15=DATOS!$B$19,'TORRES ENF'!N144," ")))))))))))))))))</f>
        <v>0</v>
      </c>
      <c r="M160" s="46">
        <f>IF($B$15=DATOS!$B$3,CALDERAS!O144,IF($B$15=DATOS!$B$4,CENTRÍFUGAS!O144,IF($B$15=DATOS!$B$5,CHILLERS!O144, IF($B$15=DATOS!$B$6,COMPRESORES!O144,IF($B$15=DATOS!$B$7,EVAPORADORES!O144,IF($B$15=DATOS!$B$8,FILTROS!O144,IF($B$15=DATOS!$B$9,IC!O144,IF($B$15=DATOS!$B$10,MIXERS!O144,IF($B$15=DATOS!$B$11,MOLINOS!O144,IF($B$15=DATOS!$B$12,'ÓSMOSIS INV'!O144,IF($B$15=DATOS!$B$13,REACTORES!O144,IF($B$15=DATOS!$B$14,RESINAS!O148,IF($B$15=DATOS!$B$15,SECADORES!O144,IF($B$15=DATOS!$B$16,SILOS!O144,IF($B$15=DATOS!$B$17,TANQUES!O144,IF($B$15=DATOS!$B$18,'TK AGITADOS'!O144,IF($B$15=DATOS!$B$19,'TORRES ENF'!O144," ")))))))))))))))))</f>
        <v>0</v>
      </c>
      <c r="N160" s="46">
        <f>IF($B$15=DATOS!$B$3,CALDERAS!P144,IF($B$15=DATOS!$B$4,CENTRÍFUGAS!P144,IF($B$15=DATOS!$B$5,CHILLERS!P144, IF($B$15=DATOS!$B$6,COMPRESORES!P144,IF($B$15=DATOS!$B$7,EVAPORADORES!P144,IF($B$15=DATOS!$B$8,FILTROS!P144,IF($B$15=DATOS!$B$9,IC!P144,IF($B$15=DATOS!$B$10,MIXERS!P144,IF($B$15=DATOS!$B$11,MOLINOS!P144,IF($B$15=DATOS!$B$12,'ÓSMOSIS INV'!P144,IF($B$15=DATOS!$B$13,REACTORES!P144,IF($B$15=DATOS!$B$14,RESINAS!P148,IF($B$15=DATOS!$B$15,SECADORES!P144,IF($B$15=DATOS!$B$16,SILOS!P144,IF($B$15=DATOS!$B$17,TANQUES!P144,IF($B$15=DATOS!$B$18,'TK AGITADOS'!P144,IF($B$15=DATOS!$B$19,'TORRES ENF'!P144," ")))))))))))))))))</f>
        <v>0</v>
      </c>
      <c r="O160" s="46">
        <f>IF($B$15=DATOS!$B$3,CALDERAS!Q144,IF($B$15=DATOS!$B$4,CENTRÍFUGAS!Q144,IF($B$15=DATOS!$B$5,CHILLERS!Q144, IF($B$15=DATOS!$B$6,COMPRESORES!Q144,IF($B$15=DATOS!$B$7,EVAPORADORES!Q144,IF($B$15=DATOS!$B$8,FILTROS!Q144,IF($B$15=DATOS!$B$9,IC!Q144,IF($B$15=DATOS!$B$10,MIXERS!Q144,IF($B$15=DATOS!$B$11,MOLINOS!Q144,IF($B$15=DATOS!$B$12,'ÓSMOSIS INV'!Q144,IF($B$15=DATOS!$B$13,REACTORES!Q144,IF($B$15=DATOS!$B$14,RESINAS!Q148,IF($B$15=DATOS!$B$15,SECADORES!Q144,IF($B$15=DATOS!$B$16,SILOS!Q144,IF($B$15=DATOS!$B$17,TANQUES!Q144,IF($B$15=DATOS!$B$18,'TK AGITADOS'!Q144,IF($B$15=DATOS!$B$19,'TORRES ENF'!Q144," ")))))))))))))))))</f>
        <v>0</v>
      </c>
      <c r="P160" s="46">
        <f>IF($B$15=DATOS!$B$3,CALDERAS!R144,IF($B$15=DATOS!$B$4,CENTRÍFUGAS!R144,IF($B$15=DATOS!$B$5,CHILLERS!R144, IF($B$15=DATOS!$B$6,COMPRESORES!R144,IF($B$15=DATOS!$B$7,EVAPORADORES!R144,IF($B$15=DATOS!$B$8,FILTROS!R144,IF($B$15=DATOS!$B$9,IC!R144,IF($B$15=DATOS!$B$10,MIXERS!R144,IF($B$15=DATOS!$B$11,MOLINOS!R144,IF($B$15=DATOS!$B$12,'ÓSMOSIS INV'!R144,IF($B$15=DATOS!$B$13,REACTORES!R144,IF($B$15=DATOS!$B$14,RESINAS!R148,IF($B$15=DATOS!$B$15,SECADORES!R144,IF($B$15=DATOS!$B$16,SILOS!R144,IF($B$15=DATOS!$B$17,TANQUES!R144,IF($B$15=DATOS!$B$18,'TK AGITADOS'!R144,IF($B$15=DATOS!$B$19,'TORRES ENF'!R144," ")))))))))))))))))</f>
        <v>0</v>
      </c>
      <c r="Q160" s="46">
        <f>IF($B$15=DATOS!$B$3,CALDERAS!S144,IF($B$15=DATOS!$B$4,CENTRÍFUGAS!S144,IF($B$15=DATOS!$B$5,CHILLERS!S144, IF($B$15=DATOS!$B$6,COMPRESORES!S144,IF($B$15=DATOS!$B$7,EVAPORADORES!S144,IF($B$15=DATOS!$B$8,FILTROS!S144,IF($B$15=DATOS!$B$9,IC!S144,IF($B$15=DATOS!$B$10,MIXERS!S144,IF($B$15=DATOS!$B$11,MOLINOS!S144,IF($B$15=DATOS!$B$12,'ÓSMOSIS INV'!S144,IF($B$15=DATOS!$B$13,REACTORES!S144,IF($B$15=DATOS!$B$14,RESINAS!S148,IF($B$15=DATOS!$B$15,SECADORES!S144,IF($B$15=DATOS!$B$16,SILOS!S144,IF($B$15=DATOS!$B$17,TANQUES!S144,IF($B$15=DATOS!$B$18,'TK AGITADOS'!S144,IF($B$15=DATOS!$B$19,'TORRES ENF'!S144," ")))))))))))))))))</f>
        <v>0</v>
      </c>
      <c r="R160" s="46">
        <f>IF($B$15=DATOS!$B$3,CALDERAS!T144,IF($B$15=DATOS!$B$4,CENTRÍFUGAS!T144,IF($B$15=DATOS!$B$5,CHILLERS!T144, IF($B$15=DATOS!$B$6,COMPRESORES!T144,IF($B$15=DATOS!$B$7,EVAPORADORES!T144,IF($B$15=DATOS!$B$8,FILTROS!T144,IF($B$15=DATOS!$B$9,IC!T144,IF($B$15=DATOS!$B$10,MIXERS!T144,IF($B$15=DATOS!$B$11,MOLINOS!T144,IF($B$15=DATOS!$B$12,'ÓSMOSIS INV'!T144,IF($B$15=DATOS!$B$13,REACTORES!T144,IF($B$15=DATOS!$B$14,RESINAS!T148,IF($B$15=DATOS!$B$15,SECADORES!T144,IF($B$15=DATOS!$B$16,SILOS!T144,IF($B$15=DATOS!$B$17,TANQUES!T144,IF($B$15=DATOS!$B$18,'TK AGITADOS'!T144,IF($B$15=DATOS!$B$19,'TORRES ENF'!T144," ")))))))))))))))))</f>
        <v>0</v>
      </c>
      <c r="S160" s="46">
        <f>IF($B$15=DATOS!$B$3,CALDERAS!U144,IF($B$15=DATOS!$B$4,CENTRÍFUGAS!U144,IF($B$15=DATOS!$B$5,CHILLERS!U144, IF($B$15=DATOS!$B$6,COMPRESORES!U144,IF($B$15=DATOS!$B$7,EVAPORADORES!U144,IF($B$15=DATOS!$B$8,FILTROS!U144,IF($B$15=DATOS!$B$9,IC!U144,IF($B$15=DATOS!$B$10,MIXERS!U144,IF($B$15=DATOS!$B$11,MOLINOS!U144,IF($B$15=DATOS!$B$12,'ÓSMOSIS INV'!U144,IF($B$15=DATOS!$B$13,REACTORES!U144,IF($B$15=DATOS!$B$14,RESINAS!U148,IF($B$15=DATOS!$B$15,SECADORES!U144,IF($B$15=DATOS!$B$16,SILOS!U144,IF($B$15=DATOS!$B$17,TANQUES!U144,IF($B$15=DATOS!$B$18,'TK AGITADOS'!U144,IF($B$15=DATOS!$B$19,'TORRES ENF'!U144," ")))))))))))))))))</f>
        <v>0</v>
      </c>
      <c r="T160" s="46">
        <f>IF($B$15=DATOS!$B$3,CALDERAS!V144,IF($B$15=DATOS!$B$4,CENTRÍFUGAS!V144,IF($B$15=DATOS!$B$5,CHILLERS!V144, IF($B$15=DATOS!$B$6,COMPRESORES!V144,IF($B$15=DATOS!$B$7,EVAPORADORES!V144,IF($B$15=DATOS!$B$8,FILTROS!V144,IF($B$15=DATOS!$B$9,IC!V144,IF($B$15=DATOS!$B$10,MIXERS!V144,IF($B$15=DATOS!$B$11,MOLINOS!V144,IF($B$15=DATOS!$B$12,'ÓSMOSIS INV'!V144,IF($B$15=DATOS!$B$13,REACTORES!V144,IF($B$15=DATOS!$B$14,RESINAS!V148,IF($B$15=DATOS!$B$15,SECADORES!V144,IF($B$15=DATOS!$B$16,SILOS!V144,IF($B$15=DATOS!$B$17,TANQUES!V144,IF($B$15=DATOS!$B$18,'TK AGITADOS'!V144,IF($B$15=DATOS!$B$19,'TORRES ENF'!V144," ")))))))))))))))))</f>
        <v>0</v>
      </c>
      <c r="U160" s="46">
        <f>IF($B$15=DATOS!$B$3,CALDERAS!W144,IF($B$15=DATOS!$B$4,CENTRÍFUGAS!W144,IF($B$15=DATOS!$B$5,CHILLERS!W144, IF($B$15=DATOS!$B$6,COMPRESORES!W144,IF($B$15=DATOS!$B$7,EVAPORADORES!W144,IF($B$15=DATOS!$B$8,FILTROS!W144,IF($B$15=DATOS!$B$9,IC!W144,IF($B$15=DATOS!$B$10,MIXERS!W144,IF($B$15=DATOS!$B$11,MOLINOS!W144,IF($B$15=DATOS!$B$12,'ÓSMOSIS INV'!W144,IF($B$15=DATOS!$B$13,REACTORES!W144,IF($B$15=DATOS!$B$14,RESINAS!W148,IF($B$15=DATOS!$B$15,SECADORES!W144,IF($B$15=DATOS!$B$16,SILOS!W144,IF($B$15=DATOS!$B$17,TANQUES!W144,IF($B$15=DATOS!$B$18,'TK AGITADOS'!W144,IF($B$15=DATOS!$B$19,'TORRES ENF'!W144," ")))))))))))))))))</f>
        <v>0</v>
      </c>
      <c r="V160" s="46">
        <f>IF($B$15=DATOS!$B$3,CALDERAS!X144,IF($B$15=DATOS!$B$4,CENTRÍFUGAS!X144,IF($B$15=DATOS!$B$5,CHILLERS!X144, IF($B$15=DATOS!$B$6,COMPRESORES!X144,IF($B$15=DATOS!$B$7,EVAPORADORES!X144,IF($B$15=DATOS!$B$8,FILTROS!X144,IF($B$15=DATOS!$B$9,IC!X144,IF($B$15=DATOS!$B$10,MIXERS!X144,IF($B$15=DATOS!$B$11,MOLINOS!X144,IF($B$15=DATOS!$B$12,'ÓSMOSIS INV'!X144,IF($B$15=DATOS!$B$13,REACTORES!X144,IF($B$15=DATOS!$B$14,RESINAS!X148,IF($B$15=DATOS!$B$15,SECADORES!X144,IF($B$15=DATOS!$B$16,SILOS!X144,IF($B$15=DATOS!$B$17,TANQUES!X144,IF($B$15=DATOS!$B$18,'TK AGITADOS'!X144,IF($B$15=DATOS!$B$19,'TORRES ENF'!X144," ")))))))))))))))))</f>
        <v>0</v>
      </c>
      <c r="W160" s="46">
        <f>IF($B$15=DATOS!$B$3,CALDERAS!Y144,IF($B$15=DATOS!$B$4,CENTRÍFUGAS!Y144,IF($B$15=DATOS!$B$5,CHILLERS!Y144, IF($B$15=DATOS!$B$6,COMPRESORES!Y144,IF($B$15=DATOS!$B$7,EVAPORADORES!Y144,IF($B$15=DATOS!$B$8,FILTROS!Y144,IF($B$15=DATOS!$B$9,IC!Y144,IF($B$15=DATOS!$B$10,MIXERS!Y144,IF($B$15=DATOS!$B$11,MOLINOS!Y144,IF($B$15=DATOS!$B$12,'ÓSMOSIS INV'!Y144,IF($B$15=DATOS!$B$13,REACTORES!Y144,IF($B$15=DATOS!$B$14,RESINAS!Y148,IF($B$15=DATOS!$B$15,SECADORES!Y144,IF($B$15=DATOS!$B$16,SILOS!Y144,IF($B$15=DATOS!$B$17,TANQUES!Y144,IF($B$15=DATOS!$B$18,'TK AGITADOS'!Y144,IF($B$15=DATOS!$B$19,'TORRES ENF'!Y144," ")))))))))))))))))</f>
        <v>0</v>
      </c>
      <c r="X160" s="46">
        <f>IF($B$15=DATOS!$B$3,CALDERAS!Z144,IF($B$15=DATOS!$B$4,CENTRÍFUGAS!Z144,IF($B$15=DATOS!$B$5,CHILLERS!Z144, IF($B$15=DATOS!$B$6,COMPRESORES!Z144,IF($B$15=DATOS!$B$7,EVAPORADORES!Z144,IF($B$15=DATOS!$B$8,FILTROS!Z144,IF($B$15=DATOS!$B$9,IC!Z144,IF($B$15=DATOS!$B$10,MIXERS!Z144,IF($B$15=DATOS!$B$11,MOLINOS!Z144,IF($B$15=DATOS!$B$12,'ÓSMOSIS INV'!Z144,IF($B$15=DATOS!$B$13,REACTORES!Z144,IF($B$15=DATOS!$B$14,RESINAS!Z148,IF($B$15=DATOS!$B$15,SECADORES!Z144,IF($B$15=DATOS!$B$16,SILOS!Z144,IF($B$15=DATOS!$B$17,TANQUES!Z144,IF($B$15=DATOS!$B$18,'TK AGITADOS'!Z144,IF($B$15=DATOS!$B$19,'TORRES ENF'!Z144," ")))))))))))))))))</f>
        <v>0</v>
      </c>
      <c r="Y160" s="46">
        <f>IF($B$15=DATOS!$B$3,CALDERAS!AA144,IF($B$15=DATOS!$B$4,CENTRÍFUGAS!AA144,IF($B$15=DATOS!$B$5,CHILLERS!AA144, IF($B$15=DATOS!$B$6,COMPRESORES!AA144,IF($B$15=DATOS!$B$7,EVAPORADORES!AA144,IF($B$15=DATOS!$B$8,FILTROS!AA144,IF($B$15=DATOS!$B$9,IC!AA144,IF($B$15=DATOS!$B$10,MIXERS!AA144,IF($B$15=DATOS!$B$11,MOLINOS!AA144,IF($B$15=DATOS!$B$12,'ÓSMOSIS INV'!AA144,IF($B$15=DATOS!$B$13,REACTORES!AA144,IF($B$15=DATOS!$B$14,RESINAS!AA148,IF($B$15=DATOS!$B$15,SECADORES!AA144,IF($B$15=DATOS!$B$16,SILOS!AA144,IF($B$15=DATOS!$B$17,TANQUES!AA144,IF($B$15=DATOS!$B$18,'TK AGITADOS'!AA144,IF($B$15=DATOS!$B$19,'TORRES ENF'!AA144," ")))))))))))))))))</f>
        <v>0</v>
      </c>
      <c r="Z160" s="46">
        <f>IF($B$15=DATOS!$B$3,CALDERAS!AB144,IF($B$15=DATOS!$B$4,CENTRÍFUGAS!AB144,IF($B$15=DATOS!$B$5,CHILLERS!AB144, IF($B$15=DATOS!$B$6,COMPRESORES!AB144,IF($B$15=DATOS!$B$7,EVAPORADORES!AB144,IF($B$15=DATOS!$B$8,FILTROS!AB144,IF($B$15=DATOS!$B$9,IC!AB144,IF($B$15=DATOS!$B$10,MIXERS!AB144,IF($B$15=DATOS!$B$11,MOLINOS!AB144,IF($B$15=DATOS!$B$12,'ÓSMOSIS INV'!AB144,IF($B$15=DATOS!$B$13,REACTORES!AB144,IF($B$15=DATOS!$B$14,RESINAS!AB148,IF($B$15=DATOS!$B$15,SECADORES!AB144,IF($B$15=DATOS!$B$16,SILOS!AB144,IF($B$15=DATOS!$B$17,TANQUES!AB144,IF($B$15=DATOS!$B$18,'TK AGITADOS'!AB144,IF($B$15=DATOS!$B$19,'TORRES ENF'!AB144," ")))))))))))))))))</f>
        <v>0</v>
      </c>
      <c r="AA160" s="46">
        <f>IF($B$15=DATOS!$B$3,CALDERAS!AC144,IF($B$15=DATOS!$B$4,CENTRÍFUGAS!AC144,IF($B$15=DATOS!$B$5,CHILLERS!AC144, IF($B$15=DATOS!$B$6,COMPRESORES!AC144,IF($B$15=DATOS!$B$7,EVAPORADORES!AC144,IF($B$15=DATOS!$B$8,FILTROS!AC144,IF($B$15=DATOS!$B$9,IC!AC144,IF($B$15=DATOS!$B$10,MIXERS!AC144,IF($B$15=DATOS!$B$11,MOLINOS!AC144,IF($B$15=DATOS!$B$12,'ÓSMOSIS INV'!AC144,IF($B$15=DATOS!$B$13,REACTORES!AC144,IF($B$15=DATOS!$B$14,RESINAS!AC148,IF($B$15=DATOS!$B$15,SECADORES!AC144,IF($B$15=DATOS!$B$16,SILOS!AC144,IF($B$15=DATOS!$B$17,TANQUES!AC144,IF($B$15=DATOS!$B$18,'TK AGITADOS'!AC144,IF($B$15=DATOS!$B$19,'TORRES ENF'!AC144," ")))))))))))))))))</f>
        <v>0</v>
      </c>
      <c r="AB160" s="46">
        <f>IF($B$15=DATOS!$B$3,CALDERAS!AD144,IF($B$15=DATOS!$B$4,CENTRÍFUGAS!AD144,IF($B$15=DATOS!$B$5,CHILLERS!AD144, IF($B$15=DATOS!$B$6,COMPRESORES!AD144,IF($B$15=DATOS!$B$7,EVAPORADORES!AD144,IF($B$15=DATOS!$B$8,FILTROS!AD144,IF($B$15=DATOS!$B$9,IC!AD144,IF($B$15=DATOS!$B$10,MIXERS!AD144,IF($B$15=DATOS!$B$11,MOLINOS!AD144,IF($B$15=DATOS!$B$12,'ÓSMOSIS INV'!AD144,IF($B$15=DATOS!$B$13,REACTORES!AD144,IF($B$15=DATOS!$B$14,RESINAS!AD148,IF($B$15=DATOS!$B$15,SECADORES!AD144,IF($B$15=DATOS!$B$16,SILOS!AD144,IF($B$15=DATOS!$B$17,TANQUES!AD144,IF($B$15=DATOS!$B$18,'TK AGITADOS'!AD144,IF($B$15=DATOS!$B$19,'TORRES ENF'!AD144," ")))))))))))))))))</f>
        <v>0</v>
      </c>
      <c r="AC160" s="46">
        <f>IF($B$15=DATOS!$B$3,CALDERAS!AE144,IF($B$15=DATOS!$B$4,CENTRÍFUGAS!AE144,IF($B$15=DATOS!$B$5,CHILLERS!AE144, IF($B$15=DATOS!$B$6,COMPRESORES!AE144,IF($B$15=DATOS!$B$7,EVAPORADORES!AE144,IF($B$15=DATOS!$B$8,FILTROS!AE144,IF($B$15=DATOS!$B$9,IC!AE144,IF($B$15=DATOS!$B$10,MIXERS!AE144,IF($B$15=DATOS!$B$11,MOLINOS!AE144,IF($B$15=DATOS!$B$12,'ÓSMOSIS INV'!AE144,IF($B$15=DATOS!$B$13,REACTORES!AE144,IF($B$15=DATOS!$B$14,RESINAS!AE148,IF($B$15=DATOS!$B$15,SECADORES!AE144,IF($B$15=DATOS!$B$16,SILOS!AE144,IF($B$15=DATOS!$B$17,TANQUES!AE144,IF($B$15=DATOS!$B$18,'TK AGITADOS'!AE144,IF($B$15=DATOS!$B$19,'TORRES ENF'!AE144," ")))))))))))))))))</f>
        <v>0</v>
      </c>
      <c r="AD160" s="46">
        <f>IF($B$15=DATOS!$B$3,CALDERAS!AF144,IF($B$15=DATOS!$B$4,CENTRÍFUGAS!AF144,IF($B$15=DATOS!$B$5,CHILLERS!AF144, IF($B$15=DATOS!$B$6,COMPRESORES!AF144,IF($B$15=DATOS!$B$7,EVAPORADORES!AF144,IF($B$15=DATOS!$B$8,FILTROS!AF144,IF($B$15=DATOS!$B$9,IC!AF144,IF($B$15=DATOS!$B$10,MIXERS!AF144,IF($B$15=DATOS!$B$11,MOLINOS!AF144,IF($B$15=DATOS!$B$12,'ÓSMOSIS INV'!AF144,IF($B$15=DATOS!$B$13,REACTORES!AF144,IF($B$15=DATOS!$B$14,RESINAS!AF148,IF($B$15=DATOS!$B$15,SECADORES!AF144,IF($B$15=DATOS!$B$16,SILOS!AF144,IF($B$15=DATOS!$B$17,TANQUES!AF144,IF($B$15=DATOS!$B$18,'TK AGITADOS'!AF144,IF($B$15=DATOS!$B$19,'TORRES ENF'!AF144," ")))))))))))))))))</f>
        <v>0</v>
      </c>
      <c r="AE160" s="46">
        <f>IF($B$15=DATOS!$B$3,CALDERAS!AG144,IF($B$15=DATOS!$B$4,CENTRÍFUGAS!AG144,IF($B$15=DATOS!$B$5,CHILLERS!AG144, IF($B$15=DATOS!$B$6,COMPRESORES!AG144,IF($B$15=DATOS!$B$7,EVAPORADORES!AG144,IF($B$15=DATOS!$B$8,FILTROS!AG144,IF($B$15=DATOS!$B$9,IC!AG144,IF($B$15=DATOS!$B$10,MIXERS!AG144,IF($B$15=DATOS!$B$11,MOLINOS!AG144,IF($B$15=DATOS!$B$12,'ÓSMOSIS INV'!AG144,IF($B$15=DATOS!$B$13,REACTORES!AG144,IF($B$15=DATOS!$B$14,RESINAS!AG148,IF($B$15=DATOS!$B$15,SECADORES!AG144,IF($B$15=DATOS!$B$16,SILOS!AG144,IF($B$15=DATOS!$B$17,TANQUES!AG144,IF($B$15=DATOS!$B$18,'TK AGITADOS'!AG144,IF($B$15=DATOS!$B$19,'TORRES ENF'!AG144," ")))))))))))))))))</f>
        <v>0</v>
      </c>
      <c r="AF160" s="46">
        <f>IF($B$15=DATOS!$B$3,CALDERAS!AH144,IF($B$15=DATOS!$B$4,CENTRÍFUGAS!AH144,IF($B$15=DATOS!$B$5,CHILLERS!AH144, IF($B$15=DATOS!$B$6,COMPRESORES!AH144,IF($B$15=DATOS!$B$7,EVAPORADORES!AH144,IF($B$15=DATOS!$B$8,FILTROS!AH144,IF($B$15=DATOS!$B$9,IC!AH144,IF($B$15=DATOS!$B$10,MIXERS!AH144,IF($B$15=DATOS!$B$11,MOLINOS!AH144,IF($B$15=DATOS!$B$12,'ÓSMOSIS INV'!AH144,IF($B$15=DATOS!$B$13,REACTORES!AH144,IF($B$15=DATOS!$B$14,RESINAS!AH148,IF($B$15=DATOS!$B$15,SECADORES!AH144,IF($B$15=DATOS!$B$16,SILOS!AH144,IF($B$15=DATOS!$B$17,TANQUES!AH144,IF($B$15=DATOS!$B$18,'TK AGITADOS'!AH144,IF($B$15=DATOS!$B$19,'TORRES ENF'!AH144," ")))))))))))))))))</f>
        <v>0</v>
      </c>
    </row>
    <row r="161" spans="1:32" s="48" customFormat="1" ht="45" customHeight="1" x14ac:dyDescent="0.4">
      <c r="A161" s="46">
        <f>IF($B$15=DATOS!$B$3,CALDERAS!C145,IF($B$15=DATOS!$B$4,CENTRÍFUGAS!C145,IF($B$15=DATOS!$B$5,CHILLERS!C145, IF($B$15=DATOS!$B$6,COMPRESORES!C145,IF($B$15=DATOS!$B$7,EVAPORADORES!C145,IF($B$15=DATOS!$B$8,FILTROS!C145,IF($B$15=DATOS!$B$9,IC!C145,IF($B$15=DATOS!$B$10,MIXERS!C145,IF($B$15=DATOS!$B$11,MOLINOS!C145,IF($B$15=DATOS!$B$12,'ÓSMOSIS INV'!C145,IF($B$15=DATOS!$B$13,REACTORES!C145,IF($B$15=DATOS!$B$14,RESINAS!C149,IF($B$15=DATOS!$B$15,SECADORES!C145,IF($B$15=DATOS!$B$16,SILOS!C145,IF($B$15=DATOS!$B$17,TANQUES!C145,IF($B$15=DATOS!$B$18,'TK AGITADOS'!C145,IF($B$15=DATOS!$B$19,'TORRES ENF'!C145," ")))))))))))))))))</f>
        <v>0</v>
      </c>
      <c r="B161" s="46">
        <f>IF($B$15=DATOS!$B$3,CALDERAS!D145,IF($B$15=DATOS!$B$4,CENTRÍFUGAS!D145,IF($B$15=DATOS!$B$5,CHILLERS!D145, IF($B$15=DATOS!$B$6,COMPRESORES!D145,IF($B$15=DATOS!$B$7,EVAPORADORES!D145,IF($B$15=DATOS!$B$8,FILTROS!D145,IF($B$15=DATOS!$B$9,IC!D145,IF($B$15=DATOS!$B$10,MIXERS!D145,IF($B$15=DATOS!$B$11,MOLINOS!D145,IF($B$15=DATOS!$B$12,'ÓSMOSIS INV'!D145,IF($B$15=DATOS!$B$13,REACTORES!D145,IF($B$15=DATOS!$B$14,RESINAS!D149,IF($B$15=DATOS!$B$15,SECADORES!D145,IF($B$15=DATOS!$B$16,SILOS!D145,IF($B$15=DATOS!$B$17,TANQUES!D145,IF($B$15=DATOS!$B$18,'TK AGITADOS'!D145,IF($B$15=DATOS!$B$19,'TORRES ENF'!D145," ")))))))))))))))))</f>
        <v>0</v>
      </c>
      <c r="C161" s="46">
        <f>IF($B$15=DATOS!$B$3,CALDERAS!E145,IF($B$15=DATOS!$B$4,CENTRÍFUGAS!E145,IF($B$15=DATOS!$B$5,CHILLERS!E145, IF($B$15=DATOS!$B$6,COMPRESORES!E145,IF($B$15=DATOS!$B$7,EVAPORADORES!E145,IF($B$15=DATOS!$B$8,FILTROS!E145,IF($B$15=DATOS!$B$9,IC!E145,IF($B$15=DATOS!$B$10,MIXERS!E145,IF($B$15=DATOS!$B$11,MOLINOS!E145,IF($B$15=DATOS!$B$12,'ÓSMOSIS INV'!E145,IF($B$15=DATOS!$B$13,REACTORES!E145,IF($B$15=DATOS!$B$14,RESINAS!E149,IF($B$15=DATOS!$B$15,SECADORES!E145,IF($B$15=DATOS!$B$16,SILOS!E145,IF($B$15=DATOS!$B$17,TANQUES!E145,IF($B$15=DATOS!$B$18,'TK AGITADOS'!E145,IF($B$15=DATOS!$B$19,'TORRES ENF'!E145," ")))))))))))))))))</f>
        <v>0</v>
      </c>
      <c r="D161" s="46">
        <f>IF($B$15=DATOS!$B$3,CALDERAS!F145,IF($B$15=DATOS!$B$4,CENTRÍFUGAS!F145,IF($B$15=DATOS!$B$5,CHILLERS!F145, IF($B$15=DATOS!$B$6,COMPRESORES!F145,IF($B$15=DATOS!$B$7,EVAPORADORES!F145,IF($B$15=DATOS!$B$8,FILTROS!F145,IF($B$15=DATOS!$B$9,IC!F145,IF($B$15=DATOS!$B$10,MIXERS!F145,IF($B$15=DATOS!$B$11,MOLINOS!F145,IF($B$15=DATOS!$B$12,'ÓSMOSIS INV'!F145,IF($B$15=DATOS!$B$13,REACTORES!F145,IF($B$15=DATOS!$B$14,RESINAS!F149,IF($B$15=DATOS!$B$15,SECADORES!F145,IF($B$15=DATOS!$B$16,SILOS!F145,IF($B$15=DATOS!$B$17,TANQUES!F145,IF($B$15=DATOS!$B$18,'TK AGITADOS'!F145,IF($B$15=DATOS!$B$19,'TORRES ENF'!F145," ")))))))))))))))))</f>
        <v>0</v>
      </c>
      <c r="E161" s="46">
        <f>IF($B$15=DATOS!$B$3,CALDERAS!G145,IF($B$15=DATOS!$B$4,CENTRÍFUGAS!G145,IF($B$15=DATOS!$B$5,CHILLERS!G145, IF($B$15=DATOS!$B$6,COMPRESORES!G145,IF($B$15=DATOS!$B$7,EVAPORADORES!G145,IF($B$15=DATOS!$B$8,FILTROS!G145,IF($B$15=DATOS!$B$9,IC!G145,IF($B$15=DATOS!$B$10,MIXERS!G145,IF($B$15=DATOS!$B$11,MOLINOS!G145,IF($B$15=DATOS!$B$12,'ÓSMOSIS INV'!G145,IF($B$15=DATOS!$B$13,REACTORES!G145,IF($B$15=DATOS!$B$14,RESINAS!G149,IF($B$15=DATOS!$B$15,SECADORES!G145,IF($B$15=DATOS!$B$16,SILOS!G145,IF($B$15=DATOS!$B$17,TANQUES!G145,IF($B$15=DATOS!$B$18,'TK AGITADOS'!G145,IF($B$15=DATOS!$B$19,'TORRES ENF'!G145," ")))))))))))))))))</f>
        <v>0</v>
      </c>
      <c r="F161" s="46">
        <f>IF($B$15=DATOS!$B$3,CALDERAS!H145,IF($B$15=DATOS!$B$4,CENTRÍFUGAS!H145,IF($B$15=DATOS!$B$5,CHILLERS!H145, IF($B$15=DATOS!$B$6,COMPRESORES!H145,IF($B$15=DATOS!$B$7,EVAPORADORES!H145,IF($B$15=DATOS!$B$8,FILTROS!H145,IF($B$15=DATOS!$B$9,IC!H145,IF($B$15=DATOS!$B$10,MIXERS!H145,IF($B$15=DATOS!$B$11,MOLINOS!H145,IF($B$15=DATOS!$B$12,'ÓSMOSIS INV'!H145,IF($B$15=DATOS!$B$13,REACTORES!H145,IF($B$15=DATOS!$B$14,RESINAS!H149,IF($B$15=DATOS!$B$15,SECADORES!H145,IF($B$15=DATOS!$B$16,SILOS!H145,IF($B$15=DATOS!$B$17,TANQUES!H145,IF($B$15=DATOS!$B$18,'TK AGITADOS'!H145,IF($B$15=DATOS!$B$19,'TORRES ENF'!H145," ")))))))))))))))))</f>
        <v>0</v>
      </c>
      <c r="G161" s="46">
        <f>IF($B$15=DATOS!$B$3,CALDERAS!I145,IF($B$15=DATOS!$B$4,CENTRÍFUGAS!I145,IF($B$15=DATOS!$B$5,CHILLERS!I145, IF($B$15=DATOS!$B$6,COMPRESORES!I145,IF($B$15=DATOS!$B$7,EVAPORADORES!I145,IF($B$15=DATOS!$B$8,FILTROS!I145,IF($B$15=DATOS!$B$9,IC!I145,IF($B$15=DATOS!$B$10,MIXERS!I145,IF($B$15=DATOS!$B$11,MOLINOS!I145,IF($B$15=DATOS!$B$12,'ÓSMOSIS INV'!I145,IF($B$15=DATOS!$B$13,REACTORES!I145,IF($B$15=DATOS!$B$14,RESINAS!I149,IF($B$15=DATOS!$B$15,SECADORES!I145,IF($B$15=DATOS!$B$16,SILOS!I145,IF($B$15=DATOS!$B$17,TANQUES!I145,IF($B$15=DATOS!$B$18,'TK AGITADOS'!I145,IF($B$15=DATOS!$B$19,'TORRES ENF'!I145," ")))))))))))))))))</f>
        <v>0</v>
      </c>
      <c r="H161" s="46">
        <f>IF($B$15=DATOS!$B$3,CALDERAS!J145,IF($B$15=DATOS!$B$4,CENTRÍFUGAS!J145,IF($B$15=DATOS!$B$5,CHILLERS!J145, IF($B$15=DATOS!$B$6,COMPRESORES!J145,IF($B$15=DATOS!$B$7,EVAPORADORES!J145,IF($B$15=DATOS!$B$8,FILTROS!J145,IF($B$15=DATOS!$B$9,IC!J145,IF($B$15=DATOS!$B$10,MIXERS!J145,IF($B$15=DATOS!$B$11,MOLINOS!J145,IF($B$15=DATOS!$B$12,'ÓSMOSIS INV'!J145,IF($B$15=DATOS!$B$13,REACTORES!J145,IF($B$15=DATOS!$B$14,RESINAS!J149,IF($B$15=DATOS!$B$15,SECADORES!J145,IF($B$15=DATOS!$B$16,SILOS!J145,IF($B$15=DATOS!$B$17,TANQUES!J145,IF($B$15=DATOS!$B$18,'TK AGITADOS'!J145,IF($B$15=DATOS!$B$19,'TORRES ENF'!J145," ")))))))))))))))))</f>
        <v>0</v>
      </c>
      <c r="I161" s="46">
        <f>IF($B$15=DATOS!$B$3,CALDERAS!K145,IF($B$15=DATOS!$B$4,CENTRÍFUGAS!K145,IF($B$15=DATOS!$B$5,CHILLERS!K145, IF($B$15=DATOS!$B$6,COMPRESORES!K145,IF($B$15=DATOS!$B$7,EVAPORADORES!K145,IF($B$15=DATOS!$B$8,FILTROS!K145,IF($B$15=DATOS!$B$9,IC!K145,IF($B$15=DATOS!$B$10,MIXERS!K145,IF($B$15=DATOS!$B$11,MOLINOS!K145,IF($B$15=DATOS!$B$12,'ÓSMOSIS INV'!K145,IF($B$15=DATOS!$B$13,REACTORES!K145,IF($B$15=DATOS!$B$14,RESINAS!K149,IF($B$15=DATOS!$B$15,SECADORES!K145,IF($B$15=DATOS!$B$16,SILOS!K145,IF($B$15=DATOS!$B$17,TANQUES!K145,IF($B$15=DATOS!$B$18,'TK AGITADOS'!K145,IF($B$15=DATOS!$B$19,'TORRES ENF'!K145," ")))))))))))))))))</f>
        <v>0</v>
      </c>
      <c r="J161" s="46">
        <f>IF($B$15=DATOS!$B$3,CALDERAS!L145,IF($B$15=DATOS!$B$4,CENTRÍFUGAS!L145,IF($B$15=DATOS!$B$5,CHILLERS!L145, IF($B$15=DATOS!$B$6,COMPRESORES!L145,IF($B$15=DATOS!$B$7,EVAPORADORES!L145,IF($B$15=DATOS!$B$8,FILTROS!L145,IF($B$15=DATOS!$B$9,IC!L145,IF($B$15=DATOS!$B$10,MIXERS!L145,IF($B$15=DATOS!$B$11,MOLINOS!L145,IF($B$15=DATOS!$B$12,'ÓSMOSIS INV'!L145,IF($B$15=DATOS!$B$13,REACTORES!L145,IF($B$15=DATOS!$B$14,RESINAS!L149,IF($B$15=DATOS!$B$15,SECADORES!L145,IF($B$15=DATOS!$B$16,SILOS!L145,IF($B$15=DATOS!$B$17,TANQUES!L145,IF($B$15=DATOS!$B$18,'TK AGITADOS'!L145,IF($B$15=DATOS!$B$19,'TORRES ENF'!L145," ")))))))))))))))))</f>
        <v>0</v>
      </c>
      <c r="K161" s="46">
        <f>IF($B$15=DATOS!$B$3,CALDERAS!M145,IF($B$15=DATOS!$B$4,CENTRÍFUGAS!M145,IF($B$15=DATOS!$B$5,CHILLERS!M145, IF($B$15=DATOS!$B$6,COMPRESORES!M145,IF($B$15=DATOS!$B$7,EVAPORADORES!M145,IF($B$15=DATOS!$B$8,FILTROS!M145,IF($B$15=DATOS!$B$9,IC!M145,IF($B$15=DATOS!$B$10,MIXERS!M145,IF($B$15=DATOS!$B$11,MOLINOS!M145,IF($B$15=DATOS!$B$12,'ÓSMOSIS INV'!M145,IF($B$15=DATOS!$B$13,REACTORES!M145,IF($B$15=DATOS!$B$14,RESINAS!M149,IF($B$15=DATOS!$B$15,SECADORES!M145,IF($B$15=DATOS!$B$16,SILOS!M145,IF($B$15=DATOS!$B$17,TANQUES!M145,IF($B$15=DATOS!$B$18,'TK AGITADOS'!M145,IF($B$15=DATOS!$B$19,'TORRES ENF'!M145," ")))))))))))))))))</f>
        <v>0</v>
      </c>
      <c r="L161" s="46">
        <f>IF($B$15=DATOS!$B$3,CALDERAS!N145,IF($B$15=DATOS!$B$4,CENTRÍFUGAS!N145,IF($B$15=DATOS!$B$5,CHILLERS!N145, IF($B$15=DATOS!$B$6,COMPRESORES!N145,IF($B$15=DATOS!$B$7,EVAPORADORES!N145,IF($B$15=DATOS!$B$8,FILTROS!N145,IF($B$15=DATOS!$B$9,IC!N145,IF($B$15=DATOS!$B$10,MIXERS!N145,IF($B$15=DATOS!$B$11,MOLINOS!N145,IF($B$15=DATOS!$B$12,'ÓSMOSIS INV'!N145,IF($B$15=DATOS!$B$13,REACTORES!N145,IF($B$15=DATOS!$B$14,RESINAS!N149,IF($B$15=DATOS!$B$15,SECADORES!N145,IF($B$15=DATOS!$B$16,SILOS!N145,IF($B$15=DATOS!$B$17,TANQUES!N145,IF($B$15=DATOS!$B$18,'TK AGITADOS'!N145,IF($B$15=DATOS!$B$19,'TORRES ENF'!N145," ")))))))))))))))))</f>
        <v>0</v>
      </c>
      <c r="M161" s="46">
        <f>IF($B$15=DATOS!$B$3,CALDERAS!O145,IF($B$15=DATOS!$B$4,CENTRÍFUGAS!O145,IF($B$15=DATOS!$B$5,CHILLERS!O145, IF($B$15=DATOS!$B$6,COMPRESORES!O145,IF($B$15=DATOS!$B$7,EVAPORADORES!O145,IF($B$15=DATOS!$B$8,FILTROS!O145,IF($B$15=DATOS!$B$9,IC!O145,IF($B$15=DATOS!$B$10,MIXERS!O145,IF($B$15=DATOS!$B$11,MOLINOS!O145,IF($B$15=DATOS!$B$12,'ÓSMOSIS INV'!O145,IF($B$15=DATOS!$B$13,REACTORES!O145,IF($B$15=DATOS!$B$14,RESINAS!O149,IF($B$15=DATOS!$B$15,SECADORES!O145,IF($B$15=DATOS!$B$16,SILOS!O145,IF($B$15=DATOS!$B$17,TANQUES!O145,IF($B$15=DATOS!$B$18,'TK AGITADOS'!O145,IF($B$15=DATOS!$B$19,'TORRES ENF'!O145," ")))))))))))))))))</f>
        <v>0</v>
      </c>
      <c r="N161" s="46">
        <f>IF($B$15=DATOS!$B$3,CALDERAS!P145,IF($B$15=DATOS!$B$4,CENTRÍFUGAS!P145,IF($B$15=DATOS!$B$5,CHILLERS!P145, IF($B$15=DATOS!$B$6,COMPRESORES!P145,IF($B$15=DATOS!$B$7,EVAPORADORES!P145,IF($B$15=DATOS!$B$8,FILTROS!P145,IF($B$15=DATOS!$B$9,IC!P145,IF($B$15=DATOS!$B$10,MIXERS!P145,IF($B$15=DATOS!$B$11,MOLINOS!P145,IF($B$15=DATOS!$B$12,'ÓSMOSIS INV'!P145,IF($B$15=DATOS!$B$13,REACTORES!P145,IF($B$15=DATOS!$B$14,RESINAS!P149,IF($B$15=DATOS!$B$15,SECADORES!P145,IF($B$15=DATOS!$B$16,SILOS!P145,IF($B$15=DATOS!$B$17,TANQUES!P145,IF($B$15=DATOS!$B$18,'TK AGITADOS'!P145,IF($B$15=DATOS!$B$19,'TORRES ENF'!P145," ")))))))))))))))))</f>
        <v>0</v>
      </c>
      <c r="O161" s="46">
        <f>IF($B$15=DATOS!$B$3,CALDERAS!Q145,IF($B$15=DATOS!$B$4,CENTRÍFUGAS!Q145,IF($B$15=DATOS!$B$5,CHILLERS!Q145, IF($B$15=DATOS!$B$6,COMPRESORES!Q145,IF($B$15=DATOS!$B$7,EVAPORADORES!Q145,IF($B$15=DATOS!$B$8,FILTROS!Q145,IF($B$15=DATOS!$B$9,IC!Q145,IF($B$15=DATOS!$B$10,MIXERS!Q145,IF($B$15=DATOS!$B$11,MOLINOS!Q145,IF($B$15=DATOS!$B$12,'ÓSMOSIS INV'!Q145,IF($B$15=DATOS!$B$13,REACTORES!Q145,IF($B$15=DATOS!$B$14,RESINAS!Q149,IF($B$15=DATOS!$B$15,SECADORES!Q145,IF($B$15=DATOS!$B$16,SILOS!Q145,IF($B$15=DATOS!$B$17,TANQUES!Q145,IF($B$15=DATOS!$B$18,'TK AGITADOS'!Q145,IF($B$15=DATOS!$B$19,'TORRES ENF'!Q145," ")))))))))))))))))</f>
        <v>0</v>
      </c>
      <c r="P161" s="46">
        <f>IF($B$15=DATOS!$B$3,CALDERAS!R145,IF($B$15=DATOS!$B$4,CENTRÍFUGAS!R145,IF($B$15=DATOS!$B$5,CHILLERS!R145, IF($B$15=DATOS!$B$6,COMPRESORES!R145,IF($B$15=DATOS!$B$7,EVAPORADORES!R145,IF($B$15=DATOS!$B$8,FILTROS!R145,IF($B$15=DATOS!$B$9,IC!R145,IF($B$15=DATOS!$B$10,MIXERS!R145,IF($B$15=DATOS!$B$11,MOLINOS!R145,IF($B$15=DATOS!$B$12,'ÓSMOSIS INV'!R145,IF($B$15=DATOS!$B$13,REACTORES!R145,IF($B$15=DATOS!$B$14,RESINAS!R149,IF($B$15=DATOS!$B$15,SECADORES!R145,IF($B$15=DATOS!$B$16,SILOS!R145,IF($B$15=DATOS!$B$17,TANQUES!R145,IF($B$15=DATOS!$B$18,'TK AGITADOS'!R145,IF($B$15=DATOS!$B$19,'TORRES ENF'!R145," ")))))))))))))))))</f>
        <v>0</v>
      </c>
      <c r="Q161" s="46">
        <f>IF($B$15=DATOS!$B$3,CALDERAS!S145,IF($B$15=DATOS!$B$4,CENTRÍFUGAS!S145,IF($B$15=DATOS!$B$5,CHILLERS!S145, IF($B$15=DATOS!$B$6,COMPRESORES!S145,IF($B$15=DATOS!$B$7,EVAPORADORES!S145,IF($B$15=DATOS!$B$8,FILTROS!S145,IF($B$15=DATOS!$B$9,IC!S145,IF($B$15=DATOS!$B$10,MIXERS!S145,IF($B$15=DATOS!$B$11,MOLINOS!S145,IF($B$15=DATOS!$B$12,'ÓSMOSIS INV'!S145,IF($B$15=DATOS!$B$13,REACTORES!S145,IF($B$15=DATOS!$B$14,RESINAS!S149,IF($B$15=DATOS!$B$15,SECADORES!S145,IF($B$15=DATOS!$B$16,SILOS!S145,IF($B$15=DATOS!$B$17,TANQUES!S145,IF($B$15=DATOS!$B$18,'TK AGITADOS'!S145,IF($B$15=DATOS!$B$19,'TORRES ENF'!S145," ")))))))))))))))))</f>
        <v>0</v>
      </c>
      <c r="R161" s="46">
        <f>IF($B$15=DATOS!$B$3,CALDERAS!T145,IF($B$15=DATOS!$B$4,CENTRÍFUGAS!T145,IF($B$15=DATOS!$B$5,CHILLERS!T145, IF($B$15=DATOS!$B$6,COMPRESORES!T145,IF($B$15=DATOS!$B$7,EVAPORADORES!T145,IF($B$15=DATOS!$B$8,FILTROS!T145,IF($B$15=DATOS!$B$9,IC!T145,IF($B$15=DATOS!$B$10,MIXERS!T145,IF($B$15=DATOS!$B$11,MOLINOS!T145,IF($B$15=DATOS!$B$12,'ÓSMOSIS INV'!T145,IF($B$15=DATOS!$B$13,REACTORES!T145,IF($B$15=DATOS!$B$14,RESINAS!T149,IF($B$15=DATOS!$B$15,SECADORES!T145,IF($B$15=DATOS!$B$16,SILOS!T145,IF($B$15=DATOS!$B$17,TANQUES!T145,IF($B$15=DATOS!$B$18,'TK AGITADOS'!T145,IF($B$15=DATOS!$B$19,'TORRES ENF'!T145," ")))))))))))))))))</f>
        <v>0</v>
      </c>
      <c r="S161" s="46">
        <f>IF($B$15=DATOS!$B$3,CALDERAS!U145,IF($B$15=DATOS!$B$4,CENTRÍFUGAS!U145,IF($B$15=DATOS!$B$5,CHILLERS!U145, IF($B$15=DATOS!$B$6,COMPRESORES!U145,IF($B$15=DATOS!$B$7,EVAPORADORES!U145,IF($B$15=DATOS!$B$8,FILTROS!U145,IF($B$15=DATOS!$B$9,IC!U145,IF($B$15=DATOS!$B$10,MIXERS!U145,IF($B$15=DATOS!$B$11,MOLINOS!U145,IF($B$15=DATOS!$B$12,'ÓSMOSIS INV'!U145,IF($B$15=DATOS!$B$13,REACTORES!U145,IF($B$15=DATOS!$B$14,RESINAS!U149,IF($B$15=DATOS!$B$15,SECADORES!U145,IF($B$15=DATOS!$B$16,SILOS!U145,IF($B$15=DATOS!$B$17,TANQUES!U145,IF($B$15=DATOS!$B$18,'TK AGITADOS'!U145,IF($B$15=DATOS!$B$19,'TORRES ENF'!U145," ")))))))))))))))))</f>
        <v>0</v>
      </c>
      <c r="T161" s="46">
        <f>IF($B$15=DATOS!$B$3,CALDERAS!V145,IF($B$15=DATOS!$B$4,CENTRÍFUGAS!V145,IF($B$15=DATOS!$B$5,CHILLERS!V145, IF($B$15=DATOS!$B$6,COMPRESORES!V145,IF($B$15=DATOS!$B$7,EVAPORADORES!V145,IF($B$15=DATOS!$B$8,FILTROS!V145,IF($B$15=DATOS!$B$9,IC!V145,IF($B$15=DATOS!$B$10,MIXERS!V145,IF($B$15=DATOS!$B$11,MOLINOS!V145,IF($B$15=DATOS!$B$12,'ÓSMOSIS INV'!V145,IF($B$15=DATOS!$B$13,REACTORES!V145,IF($B$15=DATOS!$B$14,RESINAS!V149,IF($B$15=DATOS!$B$15,SECADORES!V145,IF($B$15=DATOS!$B$16,SILOS!V145,IF($B$15=DATOS!$B$17,TANQUES!V145,IF($B$15=DATOS!$B$18,'TK AGITADOS'!V145,IF($B$15=DATOS!$B$19,'TORRES ENF'!V145," ")))))))))))))))))</f>
        <v>0</v>
      </c>
      <c r="U161" s="46">
        <f>IF($B$15=DATOS!$B$3,CALDERAS!W145,IF($B$15=DATOS!$B$4,CENTRÍFUGAS!W145,IF($B$15=DATOS!$B$5,CHILLERS!W145, IF($B$15=DATOS!$B$6,COMPRESORES!W145,IF($B$15=DATOS!$B$7,EVAPORADORES!W145,IF($B$15=DATOS!$B$8,FILTROS!W145,IF($B$15=DATOS!$B$9,IC!W145,IF($B$15=DATOS!$B$10,MIXERS!W145,IF($B$15=DATOS!$B$11,MOLINOS!W145,IF($B$15=DATOS!$B$12,'ÓSMOSIS INV'!W145,IF($B$15=DATOS!$B$13,REACTORES!W145,IF($B$15=DATOS!$B$14,RESINAS!W149,IF($B$15=DATOS!$B$15,SECADORES!W145,IF($B$15=DATOS!$B$16,SILOS!W145,IF($B$15=DATOS!$B$17,TANQUES!W145,IF($B$15=DATOS!$B$18,'TK AGITADOS'!W145,IF($B$15=DATOS!$B$19,'TORRES ENF'!W145," ")))))))))))))))))</f>
        <v>0</v>
      </c>
      <c r="V161" s="46">
        <f>IF($B$15=DATOS!$B$3,CALDERAS!X145,IF($B$15=DATOS!$B$4,CENTRÍFUGAS!X145,IF($B$15=DATOS!$B$5,CHILLERS!X145, IF($B$15=DATOS!$B$6,COMPRESORES!X145,IF($B$15=DATOS!$B$7,EVAPORADORES!X145,IF($B$15=DATOS!$B$8,FILTROS!X145,IF($B$15=DATOS!$B$9,IC!X145,IF($B$15=DATOS!$B$10,MIXERS!X145,IF($B$15=DATOS!$B$11,MOLINOS!X145,IF($B$15=DATOS!$B$12,'ÓSMOSIS INV'!X145,IF($B$15=DATOS!$B$13,REACTORES!X145,IF($B$15=DATOS!$B$14,RESINAS!X149,IF($B$15=DATOS!$B$15,SECADORES!X145,IF($B$15=DATOS!$B$16,SILOS!X145,IF($B$15=DATOS!$B$17,TANQUES!X145,IF($B$15=DATOS!$B$18,'TK AGITADOS'!X145,IF($B$15=DATOS!$B$19,'TORRES ENF'!X145," ")))))))))))))))))</f>
        <v>0</v>
      </c>
      <c r="W161" s="46">
        <f>IF($B$15=DATOS!$B$3,CALDERAS!Y145,IF($B$15=DATOS!$B$4,CENTRÍFUGAS!Y145,IF($B$15=DATOS!$B$5,CHILLERS!Y145, IF($B$15=DATOS!$B$6,COMPRESORES!Y145,IF($B$15=DATOS!$B$7,EVAPORADORES!Y145,IF($B$15=DATOS!$B$8,FILTROS!Y145,IF($B$15=DATOS!$B$9,IC!Y145,IF($B$15=DATOS!$B$10,MIXERS!Y145,IF($B$15=DATOS!$B$11,MOLINOS!Y145,IF($B$15=DATOS!$B$12,'ÓSMOSIS INV'!Y145,IF($B$15=DATOS!$B$13,REACTORES!Y145,IF($B$15=DATOS!$B$14,RESINAS!Y149,IF($B$15=DATOS!$B$15,SECADORES!Y145,IF($B$15=DATOS!$B$16,SILOS!Y145,IF($B$15=DATOS!$B$17,TANQUES!Y145,IF($B$15=DATOS!$B$18,'TK AGITADOS'!Y145,IF($B$15=DATOS!$B$19,'TORRES ENF'!Y145," ")))))))))))))))))</f>
        <v>0</v>
      </c>
      <c r="X161" s="46">
        <f>IF($B$15=DATOS!$B$3,CALDERAS!Z145,IF($B$15=DATOS!$B$4,CENTRÍFUGAS!Z145,IF($B$15=DATOS!$B$5,CHILLERS!Z145, IF($B$15=DATOS!$B$6,COMPRESORES!Z145,IF($B$15=DATOS!$B$7,EVAPORADORES!Z145,IF($B$15=DATOS!$B$8,FILTROS!Z145,IF($B$15=DATOS!$B$9,IC!Z145,IF($B$15=DATOS!$B$10,MIXERS!Z145,IF($B$15=DATOS!$B$11,MOLINOS!Z145,IF($B$15=DATOS!$B$12,'ÓSMOSIS INV'!Z145,IF($B$15=DATOS!$B$13,REACTORES!Z145,IF($B$15=DATOS!$B$14,RESINAS!Z149,IF($B$15=DATOS!$B$15,SECADORES!Z145,IF($B$15=DATOS!$B$16,SILOS!Z145,IF($B$15=DATOS!$B$17,TANQUES!Z145,IF($B$15=DATOS!$B$18,'TK AGITADOS'!Z145,IF($B$15=DATOS!$B$19,'TORRES ENF'!Z145," ")))))))))))))))))</f>
        <v>0</v>
      </c>
      <c r="Y161" s="46">
        <f>IF($B$15=DATOS!$B$3,CALDERAS!AA145,IF($B$15=DATOS!$B$4,CENTRÍFUGAS!AA145,IF($B$15=DATOS!$B$5,CHILLERS!AA145, IF($B$15=DATOS!$B$6,COMPRESORES!AA145,IF($B$15=DATOS!$B$7,EVAPORADORES!AA145,IF($B$15=DATOS!$B$8,FILTROS!AA145,IF($B$15=DATOS!$B$9,IC!AA145,IF($B$15=DATOS!$B$10,MIXERS!AA145,IF($B$15=DATOS!$B$11,MOLINOS!AA145,IF($B$15=DATOS!$B$12,'ÓSMOSIS INV'!AA145,IF($B$15=DATOS!$B$13,REACTORES!AA145,IF($B$15=DATOS!$B$14,RESINAS!AA149,IF($B$15=DATOS!$B$15,SECADORES!AA145,IF($B$15=DATOS!$B$16,SILOS!AA145,IF($B$15=DATOS!$B$17,TANQUES!AA145,IF($B$15=DATOS!$B$18,'TK AGITADOS'!AA145,IF($B$15=DATOS!$B$19,'TORRES ENF'!AA145," ")))))))))))))))))</f>
        <v>0</v>
      </c>
      <c r="Z161" s="46">
        <f>IF($B$15=DATOS!$B$3,CALDERAS!AB145,IF($B$15=DATOS!$B$4,CENTRÍFUGAS!AB145,IF($B$15=DATOS!$B$5,CHILLERS!AB145, IF($B$15=DATOS!$B$6,COMPRESORES!AB145,IF($B$15=DATOS!$B$7,EVAPORADORES!AB145,IF($B$15=DATOS!$B$8,FILTROS!AB145,IF($B$15=DATOS!$B$9,IC!AB145,IF($B$15=DATOS!$B$10,MIXERS!AB145,IF($B$15=DATOS!$B$11,MOLINOS!AB145,IF($B$15=DATOS!$B$12,'ÓSMOSIS INV'!AB145,IF($B$15=DATOS!$B$13,REACTORES!AB145,IF($B$15=DATOS!$B$14,RESINAS!AB149,IF($B$15=DATOS!$B$15,SECADORES!AB145,IF($B$15=DATOS!$B$16,SILOS!AB145,IF($B$15=DATOS!$B$17,TANQUES!AB145,IF($B$15=DATOS!$B$18,'TK AGITADOS'!AB145,IF($B$15=DATOS!$B$19,'TORRES ENF'!AB145," ")))))))))))))))))</f>
        <v>0</v>
      </c>
      <c r="AA161" s="46">
        <f>IF($B$15=DATOS!$B$3,CALDERAS!AC145,IF($B$15=DATOS!$B$4,CENTRÍFUGAS!AC145,IF($B$15=DATOS!$B$5,CHILLERS!AC145, IF($B$15=DATOS!$B$6,COMPRESORES!AC145,IF($B$15=DATOS!$B$7,EVAPORADORES!AC145,IF($B$15=DATOS!$B$8,FILTROS!AC145,IF($B$15=DATOS!$B$9,IC!AC145,IF($B$15=DATOS!$B$10,MIXERS!AC145,IF($B$15=DATOS!$B$11,MOLINOS!AC145,IF($B$15=DATOS!$B$12,'ÓSMOSIS INV'!AC145,IF($B$15=DATOS!$B$13,REACTORES!AC145,IF($B$15=DATOS!$B$14,RESINAS!AC149,IF($B$15=DATOS!$B$15,SECADORES!AC145,IF($B$15=DATOS!$B$16,SILOS!AC145,IF($B$15=DATOS!$B$17,TANQUES!AC145,IF($B$15=DATOS!$B$18,'TK AGITADOS'!AC145,IF($B$15=DATOS!$B$19,'TORRES ENF'!AC145," ")))))))))))))))))</f>
        <v>0</v>
      </c>
      <c r="AB161" s="46">
        <f>IF($B$15=DATOS!$B$3,CALDERAS!AD145,IF($B$15=DATOS!$B$4,CENTRÍFUGAS!AD145,IF($B$15=DATOS!$B$5,CHILLERS!AD145, IF($B$15=DATOS!$B$6,COMPRESORES!AD145,IF($B$15=DATOS!$B$7,EVAPORADORES!AD145,IF($B$15=DATOS!$B$8,FILTROS!AD145,IF($B$15=DATOS!$B$9,IC!AD145,IF($B$15=DATOS!$B$10,MIXERS!AD145,IF($B$15=DATOS!$B$11,MOLINOS!AD145,IF($B$15=DATOS!$B$12,'ÓSMOSIS INV'!AD145,IF($B$15=DATOS!$B$13,REACTORES!AD145,IF($B$15=DATOS!$B$14,RESINAS!AD149,IF($B$15=DATOS!$B$15,SECADORES!AD145,IF($B$15=DATOS!$B$16,SILOS!AD145,IF($B$15=DATOS!$B$17,TANQUES!AD145,IF($B$15=DATOS!$B$18,'TK AGITADOS'!AD145,IF($B$15=DATOS!$B$19,'TORRES ENF'!AD145," ")))))))))))))))))</f>
        <v>0</v>
      </c>
      <c r="AC161" s="46">
        <f>IF($B$15=DATOS!$B$3,CALDERAS!AE145,IF($B$15=DATOS!$B$4,CENTRÍFUGAS!AE145,IF($B$15=DATOS!$B$5,CHILLERS!AE145, IF($B$15=DATOS!$B$6,COMPRESORES!AE145,IF($B$15=DATOS!$B$7,EVAPORADORES!AE145,IF($B$15=DATOS!$B$8,FILTROS!AE145,IF($B$15=DATOS!$B$9,IC!AE145,IF($B$15=DATOS!$B$10,MIXERS!AE145,IF($B$15=DATOS!$B$11,MOLINOS!AE145,IF($B$15=DATOS!$B$12,'ÓSMOSIS INV'!AE145,IF($B$15=DATOS!$B$13,REACTORES!AE145,IF($B$15=DATOS!$B$14,RESINAS!AE149,IF($B$15=DATOS!$B$15,SECADORES!AE145,IF($B$15=DATOS!$B$16,SILOS!AE145,IF($B$15=DATOS!$B$17,TANQUES!AE145,IF($B$15=DATOS!$B$18,'TK AGITADOS'!AE145,IF($B$15=DATOS!$B$19,'TORRES ENF'!AE145," ")))))))))))))))))</f>
        <v>0</v>
      </c>
      <c r="AD161" s="46">
        <f>IF($B$15=DATOS!$B$3,CALDERAS!AF145,IF($B$15=DATOS!$B$4,CENTRÍFUGAS!AF145,IF($B$15=DATOS!$B$5,CHILLERS!AF145, IF($B$15=DATOS!$B$6,COMPRESORES!AF145,IF($B$15=DATOS!$B$7,EVAPORADORES!AF145,IF($B$15=DATOS!$B$8,FILTROS!AF145,IF($B$15=DATOS!$B$9,IC!AF145,IF($B$15=DATOS!$B$10,MIXERS!AF145,IF($B$15=DATOS!$B$11,MOLINOS!AF145,IF($B$15=DATOS!$B$12,'ÓSMOSIS INV'!AF145,IF($B$15=DATOS!$B$13,REACTORES!AF145,IF($B$15=DATOS!$B$14,RESINAS!AF149,IF($B$15=DATOS!$B$15,SECADORES!AF145,IF($B$15=DATOS!$B$16,SILOS!AF145,IF($B$15=DATOS!$B$17,TANQUES!AF145,IF($B$15=DATOS!$B$18,'TK AGITADOS'!AF145,IF($B$15=DATOS!$B$19,'TORRES ENF'!AF145," ")))))))))))))))))</f>
        <v>0</v>
      </c>
      <c r="AE161" s="46">
        <f>IF($B$15=DATOS!$B$3,CALDERAS!AG145,IF($B$15=DATOS!$B$4,CENTRÍFUGAS!AG145,IF($B$15=DATOS!$B$5,CHILLERS!AG145, IF($B$15=DATOS!$B$6,COMPRESORES!AG145,IF($B$15=DATOS!$B$7,EVAPORADORES!AG145,IF($B$15=DATOS!$B$8,FILTROS!AG145,IF($B$15=DATOS!$B$9,IC!AG145,IF($B$15=DATOS!$B$10,MIXERS!AG145,IF($B$15=DATOS!$B$11,MOLINOS!AG145,IF($B$15=DATOS!$B$12,'ÓSMOSIS INV'!AG145,IF($B$15=DATOS!$B$13,REACTORES!AG145,IF($B$15=DATOS!$B$14,RESINAS!AG149,IF($B$15=DATOS!$B$15,SECADORES!AG145,IF($B$15=DATOS!$B$16,SILOS!AG145,IF($B$15=DATOS!$B$17,TANQUES!AG145,IF($B$15=DATOS!$B$18,'TK AGITADOS'!AG145,IF($B$15=DATOS!$B$19,'TORRES ENF'!AG145," ")))))))))))))))))</f>
        <v>0</v>
      </c>
      <c r="AF161" s="46">
        <f>IF($B$15=DATOS!$B$3,CALDERAS!AH145,IF($B$15=DATOS!$B$4,CENTRÍFUGAS!AH145,IF($B$15=DATOS!$B$5,CHILLERS!AH145, IF($B$15=DATOS!$B$6,COMPRESORES!AH145,IF($B$15=DATOS!$B$7,EVAPORADORES!AH145,IF($B$15=DATOS!$B$8,FILTROS!AH145,IF($B$15=DATOS!$B$9,IC!AH145,IF($B$15=DATOS!$B$10,MIXERS!AH145,IF($B$15=DATOS!$B$11,MOLINOS!AH145,IF($B$15=DATOS!$B$12,'ÓSMOSIS INV'!AH145,IF($B$15=DATOS!$B$13,REACTORES!AH145,IF($B$15=DATOS!$B$14,RESINAS!AH149,IF($B$15=DATOS!$B$15,SECADORES!AH145,IF($B$15=DATOS!$B$16,SILOS!AH145,IF($B$15=DATOS!$B$17,TANQUES!AH145,IF($B$15=DATOS!$B$18,'TK AGITADOS'!AH145,IF($B$15=DATOS!$B$19,'TORRES ENF'!AH145," ")))))))))))))))))</f>
        <v>0</v>
      </c>
    </row>
    <row r="162" spans="1:32" s="48" customFormat="1" ht="45" customHeight="1" x14ac:dyDescent="0.4">
      <c r="A162" s="46">
        <f>IF($B$15=DATOS!$B$3,CALDERAS!C146,IF($B$15=DATOS!$B$4,CENTRÍFUGAS!C146,IF($B$15=DATOS!$B$5,CHILLERS!C146, IF($B$15=DATOS!$B$6,COMPRESORES!C146,IF($B$15=DATOS!$B$7,EVAPORADORES!C146,IF($B$15=DATOS!$B$8,FILTROS!C146,IF($B$15=DATOS!$B$9,IC!C146,IF($B$15=DATOS!$B$10,MIXERS!C146,IF($B$15=DATOS!$B$11,MOLINOS!C146,IF($B$15=DATOS!$B$12,'ÓSMOSIS INV'!C146,IF($B$15=DATOS!$B$13,REACTORES!C146,IF($B$15=DATOS!$B$14,RESINAS!C150,IF($B$15=DATOS!$B$15,SECADORES!C146,IF($B$15=DATOS!$B$16,SILOS!C146,IF($B$15=DATOS!$B$17,TANQUES!C146,IF($B$15=DATOS!$B$18,'TK AGITADOS'!C146,IF($B$15=DATOS!$B$19,'TORRES ENF'!C146," ")))))))))))))))))</f>
        <v>0</v>
      </c>
      <c r="B162" s="46">
        <f>IF($B$15=DATOS!$B$3,CALDERAS!D146,IF($B$15=DATOS!$B$4,CENTRÍFUGAS!D146,IF($B$15=DATOS!$B$5,CHILLERS!D146, IF($B$15=DATOS!$B$6,COMPRESORES!D146,IF($B$15=DATOS!$B$7,EVAPORADORES!D146,IF($B$15=DATOS!$B$8,FILTROS!D146,IF($B$15=DATOS!$B$9,IC!D146,IF($B$15=DATOS!$B$10,MIXERS!D146,IF($B$15=DATOS!$B$11,MOLINOS!D146,IF($B$15=DATOS!$B$12,'ÓSMOSIS INV'!D146,IF($B$15=DATOS!$B$13,REACTORES!D146,IF($B$15=DATOS!$B$14,RESINAS!D150,IF($B$15=DATOS!$B$15,SECADORES!D146,IF($B$15=DATOS!$B$16,SILOS!D146,IF($B$15=DATOS!$B$17,TANQUES!D146,IF($B$15=DATOS!$B$18,'TK AGITADOS'!D146,IF($B$15=DATOS!$B$19,'TORRES ENF'!D146," ")))))))))))))))))</f>
        <v>0</v>
      </c>
      <c r="C162" s="46">
        <f>IF($B$15=DATOS!$B$3,CALDERAS!E146,IF($B$15=DATOS!$B$4,CENTRÍFUGAS!E146,IF($B$15=DATOS!$B$5,CHILLERS!E146, IF($B$15=DATOS!$B$6,COMPRESORES!E146,IF($B$15=DATOS!$B$7,EVAPORADORES!E146,IF($B$15=DATOS!$B$8,FILTROS!E146,IF($B$15=DATOS!$B$9,IC!E146,IF($B$15=DATOS!$B$10,MIXERS!E146,IF($B$15=DATOS!$B$11,MOLINOS!E146,IF($B$15=DATOS!$B$12,'ÓSMOSIS INV'!E146,IF($B$15=DATOS!$B$13,REACTORES!E146,IF($B$15=DATOS!$B$14,RESINAS!E150,IF($B$15=DATOS!$B$15,SECADORES!E146,IF($B$15=DATOS!$B$16,SILOS!E146,IF($B$15=DATOS!$B$17,TANQUES!E146,IF($B$15=DATOS!$B$18,'TK AGITADOS'!E146,IF($B$15=DATOS!$B$19,'TORRES ENF'!E146," ")))))))))))))))))</f>
        <v>0</v>
      </c>
      <c r="D162" s="46">
        <f>IF($B$15=DATOS!$B$3,CALDERAS!F146,IF($B$15=DATOS!$B$4,CENTRÍFUGAS!F146,IF($B$15=DATOS!$B$5,CHILLERS!F146, IF($B$15=DATOS!$B$6,COMPRESORES!F146,IF($B$15=DATOS!$B$7,EVAPORADORES!F146,IF($B$15=DATOS!$B$8,FILTROS!F146,IF($B$15=DATOS!$B$9,IC!F146,IF($B$15=DATOS!$B$10,MIXERS!F146,IF($B$15=DATOS!$B$11,MOLINOS!F146,IF($B$15=DATOS!$B$12,'ÓSMOSIS INV'!F146,IF($B$15=DATOS!$B$13,REACTORES!F146,IF($B$15=DATOS!$B$14,RESINAS!F150,IF($B$15=DATOS!$B$15,SECADORES!F146,IF($B$15=DATOS!$B$16,SILOS!F146,IF($B$15=DATOS!$B$17,TANQUES!F146,IF($B$15=DATOS!$B$18,'TK AGITADOS'!F146,IF($B$15=DATOS!$B$19,'TORRES ENF'!F146," ")))))))))))))))))</f>
        <v>0</v>
      </c>
      <c r="E162" s="46">
        <f>IF($B$15=DATOS!$B$3,CALDERAS!G146,IF($B$15=DATOS!$B$4,CENTRÍFUGAS!G146,IF($B$15=DATOS!$B$5,CHILLERS!G146, IF($B$15=DATOS!$B$6,COMPRESORES!G146,IF($B$15=DATOS!$B$7,EVAPORADORES!G146,IF($B$15=DATOS!$B$8,FILTROS!G146,IF($B$15=DATOS!$B$9,IC!G146,IF($B$15=DATOS!$B$10,MIXERS!G146,IF($B$15=DATOS!$B$11,MOLINOS!G146,IF($B$15=DATOS!$B$12,'ÓSMOSIS INV'!G146,IF($B$15=DATOS!$B$13,REACTORES!G146,IF($B$15=DATOS!$B$14,RESINAS!G150,IF($B$15=DATOS!$B$15,SECADORES!G146,IF($B$15=DATOS!$B$16,SILOS!G146,IF($B$15=DATOS!$B$17,TANQUES!G146,IF($B$15=DATOS!$B$18,'TK AGITADOS'!G146,IF($B$15=DATOS!$B$19,'TORRES ENF'!G146," ")))))))))))))))))</f>
        <v>0</v>
      </c>
      <c r="F162" s="46">
        <f>IF($B$15=DATOS!$B$3,CALDERAS!H146,IF($B$15=DATOS!$B$4,CENTRÍFUGAS!H146,IF($B$15=DATOS!$B$5,CHILLERS!H146, IF($B$15=DATOS!$B$6,COMPRESORES!H146,IF($B$15=DATOS!$B$7,EVAPORADORES!H146,IF($B$15=DATOS!$B$8,FILTROS!H146,IF($B$15=DATOS!$B$9,IC!H146,IF($B$15=DATOS!$B$10,MIXERS!H146,IF($B$15=DATOS!$B$11,MOLINOS!H146,IF($B$15=DATOS!$B$12,'ÓSMOSIS INV'!H146,IF($B$15=DATOS!$B$13,REACTORES!H146,IF($B$15=DATOS!$B$14,RESINAS!H150,IF($B$15=DATOS!$B$15,SECADORES!H146,IF($B$15=DATOS!$B$16,SILOS!H146,IF($B$15=DATOS!$B$17,TANQUES!H146,IF($B$15=DATOS!$B$18,'TK AGITADOS'!H146,IF($B$15=DATOS!$B$19,'TORRES ENF'!H146," ")))))))))))))))))</f>
        <v>0</v>
      </c>
      <c r="G162" s="46">
        <f>IF($B$15=DATOS!$B$3,CALDERAS!I146,IF($B$15=DATOS!$B$4,CENTRÍFUGAS!I146,IF($B$15=DATOS!$B$5,CHILLERS!I146, IF($B$15=DATOS!$B$6,COMPRESORES!I146,IF($B$15=DATOS!$B$7,EVAPORADORES!I146,IF($B$15=DATOS!$B$8,FILTROS!I146,IF($B$15=DATOS!$B$9,IC!I146,IF($B$15=DATOS!$B$10,MIXERS!I146,IF($B$15=DATOS!$B$11,MOLINOS!I146,IF($B$15=DATOS!$B$12,'ÓSMOSIS INV'!I146,IF($B$15=DATOS!$B$13,REACTORES!I146,IF($B$15=DATOS!$B$14,RESINAS!I150,IF($B$15=DATOS!$B$15,SECADORES!I146,IF($B$15=DATOS!$B$16,SILOS!I146,IF($B$15=DATOS!$B$17,TANQUES!I146,IF($B$15=DATOS!$B$18,'TK AGITADOS'!I146,IF($B$15=DATOS!$B$19,'TORRES ENF'!I146," ")))))))))))))))))</f>
        <v>0</v>
      </c>
      <c r="H162" s="46">
        <f>IF($B$15=DATOS!$B$3,CALDERAS!J146,IF($B$15=DATOS!$B$4,CENTRÍFUGAS!J146,IF($B$15=DATOS!$B$5,CHILLERS!J146, IF($B$15=DATOS!$B$6,COMPRESORES!J146,IF($B$15=DATOS!$B$7,EVAPORADORES!J146,IF($B$15=DATOS!$B$8,FILTROS!J146,IF($B$15=DATOS!$B$9,IC!J146,IF($B$15=DATOS!$B$10,MIXERS!J146,IF($B$15=DATOS!$B$11,MOLINOS!J146,IF($B$15=DATOS!$B$12,'ÓSMOSIS INV'!J146,IF($B$15=DATOS!$B$13,REACTORES!J146,IF($B$15=DATOS!$B$14,RESINAS!J150,IF($B$15=DATOS!$B$15,SECADORES!J146,IF($B$15=DATOS!$B$16,SILOS!J146,IF($B$15=DATOS!$B$17,TANQUES!J146,IF($B$15=DATOS!$B$18,'TK AGITADOS'!J146,IF($B$15=DATOS!$B$19,'TORRES ENF'!J146," ")))))))))))))))))</f>
        <v>0</v>
      </c>
      <c r="I162" s="46">
        <f>IF($B$15=DATOS!$B$3,CALDERAS!K146,IF($B$15=DATOS!$B$4,CENTRÍFUGAS!K146,IF($B$15=DATOS!$B$5,CHILLERS!K146, IF($B$15=DATOS!$B$6,COMPRESORES!K146,IF($B$15=DATOS!$B$7,EVAPORADORES!K146,IF($B$15=DATOS!$B$8,FILTROS!K146,IF($B$15=DATOS!$B$9,IC!K146,IF($B$15=DATOS!$B$10,MIXERS!K146,IF($B$15=DATOS!$B$11,MOLINOS!K146,IF($B$15=DATOS!$B$12,'ÓSMOSIS INV'!K146,IF($B$15=DATOS!$B$13,REACTORES!K146,IF($B$15=DATOS!$B$14,RESINAS!K150,IF($B$15=DATOS!$B$15,SECADORES!K146,IF($B$15=DATOS!$B$16,SILOS!K146,IF($B$15=DATOS!$B$17,TANQUES!K146,IF($B$15=DATOS!$B$18,'TK AGITADOS'!K146,IF($B$15=DATOS!$B$19,'TORRES ENF'!K146," ")))))))))))))))))</f>
        <v>0</v>
      </c>
      <c r="J162" s="46">
        <f>IF($B$15=DATOS!$B$3,CALDERAS!L146,IF($B$15=DATOS!$B$4,CENTRÍFUGAS!L146,IF($B$15=DATOS!$B$5,CHILLERS!L146, IF($B$15=DATOS!$B$6,COMPRESORES!L146,IF($B$15=DATOS!$B$7,EVAPORADORES!L146,IF($B$15=DATOS!$B$8,FILTROS!L146,IF($B$15=DATOS!$B$9,IC!L146,IF($B$15=DATOS!$B$10,MIXERS!L146,IF($B$15=DATOS!$B$11,MOLINOS!L146,IF($B$15=DATOS!$B$12,'ÓSMOSIS INV'!L146,IF($B$15=DATOS!$B$13,REACTORES!L146,IF($B$15=DATOS!$B$14,RESINAS!L150,IF($B$15=DATOS!$B$15,SECADORES!L146,IF($B$15=DATOS!$B$16,SILOS!L146,IF($B$15=DATOS!$B$17,TANQUES!L146,IF($B$15=DATOS!$B$18,'TK AGITADOS'!L146,IF($B$15=DATOS!$B$19,'TORRES ENF'!L146," ")))))))))))))))))</f>
        <v>0</v>
      </c>
      <c r="K162" s="46">
        <f>IF($B$15=DATOS!$B$3,CALDERAS!M146,IF($B$15=DATOS!$B$4,CENTRÍFUGAS!M146,IF($B$15=DATOS!$B$5,CHILLERS!M146, IF($B$15=DATOS!$B$6,COMPRESORES!M146,IF($B$15=DATOS!$B$7,EVAPORADORES!M146,IF($B$15=DATOS!$B$8,FILTROS!M146,IF($B$15=DATOS!$B$9,IC!M146,IF($B$15=DATOS!$B$10,MIXERS!M146,IF($B$15=DATOS!$B$11,MOLINOS!M146,IF($B$15=DATOS!$B$12,'ÓSMOSIS INV'!M146,IF($B$15=DATOS!$B$13,REACTORES!M146,IF($B$15=DATOS!$B$14,RESINAS!M150,IF($B$15=DATOS!$B$15,SECADORES!M146,IF($B$15=DATOS!$B$16,SILOS!M146,IF($B$15=DATOS!$B$17,TANQUES!M146,IF($B$15=DATOS!$B$18,'TK AGITADOS'!M146,IF($B$15=DATOS!$B$19,'TORRES ENF'!M146," ")))))))))))))))))</f>
        <v>0</v>
      </c>
      <c r="L162" s="46">
        <f>IF($B$15=DATOS!$B$3,CALDERAS!N146,IF($B$15=DATOS!$B$4,CENTRÍFUGAS!N146,IF($B$15=DATOS!$B$5,CHILLERS!N146, IF($B$15=DATOS!$B$6,COMPRESORES!N146,IF($B$15=DATOS!$B$7,EVAPORADORES!N146,IF($B$15=DATOS!$B$8,FILTROS!N146,IF($B$15=DATOS!$B$9,IC!N146,IF($B$15=DATOS!$B$10,MIXERS!N146,IF($B$15=DATOS!$B$11,MOLINOS!N146,IF($B$15=DATOS!$B$12,'ÓSMOSIS INV'!N146,IF($B$15=DATOS!$B$13,REACTORES!N146,IF($B$15=DATOS!$B$14,RESINAS!N150,IF($B$15=DATOS!$B$15,SECADORES!N146,IF($B$15=DATOS!$B$16,SILOS!N146,IF($B$15=DATOS!$B$17,TANQUES!N146,IF($B$15=DATOS!$B$18,'TK AGITADOS'!N146,IF($B$15=DATOS!$B$19,'TORRES ENF'!N146," ")))))))))))))))))</f>
        <v>0</v>
      </c>
      <c r="M162" s="46">
        <f>IF($B$15=DATOS!$B$3,CALDERAS!O146,IF($B$15=DATOS!$B$4,CENTRÍFUGAS!O146,IF($B$15=DATOS!$B$5,CHILLERS!O146, IF($B$15=DATOS!$B$6,COMPRESORES!O146,IF($B$15=DATOS!$B$7,EVAPORADORES!O146,IF($B$15=DATOS!$B$8,FILTROS!O146,IF($B$15=DATOS!$B$9,IC!O146,IF($B$15=DATOS!$B$10,MIXERS!O146,IF($B$15=DATOS!$B$11,MOLINOS!O146,IF($B$15=DATOS!$B$12,'ÓSMOSIS INV'!O146,IF($B$15=DATOS!$B$13,REACTORES!O146,IF($B$15=DATOS!$B$14,RESINAS!O150,IF($B$15=DATOS!$B$15,SECADORES!O146,IF($B$15=DATOS!$B$16,SILOS!O146,IF($B$15=DATOS!$B$17,TANQUES!O146,IF($B$15=DATOS!$B$18,'TK AGITADOS'!O146,IF($B$15=DATOS!$B$19,'TORRES ENF'!O146," ")))))))))))))))))</f>
        <v>0</v>
      </c>
      <c r="N162" s="46">
        <f>IF($B$15=DATOS!$B$3,CALDERAS!P146,IF($B$15=DATOS!$B$4,CENTRÍFUGAS!P146,IF($B$15=DATOS!$B$5,CHILLERS!P146, IF($B$15=DATOS!$B$6,COMPRESORES!P146,IF($B$15=DATOS!$B$7,EVAPORADORES!P146,IF($B$15=DATOS!$B$8,FILTROS!P146,IF($B$15=DATOS!$B$9,IC!P146,IF($B$15=DATOS!$B$10,MIXERS!P146,IF($B$15=DATOS!$B$11,MOLINOS!P146,IF($B$15=DATOS!$B$12,'ÓSMOSIS INV'!P146,IF($B$15=DATOS!$B$13,REACTORES!P146,IF($B$15=DATOS!$B$14,RESINAS!P150,IF($B$15=DATOS!$B$15,SECADORES!P146,IF($B$15=DATOS!$B$16,SILOS!P146,IF($B$15=DATOS!$B$17,TANQUES!P146,IF($B$15=DATOS!$B$18,'TK AGITADOS'!P146,IF($B$15=DATOS!$B$19,'TORRES ENF'!P146," ")))))))))))))))))</f>
        <v>0</v>
      </c>
      <c r="O162" s="46">
        <f>IF($B$15=DATOS!$B$3,CALDERAS!Q146,IF($B$15=DATOS!$B$4,CENTRÍFUGAS!Q146,IF($B$15=DATOS!$B$5,CHILLERS!Q146, IF($B$15=DATOS!$B$6,COMPRESORES!Q146,IF($B$15=DATOS!$B$7,EVAPORADORES!Q146,IF($B$15=DATOS!$B$8,FILTROS!Q146,IF($B$15=DATOS!$B$9,IC!Q146,IF($B$15=DATOS!$B$10,MIXERS!Q146,IF($B$15=DATOS!$B$11,MOLINOS!Q146,IF($B$15=DATOS!$B$12,'ÓSMOSIS INV'!Q146,IF($B$15=DATOS!$B$13,REACTORES!Q146,IF($B$15=DATOS!$B$14,RESINAS!Q150,IF($B$15=DATOS!$B$15,SECADORES!Q146,IF($B$15=DATOS!$B$16,SILOS!Q146,IF($B$15=DATOS!$B$17,TANQUES!Q146,IF($B$15=DATOS!$B$18,'TK AGITADOS'!Q146,IF($B$15=DATOS!$B$19,'TORRES ENF'!Q146," ")))))))))))))))))</f>
        <v>0</v>
      </c>
      <c r="P162" s="46">
        <f>IF($B$15=DATOS!$B$3,CALDERAS!R146,IF($B$15=DATOS!$B$4,CENTRÍFUGAS!R146,IF($B$15=DATOS!$B$5,CHILLERS!R146, IF($B$15=DATOS!$B$6,COMPRESORES!R146,IF($B$15=DATOS!$B$7,EVAPORADORES!R146,IF($B$15=DATOS!$B$8,FILTROS!R146,IF($B$15=DATOS!$B$9,IC!R146,IF($B$15=DATOS!$B$10,MIXERS!R146,IF($B$15=DATOS!$B$11,MOLINOS!R146,IF($B$15=DATOS!$B$12,'ÓSMOSIS INV'!R146,IF($B$15=DATOS!$B$13,REACTORES!R146,IF($B$15=DATOS!$B$14,RESINAS!R150,IF($B$15=DATOS!$B$15,SECADORES!R146,IF($B$15=DATOS!$B$16,SILOS!R146,IF($B$15=DATOS!$B$17,TANQUES!R146,IF($B$15=DATOS!$B$18,'TK AGITADOS'!R146,IF($B$15=DATOS!$B$19,'TORRES ENF'!R146," ")))))))))))))))))</f>
        <v>0</v>
      </c>
      <c r="Q162" s="46">
        <f>IF($B$15=DATOS!$B$3,CALDERAS!S146,IF($B$15=DATOS!$B$4,CENTRÍFUGAS!S146,IF($B$15=DATOS!$B$5,CHILLERS!S146, IF($B$15=DATOS!$B$6,COMPRESORES!S146,IF($B$15=DATOS!$B$7,EVAPORADORES!S146,IF($B$15=DATOS!$B$8,FILTROS!S146,IF($B$15=DATOS!$B$9,IC!S146,IF($B$15=DATOS!$B$10,MIXERS!S146,IF($B$15=DATOS!$B$11,MOLINOS!S146,IF($B$15=DATOS!$B$12,'ÓSMOSIS INV'!S146,IF($B$15=DATOS!$B$13,REACTORES!S146,IF($B$15=DATOS!$B$14,RESINAS!S150,IF($B$15=DATOS!$B$15,SECADORES!S146,IF($B$15=DATOS!$B$16,SILOS!S146,IF($B$15=DATOS!$B$17,TANQUES!S146,IF($B$15=DATOS!$B$18,'TK AGITADOS'!S146,IF($B$15=DATOS!$B$19,'TORRES ENF'!S146," ")))))))))))))))))</f>
        <v>0</v>
      </c>
      <c r="R162" s="46">
        <f>IF($B$15=DATOS!$B$3,CALDERAS!T146,IF($B$15=DATOS!$B$4,CENTRÍFUGAS!T146,IF($B$15=DATOS!$B$5,CHILLERS!T146, IF($B$15=DATOS!$B$6,COMPRESORES!T146,IF($B$15=DATOS!$B$7,EVAPORADORES!T146,IF($B$15=DATOS!$B$8,FILTROS!T146,IF($B$15=DATOS!$B$9,IC!T146,IF($B$15=DATOS!$B$10,MIXERS!T146,IF($B$15=DATOS!$B$11,MOLINOS!T146,IF($B$15=DATOS!$B$12,'ÓSMOSIS INV'!T146,IF($B$15=DATOS!$B$13,REACTORES!T146,IF($B$15=DATOS!$B$14,RESINAS!T150,IF($B$15=DATOS!$B$15,SECADORES!T146,IF($B$15=DATOS!$B$16,SILOS!T146,IF($B$15=DATOS!$B$17,TANQUES!T146,IF($B$15=DATOS!$B$18,'TK AGITADOS'!T146,IF($B$15=DATOS!$B$19,'TORRES ENF'!T146," ")))))))))))))))))</f>
        <v>0</v>
      </c>
      <c r="S162" s="46">
        <f>IF($B$15=DATOS!$B$3,CALDERAS!U146,IF($B$15=DATOS!$B$4,CENTRÍFUGAS!U146,IF($B$15=DATOS!$B$5,CHILLERS!U146, IF($B$15=DATOS!$B$6,COMPRESORES!U146,IF($B$15=DATOS!$B$7,EVAPORADORES!U146,IF($B$15=DATOS!$B$8,FILTROS!U146,IF($B$15=DATOS!$B$9,IC!U146,IF($B$15=DATOS!$B$10,MIXERS!U146,IF($B$15=DATOS!$B$11,MOLINOS!U146,IF($B$15=DATOS!$B$12,'ÓSMOSIS INV'!U146,IF($B$15=DATOS!$B$13,REACTORES!U146,IF($B$15=DATOS!$B$14,RESINAS!U150,IF($B$15=DATOS!$B$15,SECADORES!U146,IF($B$15=DATOS!$B$16,SILOS!U146,IF($B$15=DATOS!$B$17,TANQUES!U146,IF($B$15=DATOS!$B$18,'TK AGITADOS'!U146,IF($B$15=DATOS!$B$19,'TORRES ENF'!U146," ")))))))))))))))))</f>
        <v>0</v>
      </c>
      <c r="T162" s="46">
        <f>IF($B$15=DATOS!$B$3,CALDERAS!V146,IF($B$15=DATOS!$B$4,CENTRÍFUGAS!V146,IF($B$15=DATOS!$B$5,CHILLERS!V146, IF($B$15=DATOS!$B$6,COMPRESORES!V146,IF($B$15=DATOS!$B$7,EVAPORADORES!V146,IF($B$15=DATOS!$B$8,FILTROS!V146,IF($B$15=DATOS!$B$9,IC!V146,IF($B$15=DATOS!$B$10,MIXERS!V146,IF($B$15=DATOS!$B$11,MOLINOS!V146,IF($B$15=DATOS!$B$12,'ÓSMOSIS INV'!V146,IF($B$15=DATOS!$B$13,REACTORES!V146,IF($B$15=DATOS!$B$14,RESINAS!V150,IF($B$15=DATOS!$B$15,SECADORES!V146,IF($B$15=DATOS!$B$16,SILOS!V146,IF($B$15=DATOS!$B$17,TANQUES!V146,IF($B$15=DATOS!$B$18,'TK AGITADOS'!V146,IF($B$15=DATOS!$B$19,'TORRES ENF'!V146," ")))))))))))))))))</f>
        <v>0</v>
      </c>
      <c r="U162" s="46">
        <f>IF($B$15=DATOS!$B$3,CALDERAS!W146,IF($B$15=DATOS!$B$4,CENTRÍFUGAS!W146,IF($B$15=DATOS!$B$5,CHILLERS!W146, IF($B$15=DATOS!$B$6,COMPRESORES!W146,IF($B$15=DATOS!$B$7,EVAPORADORES!W146,IF($B$15=DATOS!$B$8,FILTROS!W146,IF($B$15=DATOS!$B$9,IC!W146,IF($B$15=DATOS!$B$10,MIXERS!W146,IF($B$15=DATOS!$B$11,MOLINOS!W146,IF($B$15=DATOS!$B$12,'ÓSMOSIS INV'!W146,IF($B$15=DATOS!$B$13,REACTORES!W146,IF($B$15=DATOS!$B$14,RESINAS!W150,IF($B$15=DATOS!$B$15,SECADORES!W146,IF($B$15=DATOS!$B$16,SILOS!W146,IF($B$15=DATOS!$B$17,TANQUES!W146,IF($B$15=DATOS!$B$18,'TK AGITADOS'!W146,IF($B$15=DATOS!$B$19,'TORRES ENF'!W146," ")))))))))))))))))</f>
        <v>0</v>
      </c>
      <c r="V162" s="46">
        <f>IF($B$15=DATOS!$B$3,CALDERAS!X146,IF($B$15=DATOS!$B$4,CENTRÍFUGAS!X146,IF($B$15=DATOS!$B$5,CHILLERS!X146, IF($B$15=DATOS!$B$6,COMPRESORES!X146,IF($B$15=DATOS!$B$7,EVAPORADORES!X146,IF($B$15=DATOS!$B$8,FILTROS!X146,IF($B$15=DATOS!$B$9,IC!X146,IF($B$15=DATOS!$B$10,MIXERS!X146,IF($B$15=DATOS!$B$11,MOLINOS!X146,IF($B$15=DATOS!$B$12,'ÓSMOSIS INV'!X146,IF($B$15=DATOS!$B$13,REACTORES!X146,IF($B$15=DATOS!$B$14,RESINAS!X150,IF($B$15=DATOS!$B$15,SECADORES!X146,IF($B$15=DATOS!$B$16,SILOS!X146,IF($B$15=DATOS!$B$17,TANQUES!X146,IF($B$15=DATOS!$B$18,'TK AGITADOS'!X146,IF($B$15=DATOS!$B$19,'TORRES ENF'!X146," ")))))))))))))))))</f>
        <v>0</v>
      </c>
      <c r="W162" s="46">
        <f>IF($B$15=DATOS!$B$3,CALDERAS!Y146,IF($B$15=DATOS!$B$4,CENTRÍFUGAS!Y146,IF($B$15=DATOS!$B$5,CHILLERS!Y146, IF($B$15=DATOS!$B$6,COMPRESORES!Y146,IF($B$15=DATOS!$B$7,EVAPORADORES!Y146,IF($B$15=DATOS!$B$8,FILTROS!Y146,IF($B$15=DATOS!$B$9,IC!Y146,IF($B$15=DATOS!$B$10,MIXERS!Y146,IF($B$15=DATOS!$B$11,MOLINOS!Y146,IF($B$15=DATOS!$B$12,'ÓSMOSIS INV'!Y146,IF($B$15=DATOS!$B$13,REACTORES!Y146,IF($B$15=DATOS!$B$14,RESINAS!Y150,IF($B$15=DATOS!$B$15,SECADORES!Y146,IF($B$15=DATOS!$B$16,SILOS!Y146,IF($B$15=DATOS!$B$17,TANQUES!Y146,IF($B$15=DATOS!$B$18,'TK AGITADOS'!Y146,IF($B$15=DATOS!$B$19,'TORRES ENF'!Y146," ")))))))))))))))))</f>
        <v>0</v>
      </c>
      <c r="X162" s="46">
        <f>IF($B$15=DATOS!$B$3,CALDERAS!Z146,IF($B$15=DATOS!$B$4,CENTRÍFUGAS!Z146,IF($B$15=DATOS!$B$5,CHILLERS!Z146, IF($B$15=DATOS!$B$6,COMPRESORES!Z146,IF($B$15=DATOS!$B$7,EVAPORADORES!Z146,IF($B$15=DATOS!$B$8,FILTROS!Z146,IF($B$15=DATOS!$B$9,IC!Z146,IF($B$15=DATOS!$B$10,MIXERS!Z146,IF($B$15=DATOS!$B$11,MOLINOS!Z146,IF($B$15=DATOS!$B$12,'ÓSMOSIS INV'!Z146,IF($B$15=DATOS!$B$13,REACTORES!Z146,IF($B$15=DATOS!$B$14,RESINAS!Z150,IF($B$15=DATOS!$B$15,SECADORES!Z146,IF($B$15=DATOS!$B$16,SILOS!Z146,IF($B$15=DATOS!$B$17,TANQUES!Z146,IF($B$15=DATOS!$B$18,'TK AGITADOS'!Z146,IF($B$15=DATOS!$B$19,'TORRES ENF'!Z146," ")))))))))))))))))</f>
        <v>0</v>
      </c>
      <c r="Y162" s="46">
        <f>IF($B$15=DATOS!$B$3,CALDERAS!AA146,IF($B$15=DATOS!$B$4,CENTRÍFUGAS!AA146,IF($B$15=DATOS!$B$5,CHILLERS!AA146, IF($B$15=DATOS!$B$6,COMPRESORES!AA146,IF($B$15=DATOS!$B$7,EVAPORADORES!AA146,IF($B$15=DATOS!$B$8,FILTROS!AA146,IF($B$15=DATOS!$B$9,IC!AA146,IF($B$15=DATOS!$B$10,MIXERS!AA146,IF($B$15=DATOS!$B$11,MOLINOS!AA146,IF($B$15=DATOS!$B$12,'ÓSMOSIS INV'!AA146,IF($B$15=DATOS!$B$13,REACTORES!AA146,IF($B$15=DATOS!$B$14,RESINAS!AA150,IF($B$15=DATOS!$B$15,SECADORES!AA146,IF($B$15=DATOS!$B$16,SILOS!AA146,IF($B$15=DATOS!$B$17,TANQUES!AA146,IF($B$15=DATOS!$B$18,'TK AGITADOS'!AA146,IF($B$15=DATOS!$B$19,'TORRES ENF'!AA146," ")))))))))))))))))</f>
        <v>0</v>
      </c>
      <c r="Z162" s="46">
        <f>IF($B$15=DATOS!$B$3,CALDERAS!AB146,IF($B$15=DATOS!$B$4,CENTRÍFUGAS!AB146,IF($B$15=DATOS!$B$5,CHILLERS!AB146, IF($B$15=DATOS!$B$6,COMPRESORES!AB146,IF($B$15=DATOS!$B$7,EVAPORADORES!AB146,IF($B$15=DATOS!$B$8,FILTROS!AB146,IF($B$15=DATOS!$B$9,IC!AB146,IF($B$15=DATOS!$B$10,MIXERS!AB146,IF($B$15=DATOS!$B$11,MOLINOS!AB146,IF($B$15=DATOS!$B$12,'ÓSMOSIS INV'!AB146,IF($B$15=DATOS!$B$13,REACTORES!AB146,IF($B$15=DATOS!$B$14,RESINAS!AB150,IF($B$15=DATOS!$B$15,SECADORES!AB146,IF($B$15=DATOS!$B$16,SILOS!AB146,IF($B$15=DATOS!$B$17,TANQUES!AB146,IF($B$15=DATOS!$B$18,'TK AGITADOS'!AB146,IF($B$15=DATOS!$B$19,'TORRES ENF'!AB146," ")))))))))))))))))</f>
        <v>0</v>
      </c>
      <c r="AA162" s="46">
        <f>IF($B$15=DATOS!$B$3,CALDERAS!AC146,IF($B$15=DATOS!$B$4,CENTRÍFUGAS!AC146,IF($B$15=DATOS!$B$5,CHILLERS!AC146, IF($B$15=DATOS!$B$6,COMPRESORES!AC146,IF($B$15=DATOS!$B$7,EVAPORADORES!AC146,IF($B$15=DATOS!$B$8,FILTROS!AC146,IF($B$15=DATOS!$B$9,IC!AC146,IF($B$15=DATOS!$B$10,MIXERS!AC146,IF($B$15=DATOS!$B$11,MOLINOS!AC146,IF($B$15=DATOS!$B$12,'ÓSMOSIS INV'!AC146,IF($B$15=DATOS!$B$13,REACTORES!AC146,IF($B$15=DATOS!$B$14,RESINAS!AC150,IF($B$15=DATOS!$B$15,SECADORES!AC146,IF($B$15=DATOS!$B$16,SILOS!AC146,IF($B$15=DATOS!$B$17,TANQUES!AC146,IF($B$15=DATOS!$B$18,'TK AGITADOS'!AC146,IF($B$15=DATOS!$B$19,'TORRES ENF'!AC146," ")))))))))))))))))</f>
        <v>0</v>
      </c>
      <c r="AB162" s="46">
        <f>IF($B$15=DATOS!$B$3,CALDERAS!AD146,IF($B$15=DATOS!$B$4,CENTRÍFUGAS!AD146,IF($B$15=DATOS!$B$5,CHILLERS!AD146, IF($B$15=DATOS!$B$6,COMPRESORES!AD146,IF($B$15=DATOS!$B$7,EVAPORADORES!AD146,IF($B$15=DATOS!$B$8,FILTROS!AD146,IF($B$15=DATOS!$B$9,IC!AD146,IF($B$15=DATOS!$B$10,MIXERS!AD146,IF($B$15=DATOS!$B$11,MOLINOS!AD146,IF($B$15=DATOS!$B$12,'ÓSMOSIS INV'!AD146,IF($B$15=DATOS!$B$13,REACTORES!AD146,IF($B$15=DATOS!$B$14,RESINAS!AD150,IF($B$15=DATOS!$B$15,SECADORES!AD146,IF($B$15=DATOS!$B$16,SILOS!AD146,IF($B$15=DATOS!$B$17,TANQUES!AD146,IF($B$15=DATOS!$B$18,'TK AGITADOS'!AD146,IF($B$15=DATOS!$B$19,'TORRES ENF'!AD146," ")))))))))))))))))</f>
        <v>0</v>
      </c>
      <c r="AC162" s="46">
        <f>IF($B$15=DATOS!$B$3,CALDERAS!AE146,IF($B$15=DATOS!$B$4,CENTRÍFUGAS!AE146,IF($B$15=DATOS!$B$5,CHILLERS!AE146, IF($B$15=DATOS!$B$6,COMPRESORES!AE146,IF($B$15=DATOS!$B$7,EVAPORADORES!AE146,IF($B$15=DATOS!$B$8,FILTROS!AE146,IF($B$15=DATOS!$B$9,IC!AE146,IF($B$15=DATOS!$B$10,MIXERS!AE146,IF($B$15=DATOS!$B$11,MOLINOS!AE146,IF($B$15=DATOS!$B$12,'ÓSMOSIS INV'!AE146,IF($B$15=DATOS!$B$13,REACTORES!AE146,IF($B$15=DATOS!$B$14,RESINAS!AE150,IF($B$15=DATOS!$B$15,SECADORES!AE146,IF($B$15=DATOS!$B$16,SILOS!AE146,IF($B$15=DATOS!$B$17,TANQUES!AE146,IF($B$15=DATOS!$B$18,'TK AGITADOS'!AE146,IF($B$15=DATOS!$B$19,'TORRES ENF'!AE146," ")))))))))))))))))</f>
        <v>0</v>
      </c>
      <c r="AD162" s="46">
        <f>IF($B$15=DATOS!$B$3,CALDERAS!AF146,IF($B$15=DATOS!$B$4,CENTRÍFUGAS!AF146,IF($B$15=DATOS!$B$5,CHILLERS!AF146, IF($B$15=DATOS!$B$6,COMPRESORES!AF146,IF($B$15=DATOS!$B$7,EVAPORADORES!AF146,IF($B$15=DATOS!$B$8,FILTROS!AF146,IF($B$15=DATOS!$B$9,IC!AF146,IF($B$15=DATOS!$B$10,MIXERS!AF146,IF($B$15=DATOS!$B$11,MOLINOS!AF146,IF($B$15=DATOS!$B$12,'ÓSMOSIS INV'!AF146,IF($B$15=DATOS!$B$13,REACTORES!AF146,IF($B$15=DATOS!$B$14,RESINAS!AF150,IF($B$15=DATOS!$B$15,SECADORES!AF146,IF($B$15=DATOS!$B$16,SILOS!AF146,IF($B$15=DATOS!$B$17,TANQUES!AF146,IF($B$15=DATOS!$B$18,'TK AGITADOS'!AF146,IF($B$15=DATOS!$B$19,'TORRES ENF'!AF146," ")))))))))))))))))</f>
        <v>0</v>
      </c>
      <c r="AE162" s="46">
        <f>IF($B$15=DATOS!$B$3,CALDERAS!AG146,IF($B$15=DATOS!$B$4,CENTRÍFUGAS!AG146,IF($B$15=DATOS!$B$5,CHILLERS!AG146, IF($B$15=DATOS!$B$6,COMPRESORES!AG146,IF($B$15=DATOS!$B$7,EVAPORADORES!AG146,IF($B$15=DATOS!$B$8,FILTROS!AG146,IF($B$15=DATOS!$B$9,IC!AG146,IF($B$15=DATOS!$B$10,MIXERS!AG146,IF($B$15=DATOS!$B$11,MOLINOS!AG146,IF($B$15=DATOS!$B$12,'ÓSMOSIS INV'!AG146,IF($B$15=DATOS!$B$13,REACTORES!AG146,IF($B$15=DATOS!$B$14,RESINAS!AG150,IF($B$15=DATOS!$B$15,SECADORES!AG146,IF($B$15=DATOS!$B$16,SILOS!AG146,IF($B$15=DATOS!$B$17,TANQUES!AG146,IF($B$15=DATOS!$B$18,'TK AGITADOS'!AG146,IF($B$15=DATOS!$B$19,'TORRES ENF'!AG146," ")))))))))))))))))</f>
        <v>0</v>
      </c>
      <c r="AF162" s="46">
        <f>IF($B$15=DATOS!$B$3,CALDERAS!AH146,IF($B$15=DATOS!$B$4,CENTRÍFUGAS!AH146,IF($B$15=DATOS!$B$5,CHILLERS!AH146, IF($B$15=DATOS!$B$6,COMPRESORES!AH146,IF($B$15=DATOS!$B$7,EVAPORADORES!AH146,IF($B$15=DATOS!$B$8,FILTROS!AH146,IF($B$15=DATOS!$B$9,IC!AH146,IF($B$15=DATOS!$B$10,MIXERS!AH146,IF($B$15=DATOS!$B$11,MOLINOS!AH146,IF($B$15=DATOS!$B$12,'ÓSMOSIS INV'!AH146,IF($B$15=DATOS!$B$13,REACTORES!AH146,IF($B$15=DATOS!$B$14,RESINAS!AH150,IF($B$15=DATOS!$B$15,SECADORES!AH146,IF($B$15=DATOS!$B$16,SILOS!AH146,IF($B$15=DATOS!$B$17,TANQUES!AH146,IF($B$15=DATOS!$B$18,'TK AGITADOS'!AH146,IF($B$15=DATOS!$B$19,'TORRES ENF'!AH146," ")))))))))))))))))</f>
        <v>0</v>
      </c>
    </row>
    <row r="163" spans="1:32" s="48" customFormat="1" ht="45" customHeight="1" x14ac:dyDescent="0.4">
      <c r="A163" s="46">
        <f>IF($B$15=DATOS!$B$3,CALDERAS!C147,IF($B$15=DATOS!$B$4,CENTRÍFUGAS!C147,IF($B$15=DATOS!$B$5,CHILLERS!C147, IF($B$15=DATOS!$B$6,COMPRESORES!C147,IF($B$15=DATOS!$B$7,EVAPORADORES!C147,IF($B$15=DATOS!$B$8,FILTROS!C147,IF($B$15=DATOS!$B$9,IC!C147,IF($B$15=DATOS!$B$10,MIXERS!C147,IF($B$15=DATOS!$B$11,MOLINOS!C147,IF($B$15=DATOS!$B$12,'ÓSMOSIS INV'!C147,IF($B$15=DATOS!$B$13,REACTORES!C147,IF($B$15=DATOS!$B$14,RESINAS!C151,IF($B$15=DATOS!$B$15,SECADORES!C147,IF($B$15=DATOS!$B$16,SILOS!C147,IF($B$15=DATOS!$B$17,TANQUES!C147,IF($B$15=DATOS!$B$18,'TK AGITADOS'!C147,IF($B$15=DATOS!$B$19,'TORRES ENF'!C147," ")))))))))))))))))</f>
        <v>0</v>
      </c>
      <c r="B163" s="46">
        <f>IF($B$15=DATOS!$B$3,CALDERAS!D147,IF($B$15=DATOS!$B$4,CENTRÍFUGAS!D147,IF($B$15=DATOS!$B$5,CHILLERS!D147, IF($B$15=DATOS!$B$6,COMPRESORES!D147,IF($B$15=DATOS!$B$7,EVAPORADORES!D147,IF($B$15=DATOS!$B$8,FILTROS!D147,IF($B$15=DATOS!$B$9,IC!D147,IF($B$15=DATOS!$B$10,MIXERS!D147,IF($B$15=DATOS!$B$11,MOLINOS!D147,IF($B$15=DATOS!$B$12,'ÓSMOSIS INV'!D147,IF($B$15=DATOS!$B$13,REACTORES!D147,IF($B$15=DATOS!$B$14,RESINAS!D151,IF($B$15=DATOS!$B$15,SECADORES!D147,IF($B$15=DATOS!$B$16,SILOS!D147,IF($B$15=DATOS!$B$17,TANQUES!D147,IF($B$15=DATOS!$B$18,'TK AGITADOS'!D147,IF($B$15=DATOS!$B$19,'TORRES ENF'!D147," ")))))))))))))))))</f>
        <v>0</v>
      </c>
      <c r="C163" s="46">
        <f>IF($B$15=DATOS!$B$3,CALDERAS!E147,IF($B$15=DATOS!$B$4,CENTRÍFUGAS!E147,IF($B$15=DATOS!$B$5,CHILLERS!E147, IF($B$15=DATOS!$B$6,COMPRESORES!E147,IF($B$15=DATOS!$B$7,EVAPORADORES!E147,IF($B$15=DATOS!$B$8,FILTROS!E147,IF($B$15=DATOS!$B$9,IC!E147,IF($B$15=DATOS!$B$10,MIXERS!E147,IF($B$15=DATOS!$B$11,MOLINOS!E147,IF($B$15=DATOS!$B$12,'ÓSMOSIS INV'!E147,IF($B$15=DATOS!$B$13,REACTORES!E147,IF($B$15=DATOS!$B$14,RESINAS!E151,IF($B$15=DATOS!$B$15,SECADORES!E147,IF($B$15=DATOS!$B$16,SILOS!E147,IF($B$15=DATOS!$B$17,TANQUES!E147,IF($B$15=DATOS!$B$18,'TK AGITADOS'!E147,IF($B$15=DATOS!$B$19,'TORRES ENF'!E147," ")))))))))))))))))</f>
        <v>0</v>
      </c>
      <c r="D163" s="46">
        <f>IF($B$15=DATOS!$B$3,CALDERAS!F147,IF($B$15=DATOS!$B$4,CENTRÍFUGAS!F147,IF($B$15=DATOS!$B$5,CHILLERS!F147, IF($B$15=DATOS!$B$6,COMPRESORES!F147,IF($B$15=DATOS!$B$7,EVAPORADORES!F147,IF($B$15=DATOS!$B$8,FILTROS!F147,IF($B$15=DATOS!$B$9,IC!F147,IF($B$15=DATOS!$B$10,MIXERS!F147,IF($B$15=DATOS!$B$11,MOLINOS!F147,IF($B$15=DATOS!$B$12,'ÓSMOSIS INV'!F147,IF($B$15=DATOS!$B$13,REACTORES!F147,IF($B$15=DATOS!$B$14,RESINAS!F151,IF($B$15=DATOS!$B$15,SECADORES!F147,IF($B$15=DATOS!$B$16,SILOS!F147,IF($B$15=DATOS!$B$17,TANQUES!F147,IF($B$15=DATOS!$B$18,'TK AGITADOS'!F147,IF($B$15=DATOS!$B$19,'TORRES ENF'!F147," ")))))))))))))))))</f>
        <v>0</v>
      </c>
      <c r="E163" s="46">
        <f>IF($B$15=DATOS!$B$3,CALDERAS!G147,IF($B$15=DATOS!$B$4,CENTRÍFUGAS!G147,IF($B$15=DATOS!$B$5,CHILLERS!G147, IF($B$15=DATOS!$B$6,COMPRESORES!G147,IF($B$15=DATOS!$B$7,EVAPORADORES!G147,IF($B$15=DATOS!$B$8,FILTROS!G147,IF($B$15=DATOS!$B$9,IC!G147,IF($B$15=DATOS!$B$10,MIXERS!G147,IF($B$15=DATOS!$B$11,MOLINOS!G147,IF($B$15=DATOS!$B$12,'ÓSMOSIS INV'!G147,IF($B$15=DATOS!$B$13,REACTORES!G147,IF($B$15=DATOS!$B$14,RESINAS!G151,IF($B$15=DATOS!$B$15,SECADORES!G147,IF($B$15=DATOS!$B$16,SILOS!G147,IF($B$15=DATOS!$B$17,TANQUES!G147,IF($B$15=DATOS!$B$18,'TK AGITADOS'!G147,IF($B$15=DATOS!$B$19,'TORRES ENF'!G147," ")))))))))))))))))</f>
        <v>0</v>
      </c>
      <c r="F163" s="46">
        <f>IF($B$15=DATOS!$B$3,CALDERAS!H147,IF($B$15=DATOS!$B$4,CENTRÍFUGAS!H147,IF($B$15=DATOS!$B$5,CHILLERS!H147, IF($B$15=DATOS!$B$6,COMPRESORES!H147,IF($B$15=DATOS!$B$7,EVAPORADORES!H147,IF($B$15=DATOS!$B$8,FILTROS!H147,IF($B$15=DATOS!$B$9,IC!H147,IF($B$15=DATOS!$B$10,MIXERS!H147,IF($B$15=DATOS!$B$11,MOLINOS!H147,IF($B$15=DATOS!$B$12,'ÓSMOSIS INV'!H147,IF($B$15=DATOS!$B$13,REACTORES!H147,IF($B$15=DATOS!$B$14,RESINAS!H151,IF($B$15=DATOS!$B$15,SECADORES!H147,IF($B$15=DATOS!$B$16,SILOS!H147,IF($B$15=DATOS!$B$17,TANQUES!H147,IF($B$15=DATOS!$B$18,'TK AGITADOS'!H147,IF($B$15=DATOS!$B$19,'TORRES ENF'!H147," ")))))))))))))))))</f>
        <v>0</v>
      </c>
      <c r="G163" s="46">
        <f>IF($B$15=DATOS!$B$3,CALDERAS!I147,IF($B$15=DATOS!$B$4,CENTRÍFUGAS!I147,IF($B$15=DATOS!$B$5,CHILLERS!I147, IF($B$15=DATOS!$B$6,COMPRESORES!I147,IF($B$15=DATOS!$B$7,EVAPORADORES!I147,IF($B$15=DATOS!$B$8,FILTROS!I147,IF($B$15=DATOS!$B$9,IC!I147,IF($B$15=DATOS!$B$10,MIXERS!I147,IF($B$15=DATOS!$B$11,MOLINOS!I147,IF($B$15=DATOS!$B$12,'ÓSMOSIS INV'!I147,IF($B$15=DATOS!$B$13,REACTORES!I147,IF($B$15=DATOS!$B$14,RESINAS!I151,IF($B$15=DATOS!$B$15,SECADORES!I147,IF($B$15=DATOS!$B$16,SILOS!I147,IF($B$15=DATOS!$B$17,TANQUES!I147,IF($B$15=DATOS!$B$18,'TK AGITADOS'!I147,IF($B$15=DATOS!$B$19,'TORRES ENF'!I147," ")))))))))))))))))</f>
        <v>0</v>
      </c>
      <c r="H163" s="46">
        <f>IF($B$15=DATOS!$B$3,CALDERAS!J147,IF($B$15=DATOS!$B$4,CENTRÍFUGAS!J147,IF($B$15=DATOS!$B$5,CHILLERS!J147, IF($B$15=DATOS!$B$6,COMPRESORES!J147,IF($B$15=DATOS!$B$7,EVAPORADORES!J147,IF($B$15=DATOS!$B$8,FILTROS!J147,IF($B$15=DATOS!$B$9,IC!J147,IF($B$15=DATOS!$B$10,MIXERS!J147,IF($B$15=DATOS!$B$11,MOLINOS!J147,IF($B$15=DATOS!$B$12,'ÓSMOSIS INV'!J147,IF($B$15=DATOS!$B$13,REACTORES!J147,IF($B$15=DATOS!$B$14,RESINAS!J151,IF($B$15=DATOS!$B$15,SECADORES!J147,IF($B$15=DATOS!$B$16,SILOS!J147,IF($B$15=DATOS!$B$17,TANQUES!J147,IF($B$15=DATOS!$B$18,'TK AGITADOS'!J147,IF($B$15=DATOS!$B$19,'TORRES ENF'!J147," ")))))))))))))))))</f>
        <v>0</v>
      </c>
      <c r="I163" s="46">
        <f>IF($B$15=DATOS!$B$3,CALDERAS!K147,IF($B$15=DATOS!$B$4,CENTRÍFUGAS!K147,IF($B$15=DATOS!$B$5,CHILLERS!K147, IF($B$15=DATOS!$B$6,COMPRESORES!K147,IF($B$15=DATOS!$B$7,EVAPORADORES!K147,IF($B$15=DATOS!$B$8,FILTROS!K147,IF($B$15=DATOS!$B$9,IC!K147,IF($B$15=DATOS!$B$10,MIXERS!K147,IF($B$15=DATOS!$B$11,MOLINOS!K147,IF($B$15=DATOS!$B$12,'ÓSMOSIS INV'!K147,IF($B$15=DATOS!$B$13,REACTORES!K147,IF($B$15=DATOS!$B$14,RESINAS!K151,IF($B$15=DATOS!$B$15,SECADORES!K147,IF($B$15=DATOS!$B$16,SILOS!K147,IF($B$15=DATOS!$B$17,TANQUES!K147,IF($B$15=DATOS!$B$18,'TK AGITADOS'!K147,IF($B$15=DATOS!$B$19,'TORRES ENF'!K147," ")))))))))))))))))</f>
        <v>0</v>
      </c>
      <c r="J163" s="46">
        <f>IF($B$15=DATOS!$B$3,CALDERAS!L147,IF($B$15=DATOS!$B$4,CENTRÍFUGAS!L147,IF($B$15=DATOS!$B$5,CHILLERS!L147, IF($B$15=DATOS!$B$6,COMPRESORES!L147,IF($B$15=DATOS!$B$7,EVAPORADORES!L147,IF($B$15=DATOS!$B$8,FILTROS!L147,IF($B$15=DATOS!$B$9,IC!L147,IF($B$15=DATOS!$B$10,MIXERS!L147,IF($B$15=DATOS!$B$11,MOLINOS!L147,IF($B$15=DATOS!$B$12,'ÓSMOSIS INV'!L147,IF($B$15=DATOS!$B$13,REACTORES!L147,IF($B$15=DATOS!$B$14,RESINAS!L151,IF($B$15=DATOS!$B$15,SECADORES!L147,IF($B$15=DATOS!$B$16,SILOS!L147,IF($B$15=DATOS!$B$17,TANQUES!L147,IF($B$15=DATOS!$B$18,'TK AGITADOS'!L147,IF($B$15=DATOS!$B$19,'TORRES ENF'!L147," ")))))))))))))))))</f>
        <v>0</v>
      </c>
      <c r="K163" s="46">
        <f>IF($B$15=DATOS!$B$3,CALDERAS!M147,IF($B$15=DATOS!$B$4,CENTRÍFUGAS!M147,IF($B$15=DATOS!$B$5,CHILLERS!M147, IF($B$15=DATOS!$B$6,COMPRESORES!M147,IF($B$15=DATOS!$B$7,EVAPORADORES!M147,IF($B$15=DATOS!$B$8,FILTROS!M147,IF($B$15=DATOS!$B$9,IC!M147,IF($B$15=DATOS!$B$10,MIXERS!M147,IF($B$15=DATOS!$B$11,MOLINOS!M147,IF($B$15=DATOS!$B$12,'ÓSMOSIS INV'!M147,IF($B$15=DATOS!$B$13,REACTORES!M147,IF($B$15=DATOS!$B$14,RESINAS!M151,IF($B$15=DATOS!$B$15,SECADORES!M147,IF($B$15=DATOS!$B$16,SILOS!M147,IF($B$15=DATOS!$B$17,TANQUES!M147,IF($B$15=DATOS!$B$18,'TK AGITADOS'!M147,IF($B$15=DATOS!$B$19,'TORRES ENF'!M147," ")))))))))))))))))</f>
        <v>0</v>
      </c>
      <c r="L163" s="46">
        <f>IF($B$15=DATOS!$B$3,CALDERAS!N147,IF($B$15=DATOS!$B$4,CENTRÍFUGAS!N147,IF($B$15=DATOS!$B$5,CHILLERS!N147, IF($B$15=DATOS!$B$6,COMPRESORES!N147,IF($B$15=DATOS!$B$7,EVAPORADORES!N147,IF($B$15=DATOS!$B$8,FILTROS!N147,IF($B$15=DATOS!$B$9,IC!N147,IF($B$15=DATOS!$B$10,MIXERS!N147,IF($B$15=DATOS!$B$11,MOLINOS!N147,IF($B$15=DATOS!$B$12,'ÓSMOSIS INV'!N147,IF($B$15=DATOS!$B$13,REACTORES!N147,IF($B$15=DATOS!$B$14,RESINAS!N151,IF($B$15=DATOS!$B$15,SECADORES!N147,IF($B$15=DATOS!$B$16,SILOS!N147,IF($B$15=DATOS!$B$17,TANQUES!N147,IF($B$15=DATOS!$B$18,'TK AGITADOS'!N147,IF($B$15=DATOS!$B$19,'TORRES ENF'!N147," ")))))))))))))))))</f>
        <v>0</v>
      </c>
      <c r="M163" s="46">
        <f>IF($B$15=DATOS!$B$3,CALDERAS!O147,IF($B$15=DATOS!$B$4,CENTRÍFUGAS!O147,IF($B$15=DATOS!$B$5,CHILLERS!O147, IF($B$15=DATOS!$B$6,COMPRESORES!O147,IF($B$15=DATOS!$B$7,EVAPORADORES!O147,IF($B$15=DATOS!$B$8,FILTROS!O147,IF($B$15=DATOS!$B$9,IC!O147,IF($B$15=DATOS!$B$10,MIXERS!O147,IF($B$15=DATOS!$B$11,MOLINOS!O147,IF($B$15=DATOS!$B$12,'ÓSMOSIS INV'!O147,IF($B$15=DATOS!$B$13,REACTORES!O147,IF($B$15=DATOS!$B$14,RESINAS!O151,IF($B$15=DATOS!$B$15,SECADORES!O147,IF($B$15=DATOS!$B$16,SILOS!O147,IF($B$15=DATOS!$B$17,TANQUES!O147,IF($B$15=DATOS!$B$18,'TK AGITADOS'!O147,IF($B$15=DATOS!$B$19,'TORRES ENF'!O147," ")))))))))))))))))</f>
        <v>0</v>
      </c>
      <c r="N163" s="46">
        <f>IF($B$15=DATOS!$B$3,CALDERAS!P147,IF($B$15=DATOS!$B$4,CENTRÍFUGAS!P147,IF($B$15=DATOS!$B$5,CHILLERS!P147, IF($B$15=DATOS!$B$6,COMPRESORES!P147,IF($B$15=DATOS!$B$7,EVAPORADORES!P147,IF($B$15=DATOS!$B$8,FILTROS!P147,IF($B$15=DATOS!$B$9,IC!P147,IF($B$15=DATOS!$B$10,MIXERS!P147,IF($B$15=DATOS!$B$11,MOLINOS!P147,IF($B$15=DATOS!$B$12,'ÓSMOSIS INV'!P147,IF($B$15=DATOS!$B$13,REACTORES!P147,IF($B$15=DATOS!$B$14,RESINAS!P151,IF($B$15=DATOS!$B$15,SECADORES!P147,IF($B$15=DATOS!$B$16,SILOS!P147,IF($B$15=DATOS!$B$17,TANQUES!P147,IF($B$15=DATOS!$B$18,'TK AGITADOS'!P147,IF($B$15=DATOS!$B$19,'TORRES ENF'!P147," ")))))))))))))))))</f>
        <v>0</v>
      </c>
      <c r="O163" s="46">
        <f>IF($B$15=DATOS!$B$3,CALDERAS!Q147,IF($B$15=DATOS!$B$4,CENTRÍFUGAS!Q147,IF($B$15=DATOS!$B$5,CHILLERS!Q147, IF($B$15=DATOS!$B$6,COMPRESORES!Q147,IF($B$15=DATOS!$B$7,EVAPORADORES!Q147,IF($B$15=DATOS!$B$8,FILTROS!Q147,IF($B$15=DATOS!$B$9,IC!Q147,IF($B$15=DATOS!$B$10,MIXERS!Q147,IF($B$15=DATOS!$B$11,MOLINOS!Q147,IF($B$15=DATOS!$B$12,'ÓSMOSIS INV'!Q147,IF($B$15=DATOS!$B$13,REACTORES!Q147,IF($B$15=DATOS!$B$14,RESINAS!Q151,IF($B$15=DATOS!$B$15,SECADORES!Q147,IF($B$15=DATOS!$B$16,SILOS!Q147,IF($B$15=DATOS!$B$17,TANQUES!Q147,IF($B$15=DATOS!$B$18,'TK AGITADOS'!Q147,IF($B$15=DATOS!$B$19,'TORRES ENF'!Q147," ")))))))))))))))))</f>
        <v>0</v>
      </c>
      <c r="P163" s="46">
        <f>IF($B$15=DATOS!$B$3,CALDERAS!R147,IF($B$15=DATOS!$B$4,CENTRÍFUGAS!R147,IF($B$15=DATOS!$B$5,CHILLERS!R147, IF($B$15=DATOS!$B$6,COMPRESORES!R147,IF($B$15=DATOS!$B$7,EVAPORADORES!R147,IF($B$15=DATOS!$B$8,FILTROS!R147,IF($B$15=DATOS!$B$9,IC!R147,IF($B$15=DATOS!$B$10,MIXERS!R147,IF($B$15=DATOS!$B$11,MOLINOS!R147,IF($B$15=DATOS!$B$12,'ÓSMOSIS INV'!R147,IF($B$15=DATOS!$B$13,REACTORES!R147,IF($B$15=DATOS!$B$14,RESINAS!R151,IF($B$15=DATOS!$B$15,SECADORES!R147,IF($B$15=DATOS!$B$16,SILOS!R147,IF($B$15=DATOS!$B$17,TANQUES!R147,IF($B$15=DATOS!$B$18,'TK AGITADOS'!R147,IF($B$15=DATOS!$B$19,'TORRES ENF'!R147," ")))))))))))))))))</f>
        <v>0</v>
      </c>
      <c r="Q163" s="46">
        <f>IF($B$15=DATOS!$B$3,CALDERAS!S147,IF($B$15=DATOS!$B$4,CENTRÍFUGAS!S147,IF($B$15=DATOS!$B$5,CHILLERS!S147, IF($B$15=DATOS!$B$6,COMPRESORES!S147,IF($B$15=DATOS!$B$7,EVAPORADORES!S147,IF($B$15=DATOS!$B$8,FILTROS!S147,IF($B$15=DATOS!$B$9,IC!S147,IF($B$15=DATOS!$B$10,MIXERS!S147,IF($B$15=DATOS!$B$11,MOLINOS!S147,IF($B$15=DATOS!$B$12,'ÓSMOSIS INV'!S147,IF($B$15=DATOS!$B$13,REACTORES!S147,IF($B$15=DATOS!$B$14,RESINAS!S151,IF($B$15=DATOS!$B$15,SECADORES!S147,IF($B$15=DATOS!$B$16,SILOS!S147,IF($B$15=DATOS!$B$17,TANQUES!S147,IF($B$15=DATOS!$B$18,'TK AGITADOS'!S147,IF($B$15=DATOS!$B$19,'TORRES ENF'!S147," ")))))))))))))))))</f>
        <v>0</v>
      </c>
      <c r="R163" s="46">
        <f>IF($B$15=DATOS!$B$3,CALDERAS!T147,IF($B$15=DATOS!$B$4,CENTRÍFUGAS!T147,IF($B$15=DATOS!$B$5,CHILLERS!T147, IF($B$15=DATOS!$B$6,COMPRESORES!T147,IF($B$15=DATOS!$B$7,EVAPORADORES!T147,IF($B$15=DATOS!$B$8,FILTROS!T147,IF($B$15=DATOS!$B$9,IC!T147,IF($B$15=DATOS!$B$10,MIXERS!T147,IF($B$15=DATOS!$B$11,MOLINOS!T147,IF($B$15=DATOS!$B$12,'ÓSMOSIS INV'!T147,IF($B$15=DATOS!$B$13,REACTORES!T147,IF($B$15=DATOS!$B$14,RESINAS!T151,IF($B$15=DATOS!$B$15,SECADORES!T147,IF($B$15=DATOS!$B$16,SILOS!T147,IF($B$15=DATOS!$B$17,TANQUES!T147,IF($B$15=DATOS!$B$18,'TK AGITADOS'!T147,IF($B$15=DATOS!$B$19,'TORRES ENF'!T147," ")))))))))))))))))</f>
        <v>0</v>
      </c>
      <c r="S163" s="46">
        <f>IF($B$15=DATOS!$B$3,CALDERAS!U147,IF($B$15=DATOS!$B$4,CENTRÍFUGAS!U147,IF($B$15=DATOS!$B$5,CHILLERS!U147, IF($B$15=DATOS!$B$6,COMPRESORES!U147,IF($B$15=DATOS!$B$7,EVAPORADORES!U147,IF($B$15=DATOS!$B$8,FILTROS!U147,IF($B$15=DATOS!$B$9,IC!U147,IF($B$15=DATOS!$B$10,MIXERS!U147,IF($B$15=DATOS!$B$11,MOLINOS!U147,IF($B$15=DATOS!$B$12,'ÓSMOSIS INV'!U147,IF($B$15=DATOS!$B$13,REACTORES!U147,IF($B$15=DATOS!$B$14,RESINAS!U151,IF($B$15=DATOS!$B$15,SECADORES!U147,IF($B$15=DATOS!$B$16,SILOS!U147,IF($B$15=DATOS!$B$17,TANQUES!U147,IF($B$15=DATOS!$B$18,'TK AGITADOS'!U147,IF($B$15=DATOS!$B$19,'TORRES ENF'!U147," ")))))))))))))))))</f>
        <v>0</v>
      </c>
      <c r="T163" s="46">
        <f>IF($B$15=DATOS!$B$3,CALDERAS!V147,IF($B$15=DATOS!$B$4,CENTRÍFUGAS!V147,IF($B$15=DATOS!$B$5,CHILLERS!V147, IF($B$15=DATOS!$B$6,COMPRESORES!V147,IF($B$15=DATOS!$B$7,EVAPORADORES!V147,IF($B$15=DATOS!$B$8,FILTROS!V147,IF($B$15=DATOS!$B$9,IC!V147,IF($B$15=DATOS!$B$10,MIXERS!V147,IF($B$15=DATOS!$B$11,MOLINOS!V147,IF($B$15=DATOS!$B$12,'ÓSMOSIS INV'!V147,IF($B$15=DATOS!$B$13,REACTORES!V147,IF($B$15=DATOS!$B$14,RESINAS!V151,IF($B$15=DATOS!$B$15,SECADORES!V147,IF($B$15=DATOS!$B$16,SILOS!V147,IF($B$15=DATOS!$B$17,TANQUES!V147,IF($B$15=DATOS!$B$18,'TK AGITADOS'!V147,IF($B$15=DATOS!$B$19,'TORRES ENF'!V147," ")))))))))))))))))</f>
        <v>0</v>
      </c>
      <c r="U163" s="46">
        <f>IF($B$15=DATOS!$B$3,CALDERAS!W147,IF($B$15=DATOS!$B$4,CENTRÍFUGAS!W147,IF($B$15=DATOS!$B$5,CHILLERS!W147, IF($B$15=DATOS!$B$6,COMPRESORES!W147,IF($B$15=DATOS!$B$7,EVAPORADORES!W147,IF($B$15=DATOS!$B$8,FILTROS!W147,IF($B$15=DATOS!$B$9,IC!W147,IF($B$15=DATOS!$B$10,MIXERS!W147,IF($B$15=DATOS!$B$11,MOLINOS!W147,IF($B$15=DATOS!$B$12,'ÓSMOSIS INV'!W147,IF($B$15=DATOS!$B$13,REACTORES!W147,IF($B$15=DATOS!$B$14,RESINAS!W151,IF($B$15=DATOS!$B$15,SECADORES!W147,IF($B$15=DATOS!$B$16,SILOS!W147,IF($B$15=DATOS!$B$17,TANQUES!W147,IF($B$15=DATOS!$B$18,'TK AGITADOS'!W147,IF($B$15=DATOS!$B$19,'TORRES ENF'!W147," ")))))))))))))))))</f>
        <v>0</v>
      </c>
      <c r="V163" s="46">
        <f>IF($B$15=DATOS!$B$3,CALDERAS!X147,IF($B$15=DATOS!$B$4,CENTRÍFUGAS!X147,IF($B$15=DATOS!$B$5,CHILLERS!X147, IF($B$15=DATOS!$B$6,COMPRESORES!X147,IF($B$15=DATOS!$B$7,EVAPORADORES!X147,IF($B$15=DATOS!$B$8,FILTROS!X147,IF($B$15=DATOS!$B$9,IC!X147,IF($B$15=DATOS!$B$10,MIXERS!X147,IF($B$15=DATOS!$B$11,MOLINOS!X147,IF($B$15=DATOS!$B$12,'ÓSMOSIS INV'!X147,IF($B$15=DATOS!$B$13,REACTORES!X147,IF($B$15=DATOS!$B$14,RESINAS!X151,IF($B$15=DATOS!$B$15,SECADORES!X147,IF($B$15=DATOS!$B$16,SILOS!X147,IF($B$15=DATOS!$B$17,TANQUES!X147,IF($B$15=DATOS!$B$18,'TK AGITADOS'!X147,IF($B$15=DATOS!$B$19,'TORRES ENF'!X147," ")))))))))))))))))</f>
        <v>0</v>
      </c>
      <c r="W163" s="46">
        <f>IF($B$15=DATOS!$B$3,CALDERAS!Y147,IF($B$15=DATOS!$B$4,CENTRÍFUGAS!Y147,IF($B$15=DATOS!$B$5,CHILLERS!Y147, IF($B$15=DATOS!$B$6,COMPRESORES!Y147,IF($B$15=DATOS!$B$7,EVAPORADORES!Y147,IF($B$15=DATOS!$B$8,FILTROS!Y147,IF($B$15=DATOS!$B$9,IC!Y147,IF($B$15=DATOS!$B$10,MIXERS!Y147,IF($B$15=DATOS!$B$11,MOLINOS!Y147,IF($B$15=DATOS!$B$12,'ÓSMOSIS INV'!Y147,IF($B$15=DATOS!$B$13,REACTORES!Y147,IF($B$15=DATOS!$B$14,RESINAS!Y151,IF($B$15=DATOS!$B$15,SECADORES!Y147,IF($B$15=DATOS!$B$16,SILOS!Y147,IF($B$15=DATOS!$B$17,TANQUES!Y147,IF($B$15=DATOS!$B$18,'TK AGITADOS'!Y147,IF($B$15=DATOS!$B$19,'TORRES ENF'!Y147," ")))))))))))))))))</f>
        <v>0</v>
      </c>
      <c r="X163" s="46">
        <f>IF($B$15=DATOS!$B$3,CALDERAS!Z147,IF($B$15=DATOS!$B$4,CENTRÍFUGAS!Z147,IF($B$15=DATOS!$B$5,CHILLERS!Z147, IF($B$15=DATOS!$B$6,COMPRESORES!Z147,IF($B$15=DATOS!$B$7,EVAPORADORES!Z147,IF($B$15=DATOS!$B$8,FILTROS!Z147,IF($B$15=DATOS!$B$9,IC!Z147,IF($B$15=DATOS!$B$10,MIXERS!Z147,IF($B$15=DATOS!$B$11,MOLINOS!Z147,IF($B$15=DATOS!$B$12,'ÓSMOSIS INV'!Z147,IF($B$15=DATOS!$B$13,REACTORES!Z147,IF($B$15=DATOS!$B$14,RESINAS!Z151,IF($B$15=DATOS!$B$15,SECADORES!Z147,IF($B$15=DATOS!$B$16,SILOS!Z147,IF($B$15=DATOS!$B$17,TANQUES!Z147,IF($B$15=DATOS!$B$18,'TK AGITADOS'!Z147,IF($B$15=DATOS!$B$19,'TORRES ENF'!Z147," ")))))))))))))))))</f>
        <v>0</v>
      </c>
      <c r="Y163" s="46">
        <f>IF($B$15=DATOS!$B$3,CALDERAS!AA147,IF($B$15=DATOS!$B$4,CENTRÍFUGAS!AA147,IF($B$15=DATOS!$B$5,CHILLERS!AA147, IF($B$15=DATOS!$B$6,COMPRESORES!AA147,IF($B$15=DATOS!$B$7,EVAPORADORES!AA147,IF($B$15=DATOS!$B$8,FILTROS!AA147,IF($B$15=DATOS!$B$9,IC!AA147,IF($B$15=DATOS!$B$10,MIXERS!AA147,IF($B$15=DATOS!$B$11,MOLINOS!AA147,IF($B$15=DATOS!$B$12,'ÓSMOSIS INV'!AA147,IF($B$15=DATOS!$B$13,REACTORES!AA147,IF($B$15=DATOS!$B$14,RESINAS!AA151,IF($B$15=DATOS!$B$15,SECADORES!AA147,IF($B$15=DATOS!$B$16,SILOS!AA147,IF($B$15=DATOS!$B$17,TANQUES!AA147,IF($B$15=DATOS!$B$18,'TK AGITADOS'!AA147,IF($B$15=DATOS!$B$19,'TORRES ENF'!AA147," ")))))))))))))))))</f>
        <v>0</v>
      </c>
      <c r="Z163" s="46">
        <f>IF($B$15=DATOS!$B$3,CALDERAS!AB147,IF($B$15=DATOS!$B$4,CENTRÍFUGAS!AB147,IF($B$15=DATOS!$B$5,CHILLERS!AB147, IF($B$15=DATOS!$B$6,COMPRESORES!AB147,IF($B$15=DATOS!$B$7,EVAPORADORES!AB147,IF($B$15=DATOS!$B$8,FILTROS!AB147,IF($B$15=DATOS!$B$9,IC!AB147,IF($B$15=DATOS!$B$10,MIXERS!AB147,IF($B$15=DATOS!$B$11,MOLINOS!AB147,IF($B$15=DATOS!$B$12,'ÓSMOSIS INV'!AB147,IF($B$15=DATOS!$B$13,REACTORES!AB147,IF($B$15=DATOS!$B$14,RESINAS!AB151,IF($B$15=DATOS!$B$15,SECADORES!AB147,IF($B$15=DATOS!$B$16,SILOS!AB147,IF($B$15=DATOS!$B$17,TANQUES!AB147,IF($B$15=DATOS!$B$18,'TK AGITADOS'!AB147,IF($B$15=DATOS!$B$19,'TORRES ENF'!AB147," ")))))))))))))))))</f>
        <v>0</v>
      </c>
      <c r="AA163" s="46">
        <f>IF($B$15=DATOS!$B$3,CALDERAS!AC147,IF($B$15=DATOS!$B$4,CENTRÍFUGAS!AC147,IF($B$15=DATOS!$B$5,CHILLERS!AC147, IF($B$15=DATOS!$B$6,COMPRESORES!AC147,IF($B$15=DATOS!$B$7,EVAPORADORES!AC147,IF($B$15=DATOS!$B$8,FILTROS!AC147,IF($B$15=DATOS!$B$9,IC!AC147,IF($B$15=DATOS!$B$10,MIXERS!AC147,IF($B$15=DATOS!$B$11,MOLINOS!AC147,IF($B$15=DATOS!$B$12,'ÓSMOSIS INV'!AC147,IF($B$15=DATOS!$B$13,REACTORES!AC147,IF($B$15=DATOS!$B$14,RESINAS!AC151,IF($B$15=DATOS!$B$15,SECADORES!AC147,IF($B$15=DATOS!$B$16,SILOS!AC147,IF($B$15=DATOS!$B$17,TANQUES!AC147,IF($B$15=DATOS!$B$18,'TK AGITADOS'!AC147,IF($B$15=DATOS!$B$19,'TORRES ENF'!AC147," ")))))))))))))))))</f>
        <v>0</v>
      </c>
      <c r="AB163" s="46">
        <f>IF($B$15=DATOS!$B$3,CALDERAS!AD147,IF($B$15=DATOS!$B$4,CENTRÍFUGAS!AD147,IF($B$15=DATOS!$B$5,CHILLERS!AD147, IF($B$15=DATOS!$B$6,COMPRESORES!AD147,IF($B$15=DATOS!$B$7,EVAPORADORES!AD147,IF($B$15=DATOS!$B$8,FILTROS!AD147,IF($B$15=DATOS!$B$9,IC!AD147,IF($B$15=DATOS!$B$10,MIXERS!AD147,IF($B$15=DATOS!$B$11,MOLINOS!AD147,IF($B$15=DATOS!$B$12,'ÓSMOSIS INV'!AD147,IF($B$15=DATOS!$B$13,REACTORES!AD147,IF($B$15=DATOS!$B$14,RESINAS!AD151,IF($B$15=DATOS!$B$15,SECADORES!AD147,IF($B$15=DATOS!$B$16,SILOS!AD147,IF($B$15=DATOS!$B$17,TANQUES!AD147,IF($B$15=DATOS!$B$18,'TK AGITADOS'!AD147,IF($B$15=DATOS!$B$19,'TORRES ENF'!AD147," ")))))))))))))))))</f>
        <v>0</v>
      </c>
      <c r="AC163" s="46">
        <f>IF($B$15=DATOS!$B$3,CALDERAS!AE147,IF($B$15=DATOS!$B$4,CENTRÍFUGAS!AE147,IF($B$15=DATOS!$B$5,CHILLERS!AE147, IF($B$15=DATOS!$B$6,COMPRESORES!AE147,IF($B$15=DATOS!$B$7,EVAPORADORES!AE147,IF($B$15=DATOS!$B$8,FILTROS!AE147,IF($B$15=DATOS!$B$9,IC!AE147,IF($B$15=DATOS!$B$10,MIXERS!AE147,IF($B$15=DATOS!$B$11,MOLINOS!AE147,IF($B$15=DATOS!$B$12,'ÓSMOSIS INV'!AE147,IF($B$15=DATOS!$B$13,REACTORES!AE147,IF($B$15=DATOS!$B$14,RESINAS!AE151,IF($B$15=DATOS!$B$15,SECADORES!AE147,IF($B$15=DATOS!$B$16,SILOS!AE147,IF($B$15=DATOS!$B$17,TANQUES!AE147,IF($B$15=DATOS!$B$18,'TK AGITADOS'!AE147,IF($B$15=DATOS!$B$19,'TORRES ENF'!AE147," ")))))))))))))))))</f>
        <v>0</v>
      </c>
      <c r="AD163" s="46">
        <f>IF($B$15=DATOS!$B$3,CALDERAS!AF147,IF($B$15=DATOS!$B$4,CENTRÍFUGAS!AF147,IF($B$15=DATOS!$B$5,CHILLERS!AF147, IF($B$15=DATOS!$B$6,COMPRESORES!AF147,IF($B$15=DATOS!$B$7,EVAPORADORES!AF147,IF($B$15=DATOS!$B$8,FILTROS!AF147,IF($B$15=DATOS!$B$9,IC!AF147,IF($B$15=DATOS!$B$10,MIXERS!AF147,IF($B$15=DATOS!$B$11,MOLINOS!AF147,IF($B$15=DATOS!$B$12,'ÓSMOSIS INV'!AF147,IF($B$15=DATOS!$B$13,REACTORES!AF147,IF($B$15=DATOS!$B$14,RESINAS!AF151,IF($B$15=DATOS!$B$15,SECADORES!AF147,IF($B$15=DATOS!$B$16,SILOS!AF147,IF($B$15=DATOS!$B$17,TANQUES!AF147,IF($B$15=DATOS!$B$18,'TK AGITADOS'!AF147,IF($B$15=DATOS!$B$19,'TORRES ENF'!AF147," ")))))))))))))))))</f>
        <v>0</v>
      </c>
      <c r="AE163" s="46">
        <f>IF($B$15=DATOS!$B$3,CALDERAS!AG147,IF($B$15=DATOS!$B$4,CENTRÍFUGAS!AG147,IF($B$15=DATOS!$B$5,CHILLERS!AG147, IF($B$15=DATOS!$B$6,COMPRESORES!AG147,IF($B$15=DATOS!$B$7,EVAPORADORES!AG147,IF($B$15=DATOS!$B$8,FILTROS!AG147,IF($B$15=DATOS!$B$9,IC!AG147,IF($B$15=DATOS!$B$10,MIXERS!AG147,IF($B$15=DATOS!$B$11,MOLINOS!AG147,IF($B$15=DATOS!$B$12,'ÓSMOSIS INV'!AG147,IF($B$15=DATOS!$B$13,REACTORES!AG147,IF($B$15=DATOS!$B$14,RESINAS!AG151,IF($B$15=DATOS!$B$15,SECADORES!AG147,IF($B$15=DATOS!$B$16,SILOS!AG147,IF($B$15=DATOS!$B$17,TANQUES!AG147,IF($B$15=DATOS!$B$18,'TK AGITADOS'!AG147,IF($B$15=DATOS!$B$19,'TORRES ENF'!AG147," ")))))))))))))))))</f>
        <v>0</v>
      </c>
      <c r="AF163" s="46">
        <f>IF($B$15=DATOS!$B$3,CALDERAS!AH147,IF($B$15=DATOS!$B$4,CENTRÍFUGAS!AH147,IF($B$15=DATOS!$B$5,CHILLERS!AH147, IF($B$15=DATOS!$B$6,COMPRESORES!AH147,IF($B$15=DATOS!$B$7,EVAPORADORES!AH147,IF($B$15=DATOS!$B$8,FILTROS!AH147,IF($B$15=DATOS!$B$9,IC!AH147,IF($B$15=DATOS!$B$10,MIXERS!AH147,IF($B$15=DATOS!$B$11,MOLINOS!AH147,IF($B$15=DATOS!$B$12,'ÓSMOSIS INV'!AH147,IF($B$15=DATOS!$B$13,REACTORES!AH147,IF($B$15=DATOS!$B$14,RESINAS!AH151,IF($B$15=DATOS!$B$15,SECADORES!AH147,IF($B$15=DATOS!$B$16,SILOS!AH147,IF($B$15=DATOS!$B$17,TANQUES!AH147,IF($B$15=DATOS!$B$18,'TK AGITADOS'!AH147,IF($B$15=DATOS!$B$19,'TORRES ENF'!AH147," ")))))))))))))))))</f>
        <v>0</v>
      </c>
    </row>
    <row r="164" spans="1:32" s="48" customFormat="1" ht="45" customHeight="1" x14ac:dyDescent="0.4">
      <c r="A164" s="46">
        <f>IF($B$15=DATOS!$B$3,CALDERAS!C148,IF($B$15=DATOS!$B$4,CENTRÍFUGAS!C148,IF($B$15=DATOS!$B$5,CHILLERS!C148, IF($B$15=DATOS!$B$6,COMPRESORES!C148,IF($B$15=DATOS!$B$7,EVAPORADORES!C148,IF($B$15=DATOS!$B$8,FILTROS!C148,IF($B$15=DATOS!$B$9,IC!C148,IF($B$15=DATOS!$B$10,MIXERS!C148,IF($B$15=DATOS!$B$11,MOLINOS!C148,IF($B$15=DATOS!$B$12,'ÓSMOSIS INV'!C148,IF($B$15=DATOS!$B$13,REACTORES!C148,IF($B$15=DATOS!$B$14,RESINAS!C152,IF($B$15=DATOS!$B$15,SECADORES!C148,IF($B$15=DATOS!$B$16,SILOS!C148,IF($B$15=DATOS!$B$17,TANQUES!C148,IF($B$15=DATOS!$B$18,'TK AGITADOS'!C148,IF($B$15=DATOS!$B$19,'TORRES ENF'!C148," ")))))))))))))))))</f>
        <v>0</v>
      </c>
      <c r="B164" s="46">
        <f>IF($B$15=DATOS!$B$3,CALDERAS!D148,IF($B$15=DATOS!$B$4,CENTRÍFUGAS!D148,IF($B$15=DATOS!$B$5,CHILLERS!D148, IF($B$15=DATOS!$B$6,COMPRESORES!D148,IF($B$15=DATOS!$B$7,EVAPORADORES!D148,IF($B$15=DATOS!$B$8,FILTROS!D148,IF($B$15=DATOS!$B$9,IC!D148,IF($B$15=DATOS!$B$10,MIXERS!D148,IF($B$15=DATOS!$B$11,MOLINOS!D148,IF($B$15=DATOS!$B$12,'ÓSMOSIS INV'!D148,IF($B$15=DATOS!$B$13,REACTORES!D148,IF($B$15=DATOS!$B$14,RESINAS!D152,IF($B$15=DATOS!$B$15,SECADORES!D148,IF($B$15=DATOS!$B$16,SILOS!D148,IF($B$15=DATOS!$B$17,TANQUES!D148,IF($B$15=DATOS!$B$18,'TK AGITADOS'!D148,IF($B$15=DATOS!$B$19,'TORRES ENF'!D148," ")))))))))))))))))</f>
        <v>0</v>
      </c>
      <c r="C164" s="46">
        <f>IF($B$15=DATOS!$B$3,CALDERAS!E148,IF($B$15=DATOS!$B$4,CENTRÍFUGAS!E148,IF($B$15=DATOS!$B$5,CHILLERS!E148, IF($B$15=DATOS!$B$6,COMPRESORES!E148,IF($B$15=DATOS!$B$7,EVAPORADORES!E148,IF($B$15=DATOS!$B$8,FILTROS!E148,IF($B$15=DATOS!$B$9,IC!E148,IF($B$15=DATOS!$B$10,MIXERS!E148,IF($B$15=DATOS!$B$11,MOLINOS!E148,IF($B$15=DATOS!$B$12,'ÓSMOSIS INV'!E148,IF($B$15=DATOS!$B$13,REACTORES!E148,IF($B$15=DATOS!$B$14,RESINAS!E152,IF($B$15=DATOS!$B$15,SECADORES!E148,IF($B$15=DATOS!$B$16,SILOS!E148,IF($B$15=DATOS!$B$17,TANQUES!E148,IF($B$15=DATOS!$B$18,'TK AGITADOS'!E148,IF($B$15=DATOS!$B$19,'TORRES ENF'!E148," ")))))))))))))))))</f>
        <v>0</v>
      </c>
      <c r="D164" s="46">
        <f>IF($B$15=DATOS!$B$3,CALDERAS!F148,IF($B$15=DATOS!$B$4,CENTRÍFUGAS!F148,IF($B$15=DATOS!$B$5,CHILLERS!F148, IF($B$15=DATOS!$B$6,COMPRESORES!F148,IF($B$15=DATOS!$B$7,EVAPORADORES!F148,IF($B$15=DATOS!$B$8,FILTROS!F148,IF($B$15=DATOS!$B$9,IC!F148,IF($B$15=DATOS!$B$10,MIXERS!F148,IF($B$15=DATOS!$B$11,MOLINOS!F148,IF($B$15=DATOS!$B$12,'ÓSMOSIS INV'!F148,IF($B$15=DATOS!$B$13,REACTORES!F148,IF($B$15=DATOS!$B$14,RESINAS!F152,IF($B$15=DATOS!$B$15,SECADORES!F148,IF($B$15=DATOS!$B$16,SILOS!F148,IF($B$15=DATOS!$B$17,TANQUES!F148,IF($B$15=DATOS!$B$18,'TK AGITADOS'!F148,IF($B$15=DATOS!$B$19,'TORRES ENF'!F148," ")))))))))))))))))</f>
        <v>0</v>
      </c>
      <c r="E164" s="46">
        <f>IF($B$15=DATOS!$B$3,CALDERAS!G148,IF($B$15=DATOS!$B$4,CENTRÍFUGAS!G148,IF($B$15=DATOS!$B$5,CHILLERS!G148, IF($B$15=DATOS!$B$6,COMPRESORES!G148,IF($B$15=DATOS!$B$7,EVAPORADORES!G148,IF($B$15=DATOS!$B$8,FILTROS!G148,IF($B$15=DATOS!$B$9,IC!G148,IF($B$15=DATOS!$B$10,MIXERS!G148,IF($B$15=DATOS!$B$11,MOLINOS!G148,IF($B$15=DATOS!$B$12,'ÓSMOSIS INV'!G148,IF($B$15=DATOS!$B$13,REACTORES!G148,IF($B$15=DATOS!$B$14,RESINAS!G152,IF($B$15=DATOS!$B$15,SECADORES!G148,IF($B$15=DATOS!$B$16,SILOS!G148,IF($B$15=DATOS!$B$17,TANQUES!G148,IF($B$15=DATOS!$B$18,'TK AGITADOS'!G148,IF($B$15=DATOS!$B$19,'TORRES ENF'!G148," ")))))))))))))))))</f>
        <v>0</v>
      </c>
      <c r="F164" s="46">
        <f>IF($B$15=DATOS!$B$3,CALDERAS!H148,IF($B$15=DATOS!$B$4,CENTRÍFUGAS!H148,IF($B$15=DATOS!$B$5,CHILLERS!H148, IF($B$15=DATOS!$B$6,COMPRESORES!H148,IF($B$15=DATOS!$B$7,EVAPORADORES!H148,IF($B$15=DATOS!$B$8,FILTROS!H148,IF($B$15=DATOS!$B$9,IC!H148,IF($B$15=DATOS!$B$10,MIXERS!H148,IF($B$15=DATOS!$B$11,MOLINOS!H148,IF($B$15=DATOS!$B$12,'ÓSMOSIS INV'!H148,IF($B$15=DATOS!$B$13,REACTORES!H148,IF($B$15=DATOS!$B$14,RESINAS!H152,IF($B$15=DATOS!$B$15,SECADORES!H148,IF($B$15=DATOS!$B$16,SILOS!H148,IF($B$15=DATOS!$B$17,TANQUES!H148,IF($B$15=DATOS!$B$18,'TK AGITADOS'!H148,IF($B$15=DATOS!$B$19,'TORRES ENF'!H148," ")))))))))))))))))</f>
        <v>0</v>
      </c>
      <c r="G164" s="46">
        <f>IF($B$15=DATOS!$B$3,CALDERAS!I148,IF($B$15=DATOS!$B$4,CENTRÍFUGAS!I148,IF($B$15=DATOS!$B$5,CHILLERS!I148, IF($B$15=DATOS!$B$6,COMPRESORES!I148,IF($B$15=DATOS!$B$7,EVAPORADORES!I148,IF($B$15=DATOS!$B$8,FILTROS!I148,IF($B$15=DATOS!$B$9,IC!I148,IF($B$15=DATOS!$B$10,MIXERS!I148,IF($B$15=DATOS!$B$11,MOLINOS!I148,IF($B$15=DATOS!$B$12,'ÓSMOSIS INV'!I148,IF($B$15=DATOS!$B$13,REACTORES!I148,IF($B$15=DATOS!$B$14,RESINAS!I152,IF($B$15=DATOS!$B$15,SECADORES!I148,IF($B$15=DATOS!$B$16,SILOS!I148,IF($B$15=DATOS!$B$17,TANQUES!I148,IF($B$15=DATOS!$B$18,'TK AGITADOS'!I148,IF($B$15=DATOS!$B$19,'TORRES ENF'!I148," ")))))))))))))))))</f>
        <v>0</v>
      </c>
      <c r="H164" s="46">
        <f>IF($B$15=DATOS!$B$3,CALDERAS!J148,IF($B$15=DATOS!$B$4,CENTRÍFUGAS!J148,IF($B$15=DATOS!$B$5,CHILLERS!J148, IF($B$15=DATOS!$B$6,COMPRESORES!J148,IF($B$15=DATOS!$B$7,EVAPORADORES!J148,IF($B$15=DATOS!$B$8,FILTROS!J148,IF($B$15=DATOS!$B$9,IC!J148,IF($B$15=DATOS!$B$10,MIXERS!J148,IF($B$15=DATOS!$B$11,MOLINOS!J148,IF($B$15=DATOS!$B$12,'ÓSMOSIS INV'!J148,IF($B$15=DATOS!$B$13,REACTORES!J148,IF($B$15=DATOS!$B$14,RESINAS!J152,IF($B$15=DATOS!$B$15,SECADORES!J148,IF($B$15=DATOS!$B$16,SILOS!J148,IF($B$15=DATOS!$B$17,TANQUES!J148,IF($B$15=DATOS!$B$18,'TK AGITADOS'!J148,IF($B$15=DATOS!$B$19,'TORRES ENF'!J148," ")))))))))))))))))</f>
        <v>0</v>
      </c>
      <c r="I164" s="46">
        <f>IF($B$15=DATOS!$B$3,CALDERAS!K148,IF($B$15=DATOS!$B$4,CENTRÍFUGAS!K148,IF($B$15=DATOS!$B$5,CHILLERS!K148, IF($B$15=DATOS!$B$6,COMPRESORES!K148,IF($B$15=DATOS!$B$7,EVAPORADORES!K148,IF($B$15=DATOS!$B$8,FILTROS!K148,IF($B$15=DATOS!$B$9,IC!K148,IF($B$15=DATOS!$B$10,MIXERS!K148,IF($B$15=DATOS!$B$11,MOLINOS!K148,IF($B$15=DATOS!$B$12,'ÓSMOSIS INV'!K148,IF($B$15=DATOS!$B$13,REACTORES!K148,IF($B$15=DATOS!$B$14,RESINAS!K152,IF($B$15=DATOS!$B$15,SECADORES!K148,IF($B$15=DATOS!$B$16,SILOS!K148,IF($B$15=DATOS!$B$17,TANQUES!K148,IF($B$15=DATOS!$B$18,'TK AGITADOS'!K148,IF($B$15=DATOS!$B$19,'TORRES ENF'!K148," ")))))))))))))))))</f>
        <v>0</v>
      </c>
      <c r="J164" s="46">
        <f>IF($B$15=DATOS!$B$3,CALDERAS!L148,IF($B$15=DATOS!$B$4,CENTRÍFUGAS!L148,IF($B$15=DATOS!$B$5,CHILLERS!L148, IF($B$15=DATOS!$B$6,COMPRESORES!L148,IF($B$15=DATOS!$B$7,EVAPORADORES!L148,IF($B$15=DATOS!$B$8,FILTROS!L148,IF($B$15=DATOS!$B$9,IC!L148,IF($B$15=DATOS!$B$10,MIXERS!L148,IF($B$15=DATOS!$B$11,MOLINOS!L148,IF($B$15=DATOS!$B$12,'ÓSMOSIS INV'!L148,IF($B$15=DATOS!$B$13,REACTORES!L148,IF($B$15=DATOS!$B$14,RESINAS!L152,IF($B$15=DATOS!$B$15,SECADORES!L148,IF($B$15=DATOS!$B$16,SILOS!L148,IF($B$15=DATOS!$B$17,TANQUES!L148,IF($B$15=DATOS!$B$18,'TK AGITADOS'!L148,IF($B$15=DATOS!$B$19,'TORRES ENF'!L148," ")))))))))))))))))</f>
        <v>0</v>
      </c>
      <c r="K164" s="46">
        <f>IF($B$15=DATOS!$B$3,CALDERAS!M148,IF($B$15=DATOS!$B$4,CENTRÍFUGAS!M148,IF($B$15=DATOS!$B$5,CHILLERS!M148, IF($B$15=DATOS!$B$6,COMPRESORES!M148,IF($B$15=DATOS!$B$7,EVAPORADORES!M148,IF($B$15=DATOS!$B$8,FILTROS!M148,IF($B$15=DATOS!$B$9,IC!M148,IF($B$15=DATOS!$B$10,MIXERS!M148,IF($B$15=DATOS!$B$11,MOLINOS!M148,IF($B$15=DATOS!$B$12,'ÓSMOSIS INV'!M148,IF($B$15=DATOS!$B$13,REACTORES!M148,IF($B$15=DATOS!$B$14,RESINAS!M152,IF($B$15=DATOS!$B$15,SECADORES!M148,IF($B$15=DATOS!$B$16,SILOS!M148,IF($B$15=DATOS!$B$17,TANQUES!M148,IF($B$15=DATOS!$B$18,'TK AGITADOS'!M148,IF($B$15=DATOS!$B$19,'TORRES ENF'!M148," ")))))))))))))))))</f>
        <v>0</v>
      </c>
      <c r="L164" s="46">
        <f>IF($B$15=DATOS!$B$3,CALDERAS!N148,IF($B$15=DATOS!$B$4,CENTRÍFUGAS!N148,IF($B$15=DATOS!$B$5,CHILLERS!N148, IF($B$15=DATOS!$B$6,COMPRESORES!N148,IF($B$15=DATOS!$B$7,EVAPORADORES!N148,IF($B$15=DATOS!$B$8,FILTROS!N148,IF($B$15=DATOS!$B$9,IC!N148,IF($B$15=DATOS!$B$10,MIXERS!N148,IF($B$15=DATOS!$B$11,MOLINOS!N148,IF($B$15=DATOS!$B$12,'ÓSMOSIS INV'!N148,IF($B$15=DATOS!$B$13,REACTORES!N148,IF($B$15=DATOS!$B$14,RESINAS!N152,IF($B$15=DATOS!$B$15,SECADORES!N148,IF($B$15=DATOS!$B$16,SILOS!N148,IF($B$15=DATOS!$B$17,TANQUES!N148,IF($B$15=DATOS!$B$18,'TK AGITADOS'!N148,IF($B$15=DATOS!$B$19,'TORRES ENF'!N148," ")))))))))))))))))</f>
        <v>0</v>
      </c>
      <c r="M164" s="46">
        <f>IF($B$15=DATOS!$B$3,CALDERAS!O148,IF($B$15=DATOS!$B$4,CENTRÍFUGAS!O148,IF($B$15=DATOS!$B$5,CHILLERS!O148, IF($B$15=DATOS!$B$6,COMPRESORES!O148,IF($B$15=DATOS!$B$7,EVAPORADORES!O148,IF($B$15=DATOS!$B$8,FILTROS!O148,IF($B$15=DATOS!$B$9,IC!O148,IF($B$15=DATOS!$B$10,MIXERS!O148,IF($B$15=DATOS!$B$11,MOLINOS!O148,IF($B$15=DATOS!$B$12,'ÓSMOSIS INV'!O148,IF($B$15=DATOS!$B$13,REACTORES!O148,IF($B$15=DATOS!$B$14,RESINAS!O152,IF($B$15=DATOS!$B$15,SECADORES!O148,IF($B$15=DATOS!$B$16,SILOS!O148,IF($B$15=DATOS!$B$17,TANQUES!O148,IF($B$15=DATOS!$B$18,'TK AGITADOS'!O148,IF($B$15=DATOS!$B$19,'TORRES ENF'!O148," ")))))))))))))))))</f>
        <v>0</v>
      </c>
      <c r="N164" s="46">
        <f>IF($B$15=DATOS!$B$3,CALDERAS!P148,IF($B$15=DATOS!$B$4,CENTRÍFUGAS!P148,IF($B$15=DATOS!$B$5,CHILLERS!P148, IF($B$15=DATOS!$B$6,COMPRESORES!P148,IF($B$15=DATOS!$B$7,EVAPORADORES!P148,IF($B$15=DATOS!$B$8,FILTROS!P148,IF($B$15=DATOS!$B$9,IC!P148,IF($B$15=DATOS!$B$10,MIXERS!P148,IF($B$15=DATOS!$B$11,MOLINOS!P148,IF($B$15=DATOS!$B$12,'ÓSMOSIS INV'!P148,IF($B$15=DATOS!$B$13,REACTORES!P148,IF($B$15=DATOS!$B$14,RESINAS!P152,IF($B$15=DATOS!$B$15,SECADORES!P148,IF($B$15=DATOS!$B$16,SILOS!P148,IF($B$15=DATOS!$B$17,TANQUES!P148,IF($B$15=DATOS!$B$18,'TK AGITADOS'!P148,IF($B$15=DATOS!$B$19,'TORRES ENF'!P148," ")))))))))))))))))</f>
        <v>0</v>
      </c>
      <c r="O164" s="46">
        <f>IF($B$15=DATOS!$B$3,CALDERAS!Q148,IF($B$15=DATOS!$B$4,CENTRÍFUGAS!Q148,IF($B$15=DATOS!$B$5,CHILLERS!Q148, IF($B$15=DATOS!$B$6,COMPRESORES!Q148,IF($B$15=DATOS!$B$7,EVAPORADORES!Q148,IF($B$15=DATOS!$B$8,FILTROS!Q148,IF($B$15=DATOS!$B$9,IC!Q148,IF($B$15=DATOS!$B$10,MIXERS!Q148,IF($B$15=DATOS!$B$11,MOLINOS!Q148,IF($B$15=DATOS!$B$12,'ÓSMOSIS INV'!Q148,IF($B$15=DATOS!$B$13,REACTORES!Q148,IF($B$15=DATOS!$B$14,RESINAS!Q152,IF($B$15=DATOS!$B$15,SECADORES!Q148,IF($B$15=DATOS!$B$16,SILOS!Q148,IF($B$15=DATOS!$B$17,TANQUES!Q148,IF($B$15=DATOS!$B$18,'TK AGITADOS'!Q148,IF($B$15=DATOS!$B$19,'TORRES ENF'!Q148," ")))))))))))))))))</f>
        <v>0</v>
      </c>
      <c r="P164" s="46">
        <f>IF($B$15=DATOS!$B$3,CALDERAS!R148,IF($B$15=DATOS!$B$4,CENTRÍFUGAS!R148,IF($B$15=DATOS!$B$5,CHILLERS!R148, IF($B$15=DATOS!$B$6,COMPRESORES!R148,IF($B$15=DATOS!$B$7,EVAPORADORES!R148,IF($B$15=DATOS!$B$8,FILTROS!R148,IF($B$15=DATOS!$B$9,IC!R148,IF($B$15=DATOS!$B$10,MIXERS!R148,IF($B$15=DATOS!$B$11,MOLINOS!R148,IF($B$15=DATOS!$B$12,'ÓSMOSIS INV'!R148,IF($B$15=DATOS!$B$13,REACTORES!R148,IF($B$15=DATOS!$B$14,RESINAS!R152,IF($B$15=DATOS!$B$15,SECADORES!R148,IF($B$15=DATOS!$B$16,SILOS!R148,IF($B$15=DATOS!$B$17,TANQUES!R148,IF($B$15=DATOS!$B$18,'TK AGITADOS'!R148,IF($B$15=DATOS!$B$19,'TORRES ENF'!R148," ")))))))))))))))))</f>
        <v>0</v>
      </c>
      <c r="Q164" s="46">
        <f>IF($B$15=DATOS!$B$3,CALDERAS!S148,IF($B$15=DATOS!$B$4,CENTRÍFUGAS!S148,IF($B$15=DATOS!$B$5,CHILLERS!S148, IF($B$15=DATOS!$B$6,COMPRESORES!S148,IF($B$15=DATOS!$B$7,EVAPORADORES!S148,IF($B$15=DATOS!$B$8,FILTROS!S148,IF($B$15=DATOS!$B$9,IC!S148,IF($B$15=DATOS!$B$10,MIXERS!S148,IF($B$15=DATOS!$B$11,MOLINOS!S148,IF($B$15=DATOS!$B$12,'ÓSMOSIS INV'!S148,IF($B$15=DATOS!$B$13,REACTORES!S148,IF($B$15=DATOS!$B$14,RESINAS!S152,IF($B$15=DATOS!$B$15,SECADORES!S148,IF($B$15=DATOS!$B$16,SILOS!S148,IF($B$15=DATOS!$B$17,TANQUES!S148,IF($B$15=DATOS!$B$18,'TK AGITADOS'!S148,IF($B$15=DATOS!$B$19,'TORRES ENF'!S148," ")))))))))))))))))</f>
        <v>0</v>
      </c>
      <c r="R164" s="46">
        <f>IF($B$15=DATOS!$B$3,CALDERAS!T148,IF($B$15=DATOS!$B$4,CENTRÍFUGAS!T148,IF($B$15=DATOS!$B$5,CHILLERS!T148, IF($B$15=DATOS!$B$6,COMPRESORES!T148,IF($B$15=DATOS!$B$7,EVAPORADORES!T148,IF($B$15=DATOS!$B$8,FILTROS!T148,IF($B$15=DATOS!$B$9,IC!T148,IF($B$15=DATOS!$B$10,MIXERS!T148,IF($B$15=DATOS!$B$11,MOLINOS!T148,IF($B$15=DATOS!$B$12,'ÓSMOSIS INV'!T148,IF($B$15=DATOS!$B$13,REACTORES!T148,IF($B$15=DATOS!$B$14,RESINAS!T152,IF($B$15=DATOS!$B$15,SECADORES!T148,IF($B$15=DATOS!$B$16,SILOS!T148,IF($B$15=DATOS!$B$17,TANQUES!T148,IF($B$15=DATOS!$B$18,'TK AGITADOS'!T148,IF($B$15=DATOS!$B$19,'TORRES ENF'!T148," ")))))))))))))))))</f>
        <v>0</v>
      </c>
      <c r="S164" s="46">
        <f>IF($B$15=DATOS!$B$3,CALDERAS!U148,IF($B$15=DATOS!$B$4,CENTRÍFUGAS!U148,IF($B$15=DATOS!$B$5,CHILLERS!U148, IF($B$15=DATOS!$B$6,COMPRESORES!U148,IF($B$15=DATOS!$B$7,EVAPORADORES!U148,IF($B$15=DATOS!$B$8,FILTROS!U148,IF($B$15=DATOS!$B$9,IC!U148,IF($B$15=DATOS!$B$10,MIXERS!U148,IF($B$15=DATOS!$B$11,MOLINOS!U148,IF($B$15=DATOS!$B$12,'ÓSMOSIS INV'!U148,IF($B$15=DATOS!$B$13,REACTORES!U148,IF($B$15=DATOS!$B$14,RESINAS!U152,IF($B$15=DATOS!$B$15,SECADORES!U148,IF($B$15=DATOS!$B$16,SILOS!U148,IF($B$15=DATOS!$B$17,TANQUES!U148,IF($B$15=DATOS!$B$18,'TK AGITADOS'!U148,IF($B$15=DATOS!$B$19,'TORRES ENF'!U148," ")))))))))))))))))</f>
        <v>0</v>
      </c>
      <c r="T164" s="46">
        <f>IF($B$15=DATOS!$B$3,CALDERAS!V148,IF($B$15=DATOS!$B$4,CENTRÍFUGAS!V148,IF($B$15=DATOS!$B$5,CHILLERS!V148, IF($B$15=DATOS!$B$6,COMPRESORES!V148,IF($B$15=DATOS!$B$7,EVAPORADORES!V148,IF($B$15=DATOS!$B$8,FILTROS!V148,IF($B$15=DATOS!$B$9,IC!V148,IF($B$15=DATOS!$B$10,MIXERS!V148,IF($B$15=DATOS!$B$11,MOLINOS!V148,IF($B$15=DATOS!$B$12,'ÓSMOSIS INV'!V148,IF($B$15=DATOS!$B$13,REACTORES!V148,IF($B$15=DATOS!$B$14,RESINAS!V152,IF($B$15=DATOS!$B$15,SECADORES!V148,IF($B$15=DATOS!$B$16,SILOS!V148,IF($B$15=DATOS!$B$17,TANQUES!V148,IF($B$15=DATOS!$B$18,'TK AGITADOS'!V148,IF($B$15=DATOS!$B$19,'TORRES ENF'!V148," ")))))))))))))))))</f>
        <v>0</v>
      </c>
      <c r="U164" s="46">
        <f>IF($B$15=DATOS!$B$3,CALDERAS!W148,IF($B$15=DATOS!$B$4,CENTRÍFUGAS!W148,IF($B$15=DATOS!$B$5,CHILLERS!W148, IF($B$15=DATOS!$B$6,COMPRESORES!W148,IF($B$15=DATOS!$B$7,EVAPORADORES!W148,IF($B$15=DATOS!$B$8,FILTROS!W148,IF($B$15=DATOS!$B$9,IC!W148,IF($B$15=DATOS!$B$10,MIXERS!W148,IF($B$15=DATOS!$B$11,MOLINOS!W148,IF($B$15=DATOS!$B$12,'ÓSMOSIS INV'!W148,IF($B$15=DATOS!$B$13,REACTORES!W148,IF($B$15=DATOS!$B$14,RESINAS!W152,IF($B$15=DATOS!$B$15,SECADORES!W148,IF($B$15=DATOS!$B$16,SILOS!W148,IF($B$15=DATOS!$B$17,TANQUES!W148,IF($B$15=DATOS!$B$18,'TK AGITADOS'!W148,IF($B$15=DATOS!$B$19,'TORRES ENF'!W148," ")))))))))))))))))</f>
        <v>0</v>
      </c>
      <c r="V164" s="46">
        <f>IF($B$15=DATOS!$B$3,CALDERAS!X148,IF($B$15=DATOS!$B$4,CENTRÍFUGAS!X148,IF($B$15=DATOS!$B$5,CHILLERS!X148, IF($B$15=DATOS!$B$6,COMPRESORES!X148,IF($B$15=DATOS!$B$7,EVAPORADORES!X148,IF($B$15=DATOS!$B$8,FILTROS!X148,IF($B$15=DATOS!$B$9,IC!X148,IF($B$15=DATOS!$B$10,MIXERS!X148,IF($B$15=DATOS!$B$11,MOLINOS!X148,IF($B$15=DATOS!$B$12,'ÓSMOSIS INV'!X148,IF($B$15=DATOS!$B$13,REACTORES!X148,IF($B$15=DATOS!$B$14,RESINAS!X152,IF($B$15=DATOS!$B$15,SECADORES!X148,IF($B$15=DATOS!$B$16,SILOS!X148,IF($B$15=DATOS!$B$17,TANQUES!X148,IF($B$15=DATOS!$B$18,'TK AGITADOS'!X148,IF($B$15=DATOS!$B$19,'TORRES ENF'!X148," ")))))))))))))))))</f>
        <v>0</v>
      </c>
      <c r="W164" s="46">
        <f>IF($B$15=DATOS!$B$3,CALDERAS!Y148,IF($B$15=DATOS!$B$4,CENTRÍFUGAS!Y148,IF($B$15=DATOS!$B$5,CHILLERS!Y148, IF($B$15=DATOS!$B$6,COMPRESORES!Y148,IF($B$15=DATOS!$B$7,EVAPORADORES!Y148,IF($B$15=DATOS!$B$8,FILTROS!Y148,IF($B$15=DATOS!$B$9,IC!Y148,IF($B$15=DATOS!$B$10,MIXERS!Y148,IF($B$15=DATOS!$B$11,MOLINOS!Y148,IF($B$15=DATOS!$B$12,'ÓSMOSIS INV'!Y148,IF($B$15=DATOS!$B$13,REACTORES!Y148,IF($B$15=DATOS!$B$14,RESINAS!Y152,IF($B$15=DATOS!$B$15,SECADORES!Y148,IF($B$15=DATOS!$B$16,SILOS!Y148,IF($B$15=DATOS!$B$17,TANQUES!Y148,IF($B$15=DATOS!$B$18,'TK AGITADOS'!Y148,IF($B$15=DATOS!$B$19,'TORRES ENF'!Y148," ")))))))))))))))))</f>
        <v>0</v>
      </c>
      <c r="X164" s="46">
        <f>IF($B$15=DATOS!$B$3,CALDERAS!Z148,IF($B$15=DATOS!$B$4,CENTRÍFUGAS!Z148,IF($B$15=DATOS!$B$5,CHILLERS!Z148, IF($B$15=DATOS!$B$6,COMPRESORES!Z148,IF($B$15=DATOS!$B$7,EVAPORADORES!Z148,IF($B$15=DATOS!$B$8,FILTROS!Z148,IF($B$15=DATOS!$B$9,IC!Z148,IF($B$15=DATOS!$B$10,MIXERS!Z148,IF($B$15=DATOS!$B$11,MOLINOS!Z148,IF($B$15=DATOS!$B$12,'ÓSMOSIS INV'!Z148,IF($B$15=DATOS!$B$13,REACTORES!Z148,IF($B$15=DATOS!$B$14,RESINAS!Z152,IF($B$15=DATOS!$B$15,SECADORES!Z148,IF($B$15=DATOS!$B$16,SILOS!Z148,IF($B$15=DATOS!$B$17,TANQUES!Z148,IF($B$15=DATOS!$B$18,'TK AGITADOS'!Z148,IF($B$15=DATOS!$B$19,'TORRES ENF'!Z148," ")))))))))))))))))</f>
        <v>0</v>
      </c>
      <c r="Y164" s="46">
        <f>IF($B$15=DATOS!$B$3,CALDERAS!AA148,IF($B$15=DATOS!$B$4,CENTRÍFUGAS!AA148,IF($B$15=DATOS!$B$5,CHILLERS!AA148, IF($B$15=DATOS!$B$6,COMPRESORES!AA148,IF($B$15=DATOS!$B$7,EVAPORADORES!AA148,IF($B$15=DATOS!$B$8,FILTROS!AA148,IF($B$15=DATOS!$B$9,IC!AA148,IF($B$15=DATOS!$B$10,MIXERS!AA148,IF($B$15=DATOS!$B$11,MOLINOS!AA148,IF($B$15=DATOS!$B$12,'ÓSMOSIS INV'!AA148,IF($B$15=DATOS!$B$13,REACTORES!AA148,IF($B$15=DATOS!$B$14,RESINAS!AA152,IF($B$15=DATOS!$B$15,SECADORES!AA148,IF($B$15=DATOS!$B$16,SILOS!AA148,IF($B$15=DATOS!$B$17,TANQUES!AA148,IF($B$15=DATOS!$B$18,'TK AGITADOS'!AA148,IF($B$15=DATOS!$B$19,'TORRES ENF'!AA148," ")))))))))))))))))</f>
        <v>0</v>
      </c>
      <c r="Z164" s="46">
        <f>IF($B$15=DATOS!$B$3,CALDERAS!AB148,IF($B$15=DATOS!$B$4,CENTRÍFUGAS!AB148,IF($B$15=DATOS!$B$5,CHILLERS!AB148, IF($B$15=DATOS!$B$6,COMPRESORES!AB148,IF($B$15=DATOS!$B$7,EVAPORADORES!AB148,IF($B$15=DATOS!$B$8,FILTROS!AB148,IF($B$15=DATOS!$B$9,IC!AB148,IF($B$15=DATOS!$B$10,MIXERS!AB148,IF($B$15=DATOS!$B$11,MOLINOS!AB148,IF($B$15=DATOS!$B$12,'ÓSMOSIS INV'!AB148,IF($B$15=DATOS!$B$13,REACTORES!AB148,IF($B$15=DATOS!$B$14,RESINAS!AB152,IF($B$15=DATOS!$B$15,SECADORES!AB148,IF($B$15=DATOS!$B$16,SILOS!AB148,IF($B$15=DATOS!$B$17,TANQUES!AB148,IF($B$15=DATOS!$B$18,'TK AGITADOS'!AB148,IF($B$15=DATOS!$B$19,'TORRES ENF'!AB148," ")))))))))))))))))</f>
        <v>0</v>
      </c>
      <c r="AA164" s="46">
        <f>IF($B$15=DATOS!$B$3,CALDERAS!AC148,IF($B$15=DATOS!$B$4,CENTRÍFUGAS!AC148,IF($B$15=DATOS!$B$5,CHILLERS!AC148, IF($B$15=DATOS!$B$6,COMPRESORES!AC148,IF($B$15=DATOS!$B$7,EVAPORADORES!AC148,IF($B$15=DATOS!$B$8,FILTROS!AC148,IF($B$15=DATOS!$B$9,IC!AC148,IF($B$15=DATOS!$B$10,MIXERS!AC148,IF($B$15=DATOS!$B$11,MOLINOS!AC148,IF($B$15=DATOS!$B$12,'ÓSMOSIS INV'!AC148,IF($B$15=DATOS!$B$13,REACTORES!AC148,IF($B$15=DATOS!$B$14,RESINAS!AC152,IF($B$15=DATOS!$B$15,SECADORES!AC148,IF($B$15=DATOS!$B$16,SILOS!AC148,IF($B$15=DATOS!$B$17,TANQUES!AC148,IF($B$15=DATOS!$B$18,'TK AGITADOS'!AC148,IF($B$15=DATOS!$B$19,'TORRES ENF'!AC148," ")))))))))))))))))</f>
        <v>0</v>
      </c>
      <c r="AB164" s="46">
        <f>IF($B$15=DATOS!$B$3,CALDERAS!AD148,IF($B$15=DATOS!$B$4,CENTRÍFUGAS!AD148,IF($B$15=DATOS!$B$5,CHILLERS!AD148, IF($B$15=DATOS!$B$6,COMPRESORES!AD148,IF($B$15=DATOS!$B$7,EVAPORADORES!AD148,IF($B$15=DATOS!$B$8,FILTROS!AD148,IF($B$15=DATOS!$B$9,IC!AD148,IF($B$15=DATOS!$B$10,MIXERS!AD148,IF($B$15=DATOS!$B$11,MOLINOS!AD148,IF($B$15=DATOS!$B$12,'ÓSMOSIS INV'!AD148,IF($B$15=DATOS!$B$13,REACTORES!AD148,IF($B$15=DATOS!$B$14,RESINAS!AD152,IF($B$15=DATOS!$B$15,SECADORES!AD148,IF($B$15=DATOS!$B$16,SILOS!AD148,IF($B$15=DATOS!$B$17,TANQUES!AD148,IF($B$15=DATOS!$B$18,'TK AGITADOS'!AD148,IF($B$15=DATOS!$B$19,'TORRES ENF'!AD148," ")))))))))))))))))</f>
        <v>0</v>
      </c>
      <c r="AC164" s="46">
        <f>IF($B$15=DATOS!$B$3,CALDERAS!AE148,IF($B$15=DATOS!$B$4,CENTRÍFUGAS!AE148,IF($B$15=DATOS!$B$5,CHILLERS!AE148, IF($B$15=DATOS!$B$6,COMPRESORES!AE148,IF($B$15=DATOS!$B$7,EVAPORADORES!AE148,IF($B$15=DATOS!$B$8,FILTROS!AE148,IF($B$15=DATOS!$B$9,IC!AE148,IF($B$15=DATOS!$B$10,MIXERS!AE148,IF($B$15=DATOS!$B$11,MOLINOS!AE148,IF($B$15=DATOS!$B$12,'ÓSMOSIS INV'!AE148,IF($B$15=DATOS!$B$13,REACTORES!AE148,IF($B$15=DATOS!$B$14,RESINAS!AE152,IF($B$15=DATOS!$B$15,SECADORES!AE148,IF($B$15=DATOS!$B$16,SILOS!AE148,IF($B$15=DATOS!$B$17,TANQUES!AE148,IF($B$15=DATOS!$B$18,'TK AGITADOS'!AE148,IF($B$15=DATOS!$B$19,'TORRES ENF'!AE148," ")))))))))))))))))</f>
        <v>0</v>
      </c>
      <c r="AD164" s="46">
        <f>IF($B$15=DATOS!$B$3,CALDERAS!AF148,IF($B$15=DATOS!$B$4,CENTRÍFUGAS!AF148,IF($B$15=DATOS!$B$5,CHILLERS!AF148, IF($B$15=DATOS!$B$6,COMPRESORES!AF148,IF($B$15=DATOS!$B$7,EVAPORADORES!AF148,IF($B$15=DATOS!$B$8,FILTROS!AF148,IF($B$15=DATOS!$B$9,IC!AF148,IF($B$15=DATOS!$B$10,MIXERS!AF148,IF($B$15=DATOS!$B$11,MOLINOS!AF148,IF($B$15=DATOS!$B$12,'ÓSMOSIS INV'!AF148,IF($B$15=DATOS!$B$13,REACTORES!AF148,IF($B$15=DATOS!$B$14,RESINAS!AF152,IF($B$15=DATOS!$B$15,SECADORES!AF148,IF($B$15=DATOS!$B$16,SILOS!AF148,IF($B$15=DATOS!$B$17,TANQUES!AF148,IF($B$15=DATOS!$B$18,'TK AGITADOS'!AF148,IF($B$15=DATOS!$B$19,'TORRES ENF'!AF148," ")))))))))))))))))</f>
        <v>0</v>
      </c>
      <c r="AE164" s="46">
        <f>IF($B$15=DATOS!$B$3,CALDERAS!AG148,IF($B$15=DATOS!$B$4,CENTRÍFUGAS!AG148,IF($B$15=DATOS!$B$5,CHILLERS!AG148, IF($B$15=DATOS!$B$6,COMPRESORES!AG148,IF($B$15=DATOS!$B$7,EVAPORADORES!AG148,IF($B$15=DATOS!$B$8,FILTROS!AG148,IF($B$15=DATOS!$B$9,IC!AG148,IF($B$15=DATOS!$B$10,MIXERS!AG148,IF($B$15=DATOS!$B$11,MOLINOS!AG148,IF($B$15=DATOS!$B$12,'ÓSMOSIS INV'!AG148,IF($B$15=DATOS!$B$13,REACTORES!AG148,IF($B$15=DATOS!$B$14,RESINAS!AG152,IF($B$15=DATOS!$B$15,SECADORES!AG148,IF($B$15=DATOS!$B$16,SILOS!AG148,IF($B$15=DATOS!$B$17,TANQUES!AG148,IF($B$15=DATOS!$B$18,'TK AGITADOS'!AG148,IF($B$15=DATOS!$B$19,'TORRES ENF'!AG148," ")))))))))))))))))</f>
        <v>0</v>
      </c>
      <c r="AF164" s="46">
        <f>IF($B$15=DATOS!$B$3,CALDERAS!AH148,IF($B$15=DATOS!$B$4,CENTRÍFUGAS!AH148,IF($B$15=DATOS!$B$5,CHILLERS!AH148, IF($B$15=DATOS!$B$6,COMPRESORES!AH148,IF($B$15=DATOS!$B$7,EVAPORADORES!AH148,IF($B$15=DATOS!$B$8,FILTROS!AH148,IF($B$15=DATOS!$B$9,IC!AH148,IF($B$15=DATOS!$B$10,MIXERS!AH148,IF($B$15=DATOS!$B$11,MOLINOS!AH148,IF($B$15=DATOS!$B$12,'ÓSMOSIS INV'!AH148,IF($B$15=DATOS!$B$13,REACTORES!AH148,IF($B$15=DATOS!$B$14,RESINAS!AH152,IF($B$15=DATOS!$B$15,SECADORES!AH148,IF($B$15=DATOS!$B$16,SILOS!AH148,IF($B$15=DATOS!$B$17,TANQUES!AH148,IF($B$15=DATOS!$B$18,'TK AGITADOS'!AH148,IF($B$15=DATOS!$B$19,'TORRES ENF'!AH148," ")))))))))))))))))</f>
        <v>0</v>
      </c>
    </row>
    <row r="165" spans="1:32" s="48" customFormat="1" ht="45" customHeight="1" x14ac:dyDescent="0.4">
      <c r="A165" s="46">
        <f>IF($B$15=DATOS!$B$3,CALDERAS!C149,IF($B$15=DATOS!$B$4,CENTRÍFUGAS!C149,IF($B$15=DATOS!$B$5,CHILLERS!C149, IF($B$15=DATOS!$B$6,COMPRESORES!C149,IF($B$15=DATOS!$B$7,EVAPORADORES!C149,IF($B$15=DATOS!$B$8,FILTROS!C149,IF($B$15=DATOS!$B$9,IC!C149,IF($B$15=DATOS!$B$10,MIXERS!C149,IF($B$15=DATOS!$B$11,MOLINOS!C149,IF($B$15=DATOS!$B$12,'ÓSMOSIS INV'!C149,IF($B$15=DATOS!$B$13,REACTORES!C149,IF($B$15=DATOS!$B$14,RESINAS!C153,IF($B$15=DATOS!$B$15,SECADORES!C149,IF($B$15=DATOS!$B$16,SILOS!C149,IF($B$15=DATOS!$B$17,TANQUES!C149,IF($B$15=DATOS!$B$18,'TK AGITADOS'!C149,IF($B$15=DATOS!$B$19,'TORRES ENF'!C149," ")))))))))))))))))</f>
        <v>0</v>
      </c>
      <c r="B165" s="46">
        <f>IF($B$15=DATOS!$B$3,CALDERAS!D149,IF($B$15=DATOS!$B$4,CENTRÍFUGAS!D149,IF($B$15=DATOS!$B$5,CHILLERS!D149, IF($B$15=DATOS!$B$6,COMPRESORES!D149,IF($B$15=DATOS!$B$7,EVAPORADORES!D149,IF($B$15=DATOS!$B$8,FILTROS!D149,IF($B$15=DATOS!$B$9,IC!D149,IF($B$15=DATOS!$B$10,MIXERS!D149,IF($B$15=DATOS!$B$11,MOLINOS!D149,IF($B$15=DATOS!$B$12,'ÓSMOSIS INV'!D149,IF($B$15=DATOS!$B$13,REACTORES!D149,IF($B$15=DATOS!$B$14,RESINAS!D153,IF($B$15=DATOS!$B$15,SECADORES!D149,IF($B$15=DATOS!$B$16,SILOS!D149,IF($B$15=DATOS!$B$17,TANQUES!D149,IF($B$15=DATOS!$B$18,'TK AGITADOS'!D149,IF($B$15=DATOS!$B$19,'TORRES ENF'!D149," ")))))))))))))))))</f>
        <v>0</v>
      </c>
      <c r="C165" s="46">
        <f>IF($B$15=DATOS!$B$3,CALDERAS!E149,IF($B$15=DATOS!$B$4,CENTRÍFUGAS!E149,IF($B$15=DATOS!$B$5,CHILLERS!E149, IF($B$15=DATOS!$B$6,COMPRESORES!E149,IF($B$15=DATOS!$B$7,EVAPORADORES!E149,IF($B$15=DATOS!$B$8,FILTROS!E149,IF($B$15=DATOS!$B$9,IC!E149,IF($B$15=DATOS!$B$10,MIXERS!E149,IF($B$15=DATOS!$B$11,MOLINOS!E149,IF($B$15=DATOS!$B$12,'ÓSMOSIS INV'!E149,IF($B$15=DATOS!$B$13,REACTORES!E149,IF($B$15=DATOS!$B$14,RESINAS!E153,IF($B$15=DATOS!$B$15,SECADORES!E149,IF($B$15=DATOS!$B$16,SILOS!E149,IF($B$15=DATOS!$B$17,TANQUES!E149,IF($B$15=DATOS!$B$18,'TK AGITADOS'!E149,IF($B$15=DATOS!$B$19,'TORRES ENF'!E149," ")))))))))))))))))</f>
        <v>0</v>
      </c>
      <c r="D165" s="46">
        <f>IF($B$15=DATOS!$B$3,CALDERAS!F149,IF($B$15=DATOS!$B$4,CENTRÍFUGAS!F149,IF($B$15=DATOS!$B$5,CHILLERS!F149, IF($B$15=DATOS!$B$6,COMPRESORES!F149,IF($B$15=DATOS!$B$7,EVAPORADORES!F149,IF($B$15=DATOS!$B$8,FILTROS!F149,IF($B$15=DATOS!$B$9,IC!F149,IF($B$15=DATOS!$B$10,MIXERS!F149,IF($B$15=DATOS!$B$11,MOLINOS!F149,IF($B$15=DATOS!$B$12,'ÓSMOSIS INV'!F149,IF($B$15=DATOS!$B$13,REACTORES!F149,IF($B$15=DATOS!$B$14,RESINAS!F153,IF($B$15=DATOS!$B$15,SECADORES!F149,IF($B$15=DATOS!$B$16,SILOS!F149,IF($B$15=DATOS!$B$17,TANQUES!F149,IF($B$15=DATOS!$B$18,'TK AGITADOS'!F149,IF($B$15=DATOS!$B$19,'TORRES ENF'!F149," ")))))))))))))))))</f>
        <v>0</v>
      </c>
      <c r="E165" s="46">
        <f>IF($B$15=DATOS!$B$3,CALDERAS!G149,IF($B$15=DATOS!$B$4,CENTRÍFUGAS!G149,IF($B$15=DATOS!$B$5,CHILLERS!G149, IF($B$15=DATOS!$B$6,COMPRESORES!G149,IF($B$15=DATOS!$B$7,EVAPORADORES!G149,IF($B$15=DATOS!$B$8,FILTROS!G149,IF($B$15=DATOS!$B$9,IC!G149,IF($B$15=DATOS!$B$10,MIXERS!G149,IF($B$15=DATOS!$B$11,MOLINOS!G149,IF($B$15=DATOS!$B$12,'ÓSMOSIS INV'!G149,IF($B$15=DATOS!$B$13,REACTORES!G149,IF($B$15=DATOS!$B$14,RESINAS!G153,IF($B$15=DATOS!$B$15,SECADORES!G149,IF($B$15=DATOS!$B$16,SILOS!G149,IF($B$15=DATOS!$B$17,TANQUES!G149,IF($B$15=DATOS!$B$18,'TK AGITADOS'!G149,IF($B$15=DATOS!$B$19,'TORRES ENF'!G149," ")))))))))))))))))</f>
        <v>0</v>
      </c>
      <c r="F165" s="46">
        <f>IF($B$15=DATOS!$B$3,CALDERAS!H149,IF($B$15=DATOS!$B$4,CENTRÍFUGAS!H149,IF($B$15=DATOS!$B$5,CHILLERS!H149, IF($B$15=DATOS!$B$6,COMPRESORES!H149,IF($B$15=DATOS!$B$7,EVAPORADORES!H149,IF($B$15=DATOS!$B$8,FILTROS!H149,IF($B$15=DATOS!$B$9,IC!H149,IF($B$15=DATOS!$B$10,MIXERS!H149,IF($B$15=DATOS!$B$11,MOLINOS!H149,IF($B$15=DATOS!$B$12,'ÓSMOSIS INV'!H149,IF($B$15=DATOS!$B$13,REACTORES!H149,IF($B$15=DATOS!$B$14,RESINAS!H153,IF($B$15=DATOS!$B$15,SECADORES!H149,IF($B$15=DATOS!$B$16,SILOS!H149,IF($B$15=DATOS!$B$17,TANQUES!H149,IF($B$15=DATOS!$B$18,'TK AGITADOS'!H149,IF($B$15=DATOS!$B$19,'TORRES ENF'!H149," ")))))))))))))))))</f>
        <v>0</v>
      </c>
      <c r="G165" s="46">
        <f>IF($B$15=DATOS!$B$3,CALDERAS!I149,IF($B$15=DATOS!$B$4,CENTRÍFUGAS!I149,IF($B$15=DATOS!$B$5,CHILLERS!I149, IF($B$15=DATOS!$B$6,COMPRESORES!I149,IF($B$15=DATOS!$B$7,EVAPORADORES!I149,IF($B$15=DATOS!$B$8,FILTROS!I149,IF($B$15=DATOS!$B$9,IC!I149,IF($B$15=DATOS!$B$10,MIXERS!I149,IF($B$15=DATOS!$B$11,MOLINOS!I149,IF($B$15=DATOS!$B$12,'ÓSMOSIS INV'!I149,IF($B$15=DATOS!$B$13,REACTORES!I149,IF($B$15=DATOS!$B$14,RESINAS!I153,IF($B$15=DATOS!$B$15,SECADORES!I149,IF($B$15=DATOS!$B$16,SILOS!I149,IF($B$15=DATOS!$B$17,TANQUES!I149,IF($B$15=DATOS!$B$18,'TK AGITADOS'!I149,IF($B$15=DATOS!$B$19,'TORRES ENF'!I149," ")))))))))))))))))</f>
        <v>0</v>
      </c>
      <c r="H165" s="46">
        <f>IF($B$15=DATOS!$B$3,CALDERAS!J149,IF($B$15=DATOS!$B$4,CENTRÍFUGAS!J149,IF($B$15=DATOS!$B$5,CHILLERS!J149, IF($B$15=DATOS!$B$6,COMPRESORES!J149,IF($B$15=DATOS!$B$7,EVAPORADORES!J149,IF($B$15=DATOS!$B$8,FILTROS!J149,IF($B$15=DATOS!$B$9,IC!J149,IF($B$15=DATOS!$B$10,MIXERS!J149,IF($B$15=DATOS!$B$11,MOLINOS!J149,IF($B$15=DATOS!$B$12,'ÓSMOSIS INV'!J149,IF($B$15=DATOS!$B$13,REACTORES!J149,IF($B$15=DATOS!$B$14,RESINAS!J153,IF($B$15=DATOS!$B$15,SECADORES!J149,IF($B$15=DATOS!$B$16,SILOS!J149,IF($B$15=DATOS!$B$17,TANQUES!J149,IF($B$15=DATOS!$B$18,'TK AGITADOS'!J149,IF($B$15=DATOS!$B$19,'TORRES ENF'!J149," ")))))))))))))))))</f>
        <v>0</v>
      </c>
      <c r="I165" s="46">
        <f>IF($B$15=DATOS!$B$3,CALDERAS!K149,IF($B$15=DATOS!$B$4,CENTRÍFUGAS!K149,IF($B$15=DATOS!$B$5,CHILLERS!K149, IF($B$15=DATOS!$B$6,COMPRESORES!K149,IF($B$15=DATOS!$B$7,EVAPORADORES!K149,IF($B$15=DATOS!$B$8,FILTROS!K149,IF($B$15=DATOS!$B$9,IC!K149,IF($B$15=DATOS!$B$10,MIXERS!K149,IF($B$15=DATOS!$B$11,MOLINOS!K149,IF($B$15=DATOS!$B$12,'ÓSMOSIS INV'!K149,IF($B$15=DATOS!$B$13,REACTORES!K149,IF($B$15=DATOS!$B$14,RESINAS!K153,IF($B$15=DATOS!$B$15,SECADORES!K149,IF($B$15=DATOS!$B$16,SILOS!K149,IF($B$15=DATOS!$B$17,TANQUES!K149,IF($B$15=DATOS!$B$18,'TK AGITADOS'!K149,IF($B$15=DATOS!$B$19,'TORRES ENF'!K149," ")))))))))))))))))</f>
        <v>0</v>
      </c>
      <c r="J165" s="46">
        <f>IF($B$15=DATOS!$B$3,CALDERAS!L149,IF($B$15=DATOS!$B$4,CENTRÍFUGAS!L149,IF($B$15=DATOS!$B$5,CHILLERS!L149, IF($B$15=DATOS!$B$6,COMPRESORES!L149,IF($B$15=DATOS!$B$7,EVAPORADORES!L149,IF($B$15=DATOS!$B$8,FILTROS!L149,IF($B$15=DATOS!$B$9,IC!L149,IF($B$15=DATOS!$B$10,MIXERS!L149,IF($B$15=DATOS!$B$11,MOLINOS!L149,IF($B$15=DATOS!$B$12,'ÓSMOSIS INV'!L149,IF($B$15=DATOS!$B$13,REACTORES!L149,IF($B$15=DATOS!$B$14,RESINAS!L153,IF($B$15=DATOS!$B$15,SECADORES!L149,IF($B$15=DATOS!$B$16,SILOS!L149,IF($B$15=DATOS!$B$17,TANQUES!L149,IF($B$15=DATOS!$B$18,'TK AGITADOS'!L149,IF($B$15=DATOS!$B$19,'TORRES ENF'!L149," ")))))))))))))))))</f>
        <v>0</v>
      </c>
      <c r="K165" s="46">
        <f>IF($B$15=DATOS!$B$3,CALDERAS!M149,IF($B$15=DATOS!$B$4,CENTRÍFUGAS!M149,IF($B$15=DATOS!$B$5,CHILLERS!M149, IF($B$15=DATOS!$B$6,COMPRESORES!M149,IF($B$15=DATOS!$B$7,EVAPORADORES!M149,IF($B$15=DATOS!$B$8,FILTROS!M149,IF($B$15=DATOS!$B$9,IC!M149,IF($B$15=DATOS!$B$10,MIXERS!M149,IF($B$15=DATOS!$B$11,MOLINOS!M149,IF($B$15=DATOS!$B$12,'ÓSMOSIS INV'!M149,IF($B$15=DATOS!$B$13,REACTORES!M149,IF($B$15=DATOS!$B$14,RESINAS!M153,IF($B$15=DATOS!$B$15,SECADORES!M149,IF($B$15=DATOS!$B$16,SILOS!M149,IF($B$15=DATOS!$B$17,TANQUES!M149,IF($B$15=DATOS!$B$18,'TK AGITADOS'!M149,IF($B$15=DATOS!$B$19,'TORRES ENF'!M149," ")))))))))))))))))</f>
        <v>0</v>
      </c>
      <c r="L165" s="46">
        <f>IF($B$15=DATOS!$B$3,CALDERAS!N149,IF($B$15=DATOS!$B$4,CENTRÍFUGAS!N149,IF($B$15=DATOS!$B$5,CHILLERS!N149, IF($B$15=DATOS!$B$6,COMPRESORES!N149,IF($B$15=DATOS!$B$7,EVAPORADORES!N149,IF($B$15=DATOS!$B$8,FILTROS!N149,IF($B$15=DATOS!$B$9,IC!N149,IF($B$15=DATOS!$B$10,MIXERS!N149,IF($B$15=DATOS!$B$11,MOLINOS!N149,IF($B$15=DATOS!$B$12,'ÓSMOSIS INV'!N149,IF($B$15=DATOS!$B$13,REACTORES!N149,IF($B$15=DATOS!$B$14,RESINAS!N153,IF($B$15=DATOS!$B$15,SECADORES!N149,IF($B$15=DATOS!$B$16,SILOS!N149,IF($B$15=DATOS!$B$17,TANQUES!N149,IF($B$15=DATOS!$B$18,'TK AGITADOS'!N149,IF($B$15=DATOS!$B$19,'TORRES ENF'!N149," ")))))))))))))))))</f>
        <v>0</v>
      </c>
      <c r="M165" s="46">
        <f>IF($B$15=DATOS!$B$3,CALDERAS!O149,IF($B$15=DATOS!$B$4,CENTRÍFUGAS!O149,IF($B$15=DATOS!$B$5,CHILLERS!O149, IF($B$15=DATOS!$B$6,COMPRESORES!O149,IF($B$15=DATOS!$B$7,EVAPORADORES!O149,IF($B$15=DATOS!$B$8,FILTROS!O149,IF($B$15=DATOS!$B$9,IC!O149,IF($B$15=DATOS!$B$10,MIXERS!O149,IF($B$15=DATOS!$B$11,MOLINOS!O149,IF($B$15=DATOS!$B$12,'ÓSMOSIS INV'!O149,IF($B$15=DATOS!$B$13,REACTORES!O149,IF($B$15=DATOS!$B$14,RESINAS!O153,IF($B$15=DATOS!$B$15,SECADORES!O149,IF($B$15=DATOS!$B$16,SILOS!O149,IF($B$15=DATOS!$B$17,TANQUES!O149,IF($B$15=DATOS!$B$18,'TK AGITADOS'!O149,IF($B$15=DATOS!$B$19,'TORRES ENF'!O149," ")))))))))))))))))</f>
        <v>0</v>
      </c>
      <c r="N165" s="46">
        <f>IF($B$15=DATOS!$B$3,CALDERAS!P149,IF($B$15=DATOS!$B$4,CENTRÍFUGAS!P149,IF($B$15=DATOS!$B$5,CHILLERS!P149, IF($B$15=DATOS!$B$6,COMPRESORES!P149,IF($B$15=DATOS!$B$7,EVAPORADORES!P149,IF($B$15=DATOS!$B$8,FILTROS!P149,IF($B$15=DATOS!$B$9,IC!P149,IF($B$15=DATOS!$B$10,MIXERS!P149,IF($B$15=DATOS!$B$11,MOLINOS!P149,IF($B$15=DATOS!$B$12,'ÓSMOSIS INV'!P149,IF($B$15=DATOS!$B$13,REACTORES!P149,IF($B$15=DATOS!$B$14,RESINAS!P153,IF($B$15=DATOS!$B$15,SECADORES!P149,IF($B$15=DATOS!$B$16,SILOS!P149,IF($B$15=DATOS!$B$17,TANQUES!P149,IF($B$15=DATOS!$B$18,'TK AGITADOS'!P149,IF($B$15=DATOS!$B$19,'TORRES ENF'!P149," ")))))))))))))))))</f>
        <v>0</v>
      </c>
      <c r="O165" s="46">
        <f>IF($B$15=DATOS!$B$3,CALDERAS!Q149,IF($B$15=DATOS!$B$4,CENTRÍFUGAS!Q149,IF($B$15=DATOS!$B$5,CHILLERS!Q149, IF($B$15=DATOS!$B$6,COMPRESORES!Q149,IF($B$15=DATOS!$B$7,EVAPORADORES!Q149,IF($B$15=DATOS!$B$8,FILTROS!Q149,IF($B$15=DATOS!$B$9,IC!Q149,IF($B$15=DATOS!$B$10,MIXERS!Q149,IF($B$15=DATOS!$B$11,MOLINOS!Q149,IF($B$15=DATOS!$B$12,'ÓSMOSIS INV'!Q149,IF($B$15=DATOS!$B$13,REACTORES!Q149,IF($B$15=DATOS!$B$14,RESINAS!Q153,IF($B$15=DATOS!$B$15,SECADORES!Q149,IF($B$15=DATOS!$B$16,SILOS!Q149,IF($B$15=DATOS!$B$17,TANQUES!Q149,IF($B$15=DATOS!$B$18,'TK AGITADOS'!Q149,IF($B$15=DATOS!$B$19,'TORRES ENF'!Q149," ")))))))))))))))))</f>
        <v>0</v>
      </c>
      <c r="P165" s="46">
        <f>IF($B$15=DATOS!$B$3,CALDERAS!R149,IF($B$15=DATOS!$B$4,CENTRÍFUGAS!R149,IF($B$15=DATOS!$B$5,CHILLERS!R149, IF($B$15=DATOS!$B$6,COMPRESORES!R149,IF($B$15=DATOS!$B$7,EVAPORADORES!R149,IF($B$15=DATOS!$B$8,FILTROS!R149,IF($B$15=DATOS!$B$9,IC!R149,IF($B$15=DATOS!$B$10,MIXERS!R149,IF($B$15=DATOS!$B$11,MOLINOS!R149,IF($B$15=DATOS!$B$12,'ÓSMOSIS INV'!R149,IF($B$15=DATOS!$B$13,REACTORES!R149,IF($B$15=DATOS!$B$14,RESINAS!R153,IF($B$15=DATOS!$B$15,SECADORES!R149,IF($B$15=DATOS!$B$16,SILOS!R149,IF($B$15=DATOS!$B$17,TANQUES!R149,IF($B$15=DATOS!$B$18,'TK AGITADOS'!R149,IF($B$15=DATOS!$B$19,'TORRES ENF'!R149," ")))))))))))))))))</f>
        <v>0</v>
      </c>
      <c r="Q165" s="46">
        <f>IF($B$15=DATOS!$B$3,CALDERAS!S149,IF($B$15=DATOS!$B$4,CENTRÍFUGAS!S149,IF($B$15=DATOS!$B$5,CHILLERS!S149, IF($B$15=DATOS!$B$6,COMPRESORES!S149,IF($B$15=DATOS!$B$7,EVAPORADORES!S149,IF($B$15=DATOS!$B$8,FILTROS!S149,IF($B$15=DATOS!$B$9,IC!S149,IF($B$15=DATOS!$B$10,MIXERS!S149,IF($B$15=DATOS!$B$11,MOLINOS!S149,IF($B$15=DATOS!$B$12,'ÓSMOSIS INV'!S149,IF($B$15=DATOS!$B$13,REACTORES!S149,IF($B$15=DATOS!$B$14,RESINAS!S153,IF($B$15=DATOS!$B$15,SECADORES!S149,IF($B$15=DATOS!$B$16,SILOS!S149,IF($B$15=DATOS!$B$17,TANQUES!S149,IF($B$15=DATOS!$B$18,'TK AGITADOS'!S149,IF($B$15=DATOS!$B$19,'TORRES ENF'!S149," ")))))))))))))))))</f>
        <v>0</v>
      </c>
      <c r="R165" s="46">
        <f>IF($B$15=DATOS!$B$3,CALDERAS!T149,IF($B$15=DATOS!$B$4,CENTRÍFUGAS!T149,IF($B$15=DATOS!$B$5,CHILLERS!T149, IF($B$15=DATOS!$B$6,COMPRESORES!T149,IF($B$15=DATOS!$B$7,EVAPORADORES!T149,IF($B$15=DATOS!$B$8,FILTROS!T149,IF($B$15=DATOS!$B$9,IC!T149,IF($B$15=DATOS!$B$10,MIXERS!T149,IF($B$15=DATOS!$B$11,MOLINOS!T149,IF($B$15=DATOS!$B$12,'ÓSMOSIS INV'!T149,IF($B$15=DATOS!$B$13,REACTORES!T149,IF($B$15=DATOS!$B$14,RESINAS!T153,IF($B$15=DATOS!$B$15,SECADORES!T149,IF($B$15=DATOS!$B$16,SILOS!T149,IF($B$15=DATOS!$B$17,TANQUES!T149,IF($B$15=DATOS!$B$18,'TK AGITADOS'!T149,IF($B$15=DATOS!$B$19,'TORRES ENF'!T149," ")))))))))))))))))</f>
        <v>0</v>
      </c>
      <c r="S165" s="46">
        <f>IF($B$15=DATOS!$B$3,CALDERAS!U149,IF($B$15=DATOS!$B$4,CENTRÍFUGAS!U149,IF($B$15=DATOS!$B$5,CHILLERS!U149, IF($B$15=DATOS!$B$6,COMPRESORES!U149,IF($B$15=DATOS!$B$7,EVAPORADORES!U149,IF($B$15=DATOS!$B$8,FILTROS!U149,IF($B$15=DATOS!$B$9,IC!U149,IF($B$15=DATOS!$B$10,MIXERS!U149,IF($B$15=DATOS!$B$11,MOLINOS!U149,IF($B$15=DATOS!$B$12,'ÓSMOSIS INV'!U149,IF($B$15=DATOS!$B$13,REACTORES!U149,IF($B$15=DATOS!$B$14,RESINAS!U153,IF($B$15=DATOS!$B$15,SECADORES!U149,IF($B$15=DATOS!$B$16,SILOS!U149,IF($B$15=DATOS!$B$17,TANQUES!U149,IF($B$15=DATOS!$B$18,'TK AGITADOS'!U149,IF($B$15=DATOS!$B$19,'TORRES ENF'!U149," ")))))))))))))))))</f>
        <v>0</v>
      </c>
      <c r="T165" s="46">
        <f>IF($B$15=DATOS!$B$3,CALDERAS!V149,IF($B$15=DATOS!$B$4,CENTRÍFUGAS!V149,IF($B$15=DATOS!$B$5,CHILLERS!V149, IF($B$15=DATOS!$B$6,COMPRESORES!V149,IF($B$15=DATOS!$B$7,EVAPORADORES!V149,IF($B$15=DATOS!$B$8,FILTROS!V149,IF($B$15=DATOS!$B$9,IC!V149,IF($B$15=DATOS!$B$10,MIXERS!V149,IF($B$15=DATOS!$B$11,MOLINOS!V149,IF($B$15=DATOS!$B$12,'ÓSMOSIS INV'!V149,IF($B$15=DATOS!$B$13,REACTORES!V149,IF($B$15=DATOS!$B$14,RESINAS!V153,IF($B$15=DATOS!$B$15,SECADORES!V149,IF($B$15=DATOS!$B$16,SILOS!V149,IF($B$15=DATOS!$B$17,TANQUES!V149,IF($B$15=DATOS!$B$18,'TK AGITADOS'!V149,IF($B$15=DATOS!$B$19,'TORRES ENF'!V149," ")))))))))))))))))</f>
        <v>0</v>
      </c>
      <c r="U165" s="46">
        <f>IF($B$15=DATOS!$B$3,CALDERAS!W149,IF($B$15=DATOS!$B$4,CENTRÍFUGAS!W149,IF($B$15=DATOS!$B$5,CHILLERS!W149, IF($B$15=DATOS!$B$6,COMPRESORES!W149,IF($B$15=DATOS!$B$7,EVAPORADORES!W149,IF($B$15=DATOS!$B$8,FILTROS!W149,IF($B$15=DATOS!$B$9,IC!W149,IF($B$15=DATOS!$B$10,MIXERS!W149,IF($B$15=DATOS!$B$11,MOLINOS!W149,IF($B$15=DATOS!$B$12,'ÓSMOSIS INV'!W149,IF($B$15=DATOS!$B$13,REACTORES!W149,IF($B$15=DATOS!$B$14,RESINAS!W153,IF($B$15=DATOS!$B$15,SECADORES!W149,IF($B$15=DATOS!$B$16,SILOS!W149,IF($B$15=DATOS!$B$17,TANQUES!W149,IF($B$15=DATOS!$B$18,'TK AGITADOS'!W149,IF($B$15=DATOS!$B$19,'TORRES ENF'!W149," ")))))))))))))))))</f>
        <v>0</v>
      </c>
      <c r="V165" s="46">
        <f>IF($B$15=DATOS!$B$3,CALDERAS!X149,IF($B$15=DATOS!$B$4,CENTRÍFUGAS!X149,IF($B$15=DATOS!$B$5,CHILLERS!X149, IF($B$15=DATOS!$B$6,COMPRESORES!X149,IF($B$15=DATOS!$B$7,EVAPORADORES!X149,IF($B$15=DATOS!$B$8,FILTROS!X149,IF($B$15=DATOS!$B$9,IC!X149,IF($B$15=DATOS!$B$10,MIXERS!X149,IF($B$15=DATOS!$B$11,MOLINOS!X149,IF($B$15=DATOS!$B$12,'ÓSMOSIS INV'!X149,IF($B$15=DATOS!$B$13,REACTORES!X149,IF($B$15=DATOS!$B$14,RESINAS!X153,IF($B$15=DATOS!$B$15,SECADORES!X149,IF($B$15=DATOS!$B$16,SILOS!X149,IF($B$15=DATOS!$B$17,TANQUES!X149,IF($B$15=DATOS!$B$18,'TK AGITADOS'!X149,IF($B$15=DATOS!$B$19,'TORRES ENF'!X149," ")))))))))))))))))</f>
        <v>0</v>
      </c>
      <c r="W165" s="46">
        <f>IF($B$15=DATOS!$B$3,CALDERAS!Y149,IF($B$15=DATOS!$B$4,CENTRÍFUGAS!Y149,IF($B$15=DATOS!$B$5,CHILLERS!Y149, IF($B$15=DATOS!$B$6,COMPRESORES!Y149,IF($B$15=DATOS!$B$7,EVAPORADORES!Y149,IF($B$15=DATOS!$B$8,FILTROS!Y149,IF($B$15=DATOS!$B$9,IC!Y149,IF($B$15=DATOS!$B$10,MIXERS!Y149,IF($B$15=DATOS!$B$11,MOLINOS!Y149,IF($B$15=DATOS!$B$12,'ÓSMOSIS INV'!Y149,IF($B$15=DATOS!$B$13,REACTORES!Y149,IF($B$15=DATOS!$B$14,RESINAS!Y153,IF($B$15=DATOS!$B$15,SECADORES!Y149,IF($B$15=DATOS!$B$16,SILOS!Y149,IF($B$15=DATOS!$B$17,TANQUES!Y149,IF($B$15=DATOS!$B$18,'TK AGITADOS'!Y149,IF($B$15=DATOS!$B$19,'TORRES ENF'!Y149," ")))))))))))))))))</f>
        <v>0</v>
      </c>
      <c r="X165" s="46">
        <f>IF($B$15=DATOS!$B$3,CALDERAS!Z149,IF($B$15=DATOS!$B$4,CENTRÍFUGAS!Z149,IF($B$15=DATOS!$B$5,CHILLERS!Z149, IF($B$15=DATOS!$B$6,COMPRESORES!Z149,IF($B$15=DATOS!$B$7,EVAPORADORES!Z149,IF($B$15=DATOS!$B$8,FILTROS!Z149,IF($B$15=DATOS!$B$9,IC!Z149,IF($B$15=DATOS!$B$10,MIXERS!Z149,IF($B$15=DATOS!$B$11,MOLINOS!Z149,IF($B$15=DATOS!$B$12,'ÓSMOSIS INV'!Z149,IF($B$15=DATOS!$B$13,REACTORES!Z149,IF($B$15=DATOS!$B$14,RESINAS!Z153,IF($B$15=DATOS!$B$15,SECADORES!Z149,IF($B$15=DATOS!$B$16,SILOS!Z149,IF($B$15=DATOS!$B$17,TANQUES!Z149,IF($B$15=DATOS!$B$18,'TK AGITADOS'!Z149,IF($B$15=DATOS!$B$19,'TORRES ENF'!Z149," ")))))))))))))))))</f>
        <v>0</v>
      </c>
      <c r="Y165" s="46">
        <f>IF($B$15=DATOS!$B$3,CALDERAS!AA149,IF($B$15=DATOS!$B$4,CENTRÍFUGAS!AA149,IF($B$15=DATOS!$B$5,CHILLERS!AA149, IF($B$15=DATOS!$B$6,COMPRESORES!AA149,IF($B$15=DATOS!$B$7,EVAPORADORES!AA149,IF($B$15=DATOS!$B$8,FILTROS!AA149,IF($B$15=DATOS!$B$9,IC!AA149,IF($B$15=DATOS!$B$10,MIXERS!AA149,IF($B$15=DATOS!$B$11,MOLINOS!AA149,IF($B$15=DATOS!$B$12,'ÓSMOSIS INV'!AA149,IF($B$15=DATOS!$B$13,REACTORES!AA149,IF($B$15=DATOS!$B$14,RESINAS!AA153,IF($B$15=DATOS!$B$15,SECADORES!AA149,IF($B$15=DATOS!$B$16,SILOS!AA149,IF($B$15=DATOS!$B$17,TANQUES!AA149,IF($B$15=DATOS!$B$18,'TK AGITADOS'!AA149,IF($B$15=DATOS!$B$19,'TORRES ENF'!AA149," ")))))))))))))))))</f>
        <v>0</v>
      </c>
      <c r="Z165" s="46">
        <f>IF($B$15=DATOS!$B$3,CALDERAS!AB149,IF($B$15=DATOS!$B$4,CENTRÍFUGAS!AB149,IF($B$15=DATOS!$B$5,CHILLERS!AB149, IF($B$15=DATOS!$B$6,COMPRESORES!AB149,IF($B$15=DATOS!$B$7,EVAPORADORES!AB149,IF($B$15=DATOS!$B$8,FILTROS!AB149,IF($B$15=DATOS!$B$9,IC!AB149,IF($B$15=DATOS!$B$10,MIXERS!AB149,IF($B$15=DATOS!$B$11,MOLINOS!AB149,IF($B$15=DATOS!$B$12,'ÓSMOSIS INV'!AB149,IF($B$15=DATOS!$B$13,REACTORES!AB149,IF($B$15=DATOS!$B$14,RESINAS!AB153,IF($B$15=DATOS!$B$15,SECADORES!AB149,IF($B$15=DATOS!$B$16,SILOS!AB149,IF($B$15=DATOS!$B$17,TANQUES!AB149,IF($B$15=DATOS!$B$18,'TK AGITADOS'!AB149,IF($B$15=DATOS!$B$19,'TORRES ENF'!AB149," ")))))))))))))))))</f>
        <v>0</v>
      </c>
      <c r="AA165" s="46">
        <f>IF($B$15=DATOS!$B$3,CALDERAS!AC149,IF($B$15=DATOS!$B$4,CENTRÍFUGAS!AC149,IF($B$15=DATOS!$B$5,CHILLERS!AC149, IF($B$15=DATOS!$B$6,COMPRESORES!AC149,IF($B$15=DATOS!$B$7,EVAPORADORES!AC149,IF($B$15=DATOS!$B$8,FILTROS!AC149,IF($B$15=DATOS!$B$9,IC!AC149,IF($B$15=DATOS!$B$10,MIXERS!AC149,IF($B$15=DATOS!$B$11,MOLINOS!AC149,IF($B$15=DATOS!$B$12,'ÓSMOSIS INV'!AC149,IF($B$15=DATOS!$B$13,REACTORES!AC149,IF($B$15=DATOS!$B$14,RESINAS!AC153,IF($B$15=DATOS!$B$15,SECADORES!AC149,IF($B$15=DATOS!$B$16,SILOS!AC149,IF($B$15=DATOS!$B$17,TANQUES!AC149,IF($B$15=DATOS!$B$18,'TK AGITADOS'!AC149,IF($B$15=DATOS!$B$19,'TORRES ENF'!AC149," ")))))))))))))))))</f>
        <v>0</v>
      </c>
      <c r="AB165" s="46">
        <f>IF($B$15=DATOS!$B$3,CALDERAS!AD149,IF($B$15=DATOS!$B$4,CENTRÍFUGAS!AD149,IF($B$15=DATOS!$B$5,CHILLERS!AD149, IF($B$15=DATOS!$B$6,COMPRESORES!AD149,IF($B$15=DATOS!$B$7,EVAPORADORES!AD149,IF($B$15=DATOS!$B$8,FILTROS!AD149,IF($B$15=DATOS!$B$9,IC!AD149,IF($B$15=DATOS!$B$10,MIXERS!AD149,IF($B$15=DATOS!$B$11,MOLINOS!AD149,IF($B$15=DATOS!$B$12,'ÓSMOSIS INV'!AD149,IF($B$15=DATOS!$B$13,REACTORES!AD149,IF($B$15=DATOS!$B$14,RESINAS!AD153,IF($B$15=DATOS!$B$15,SECADORES!AD149,IF($B$15=DATOS!$B$16,SILOS!AD149,IF($B$15=DATOS!$B$17,TANQUES!AD149,IF($B$15=DATOS!$B$18,'TK AGITADOS'!AD149,IF($B$15=DATOS!$B$19,'TORRES ENF'!AD149," ")))))))))))))))))</f>
        <v>0</v>
      </c>
      <c r="AC165" s="46">
        <f>IF($B$15=DATOS!$B$3,CALDERAS!AE149,IF($B$15=DATOS!$B$4,CENTRÍFUGAS!AE149,IF($B$15=DATOS!$B$5,CHILLERS!AE149, IF($B$15=DATOS!$B$6,COMPRESORES!AE149,IF($B$15=DATOS!$B$7,EVAPORADORES!AE149,IF($B$15=DATOS!$B$8,FILTROS!AE149,IF($B$15=DATOS!$B$9,IC!AE149,IF($B$15=DATOS!$B$10,MIXERS!AE149,IF($B$15=DATOS!$B$11,MOLINOS!AE149,IF($B$15=DATOS!$B$12,'ÓSMOSIS INV'!AE149,IF($B$15=DATOS!$B$13,REACTORES!AE149,IF($B$15=DATOS!$B$14,RESINAS!AE153,IF($B$15=DATOS!$B$15,SECADORES!AE149,IF($B$15=DATOS!$B$16,SILOS!AE149,IF($B$15=DATOS!$B$17,TANQUES!AE149,IF($B$15=DATOS!$B$18,'TK AGITADOS'!AE149,IF($B$15=DATOS!$B$19,'TORRES ENF'!AE149," ")))))))))))))))))</f>
        <v>0</v>
      </c>
      <c r="AD165" s="46">
        <f>IF($B$15=DATOS!$B$3,CALDERAS!AF149,IF($B$15=DATOS!$B$4,CENTRÍFUGAS!AF149,IF($B$15=DATOS!$B$5,CHILLERS!AF149, IF($B$15=DATOS!$B$6,COMPRESORES!AF149,IF($B$15=DATOS!$B$7,EVAPORADORES!AF149,IF($B$15=DATOS!$B$8,FILTROS!AF149,IF($B$15=DATOS!$B$9,IC!AF149,IF($B$15=DATOS!$B$10,MIXERS!AF149,IF($B$15=DATOS!$B$11,MOLINOS!AF149,IF($B$15=DATOS!$B$12,'ÓSMOSIS INV'!AF149,IF($B$15=DATOS!$B$13,REACTORES!AF149,IF($B$15=DATOS!$B$14,RESINAS!AF153,IF($B$15=DATOS!$B$15,SECADORES!AF149,IF($B$15=DATOS!$B$16,SILOS!AF149,IF($B$15=DATOS!$B$17,TANQUES!AF149,IF($B$15=DATOS!$B$18,'TK AGITADOS'!AF149,IF($B$15=DATOS!$B$19,'TORRES ENF'!AF149," ")))))))))))))))))</f>
        <v>0</v>
      </c>
      <c r="AE165" s="46">
        <f>IF($B$15=DATOS!$B$3,CALDERAS!AG149,IF($B$15=DATOS!$B$4,CENTRÍFUGAS!AG149,IF($B$15=DATOS!$B$5,CHILLERS!AG149, IF($B$15=DATOS!$B$6,COMPRESORES!AG149,IF($B$15=DATOS!$B$7,EVAPORADORES!AG149,IF($B$15=DATOS!$B$8,FILTROS!AG149,IF($B$15=DATOS!$B$9,IC!AG149,IF($B$15=DATOS!$B$10,MIXERS!AG149,IF($B$15=DATOS!$B$11,MOLINOS!AG149,IF($B$15=DATOS!$B$12,'ÓSMOSIS INV'!AG149,IF($B$15=DATOS!$B$13,REACTORES!AG149,IF($B$15=DATOS!$B$14,RESINAS!AG153,IF($B$15=DATOS!$B$15,SECADORES!AG149,IF($B$15=DATOS!$B$16,SILOS!AG149,IF($B$15=DATOS!$B$17,TANQUES!AG149,IF($B$15=DATOS!$B$18,'TK AGITADOS'!AG149,IF($B$15=DATOS!$B$19,'TORRES ENF'!AG149," ")))))))))))))))))</f>
        <v>0</v>
      </c>
      <c r="AF165" s="46">
        <f>IF($B$15=DATOS!$B$3,CALDERAS!AH149,IF($B$15=DATOS!$B$4,CENTRÍFUGAS!AH149,IF($B$15=DATOS!$B$5,CHILLERS!AH149, IF($B$15=DATOS!$B$6,COMPRESORES!AH149,IF($B$15=DATOS!$B$7,EVAPORADORES!AH149,IF($B$15=DATOS!$B$8,FILTROS!AH149,IF($B$15=DATOS!$B$9,IC!AH149,IF($B$15=DATOS!$B$10,MIXERS!AH149,IF($B$15=DATOS!$B$11,MOLINOS!AH149,IF($B$15=DATOS!$B$12,'ÓSMOSIS INV'!AH149,IF($B$15=DATOS!$B$13,REACTORES!AH149,IF($B$15=DATOS!$B$14,RESINAS!AH153,IF($B$15=DATOS!$B$15,SECADORES!AH149,IF($B$15=DATOS!$B$16,SILOS!AH149,IF($B$15=DATOS!$B$17,TANQUES!AH149,IF($B$15=DATOS!$B$18,'TK AGITADOS'!AH149,IF($B$15=DATOS!$B$19,'TORRES ENF'!AH149," ")))))))))))))))))</f>
        <v>0</v>
      </c>
    </row>
    <row r="166" spans="1:32" s="48" customFormat="1" ht="45" customHeight="1" x14ac:dyDescent="0.4">
      <c r="A166" s="46">
        <f>IF($B$15=DATOS!$B$3,CALDERAS!C150,IF($B$15=DATOS!$B$4,CENTRÍFUGAS!C150,IF($B$15=DATOS!$B$5,CHILLERS!C150, IF($B$15=DATOS!$B$6,COMPRESORES!C150,IF($B$15=DATOS!$B$7,EVAPORADORES!C150,IF($B$15=DATOS!$B$8,FILTROS!C150,IF($B$15=DATOS!$B$9,IC!C150,IF($B$15=DATOS!$B$10,MIXERS!C150,IF($B$15=DATOS!$B$11,MOLINOS!C150,IF($B$15=DATOS!$B$12,'ÓSMOSIS INV'!C150,IF($B$15=DATOS!$B$13,REACTORES!C150,IF($B$15=DATOS!$B$14,RESINAS!C154,IF($B$15=DATOS!$B$15,SECADORES!C150,IF($B$15=DATOS!$B$16,SILOS!C150,IF($B$15=DATOS!$B$17,TANQUES!C150,IF($B$15=DATOS!$B$18,'TK AGITADOS'!C150,IF($B$15=DATOS!$B$19,'TORRES ENF'!C150," ")))))))))))))))))</f>
        <v>0</v>
      </c>
      <c r="B166" s="46">
        <f>IF($B$15=DATOS!$B$3,CALDERAS!D150,IF($B$15=DATOS!$B$4,CENTRÍFUGAS!D150,IF($B$15=DATOS!$B$5,CHILLERS!D150, IF($B$15=DATOS!$B$6,COMPRESORES!D150,IF($B$15=DATOS!$B$7,EVAPORADORES!D150,IF($B$15=DATOS!$B$8,FILTROS!D150,IF($B$15=DATOS!$B$9,IC!D150,IF($B$15=DATOS!$B$10,MIXERS!D150,IF($B$15=DATOS!$B$11,MOLINOS!D150,IF($B$15=DATOS!$B$12,'ÓSMOSIS INV'!D150,IF($B$15=DATOS!$B$13,REACTORES!D150,IF($B$15=DATOS!$B$14,RESINAS!D154,IF($B$15=DATOS!$B$15,SECADORES!D150,IF($B$15=DATOS!$B$16,SILOS!D150,IF($B$15=DATOS!$B$17,TANQUES!D150,IF($B$15=DATOS!$B$18,'TK AGITADOS'!D150,IF($B$15=DATOS!$B$19,'TORRES ENF'!D150," ")))))))))))))))))</f>
        <v>0</v>
      </c>
      <c r="C166" s="46">
        <f>IF($B$15=DATOS!$B$3,CALDERAS!E150,IF($B$15=DATOS!$B$4,CENTRÍFUGAS!E150,IF($B$15=DATOS!$B$5,CHILLERS!E150, IF($B$15=DATOS!$B$6,COMPRESORES!E150,IF($B$15=DATOS!$B$7,EVAPORADORES!E150,IF($B$15=DATOS!$B$8,FILTROS!E150,IF($B$15=DATOS!$B$9,IC!E150,IF($B$15=DATOS!$B$10,MIXERS!E150,IF($B$15=DATOS!$B$11,MOLINOS!E150,IF($B$15=DATOS!$B$12,'ÓSMOSIS INV'!E150,IF($B$15=DATOS!$B$13,REACTORES!E150,IF($B$15=DATOS!$B$14,RESINAS!E154,IF($B$15=DATOS!$B$15,SECADORES!E150,IF($B$15=DATOS!$B$16,SILOS!E150,IF($B$15=DATOS!$B$17,TANQUES!E150,IF($B$15=DATOS!$B$18,'TK AGITADOS'!E150,IF($B$15=DATOS!$B$19,'TORRES ENF'!E150," ")))))))))))))))))</f>
        <v>0</v>
      </c>
      <c r="D166" s="46">
        <f>IF($B$15=DATOS!$B$3,CALDERAS!F150,IF($B$15=DATOS!$B$4,CENTRÍFUGAS!F150,IF($B$15=DATOS!$B$5,CHILLERS!F150, IF($B$15=DATOS!$B$6,COMPRESORES!F150,IF($B$15=DATOS!$B$7,EVAPORADORES!F150,IF($B$15=DATOS!$B$8,FILTROS!F150,IF($B$15=DATOS!$B$9,IC!F150,IF($B$15=DATOS!$B$10,MIXERS!F150,IF($B$15=DATOS!$B$11,MOLINOS!F150,IF($B$15=DATOS!$B$12,'ÓSMOSIS INV'!F150,IF($B$15=DATOS!$B$13,REACTORES!F150,IF($B$15=DATOS!$B$14,RESINAS!F154,IF($B$15=DATOS!$B$15,SECADORES!F150,IF($B$15=DATOS!$B$16,SILOS!F150,IF($B$15=DATOS!$B$17,TANQUES!F150,IF($B$15=DATOS!$B$18,'TK AGITADOS'!F150,IF($B$15=DATOS!$B$19,'TORRES ENF'!F150," ")))))))))))))))))</f>
        <v>0</v>
      </c>
      <c r="E166" s="46">
        <f>IF($B$15=DATOS!$B$3,CALDERAS!G150,IF($B$15=DATOS!$B$4,CENTRÍFUGAS!G150,IF($B$15=DATOS!$B$5,CHILLERS!G150, IF($B$15=DATOS!$B$6,COMPRESORES!G150,IF($B$15=DATOS!$B$7,EVAPORADORES!G150,IF($B$15=DATOS!$B$8,FILTROS!G150,IF($B$15=DATOS!$B$9,IC!G150,IF($B$15=DATOS!$B$10,MIXERS!G150,IF($B$15=DATOS!$B$11,MOLINOS!G150,IF($B$15=DATOS!$B$12,'ÓSMOSIS INV'!G150,IF($B$15=DATOS!$B$13,REACTORES!G150,IF($B$15=DATOS!$B$14,RESINAS!G154,IF($B$15=DATOS!$B$15,SECADORES!G150,IF($B$15=DATOS!$B$16,SILOS!G150,IF($B$15=DATOS!$B$17,TANQUES!G150,IF($B$15=DATOS!$B$18,'TK AGITADOS'!G150,IF($B$15=DATOS!$B$19,'TORRES ENF'!G150," ")))))))))))))))))</f>
        <v>0</v>
      </c>
      <c r="F166" s="46">
        <f>IF($B$15=DATOS!$B$3,CALDERAS!H150,IF($B$15=DATOS!$B$4,CENTRÍFUGAS!H150,IF($B$15=DATOS!$B$5,CHILLERS!H150, IF($B$15=DATOS!$B$6,COMPRESORES!H150,IF($B$15=DATOS!$B$7,EVAPORADORES!H150,IF($B$15=DATOS!$B$8,FILTROS!H150,IF($B$15=DATOS!$B$9,IC!H150,IF($B$15=DATOS!$B$10,MIXERS!H150,IF($B$15=DATOS!$B$11,MOLINOS!H150,IF($B$15=DATOS!$B$12,'ÓSMOSIS INV'!H150,IF($B$15=DATOS!$B$13,REACTORES!H150,IF($B$15=DATOS!$B$14,RESINAS!H154,IF($B$15=DATOS!$B$15,SECADORES!H150,IF($B$15=DATOS!$B$16,SILOS!H150,IF($B$15=DATOS!$B$17,TANQUES!H150,IF($B$15=DATOS!$B$18,'TK AGITADOS'!H150,IF($B$15=DATOS!$B$19,'TORRES ENF'!H150," ")))))))))))))))))</f>
        <v>0</v>
      </c>
      <c r="G166" s="46">
        <f>IF($B$15=DATOS!$B$3,CALDERAS!I150,IF($B$15=DATOS!$B$4,CENTRÍFUGAS!I150,IF($B$15=DATOS!$B$5,CHILLERS!I150, IF($B$15=DATOS!$B$6,COMPRESORES!I150,IF($B$15=DATOS!$B$7,EVAPORADORES!I150,IF($B$15=DATOS!$B$8,FILTROS!I150,IF($B$15=DATOS!$B$9,IC!I150,IF($B$15=DATOS!$B$10,MIXERS!I150,IF($B$15=DATOS!$B$11,MOLINOS!I150,IF($B$15=DATOS!$B$12,'ÓSMOSIS INV'!I150,IF($B$15=DATOS!$B$13,REACTORES!I150,IF($B$15=DATOS!$B$14,RESINAS!I154,IF($B$15=DATOS!$B$15,SECADORES!I150,IF($B$15=DATOS!$B$16,SILOS!I150,IF($B$15=DATOS!$B$17,TANQUES!I150,IF($B$15=DATOS!$B$18,'TK AGITADOS'!I150,IF($B$15=DATOS!$B$19,'TORRES ENF'!I150," ")))))))))))))))))</f>
        <v>0</v>
      </c>
      <c r="H166" s="46">
        <f>IF($B$15=DATOS!$B$3,CALDERAS!J150,IF($B$15=DATOS!$B$4,CENTRÍFUGAS!J150,IF($B$15=DATOS!$B$5,CHILLERS!J150, IF($B$15=DATOS!$B$6,COMPRESORES!J150,IF($B$15=DATOS!$B$7,EVAPORADORES!J150,IF($B$15=DATOS!$B$8,FILTROS!J150,IF($B$15=DATOS!$B$9,IC!J150,IF($B$15=DATOS!$B$10,MIXERS!J150,IF($B$15=DATOS!$B$11,MOLINOS!J150,IF($B$15=DATOS!$B$12,'ÓSMOSIS INV'!J150,IF($B$15=DATOS!$B$13,REACTORES!J150,IF($B$15=DATOS!$B$14,RESINAS!J154,IF($B$15=DATOS!$B$15,SECADORES!J150,IF($B$15=DATOS!$B$16,SILOS!J150,IF($B$15=DATOS!$B$17,TANQUES!J150,IF($B$15=DATOS!$B$18,'TK AGITADOS'!J150,IF($B$15=DATOS!$B$19,'TORRES ENF'!J150," ")))))))))))))))))</f>
        <v>0</v>
      </c>
      <c r="I166" s="46">
        <f>IF($B$15=DATOS!$B$3,CALDERAS!K150,IF($B$15=DATOS!$B$4,CENTRÍFUGAS!K150,IF($B$15=DATOS!$B$5,CHILLERS!K150, IF($B$15=DATOS!$B$6,COMPRESORES!K150,IF($B$15=DATOS!$B$7,EVAPORADORES!K150,IF($B$15=DATOS!$B$8,FILTROS!K150,IF($B$15=DATOS!$B$9,IC!K150,IF($B$15=DATOS!$B$10,MIXERS!K150,IF($B$15=DATOS!$B$11,MOLINOS!K150,IF($B$15=DATOS!$B$12,'ÓSMOSIS INV'!K150,IF($B$15=DATOS!$B$13,REACTORES!K150,IF($B$15=DATOS!$B$14,RESINAS!K154,IF($B$15=DATOS!$B$15,SECADORES!K150,IF($B$15=DATOS!$B$16,SILOS!K150,IF($B$15=DATOS!$B$17,TANQUES!K150,IF($B$15=DATOS!$B$18,'TK AGITADOS'!K150,IF($B$15=DATOS!$B$19,'TORRES ENF'!K150," ")))))))))))))))))</f>
        <v>0</v>
      </c>
      <c r="J166" s="46">
        <f>IF($B$15=DATOS!$B$3,CALDERAS!L150,IF($B$15=DATOS!$B$4,CENTRÍFUGAS!L150,IF($B$15=DATOS!$B$5,CHILLERS!L150, IF($B$15=DATOS!$B$6,COMPRESORES!L150,IF($B$15=DATOS!$B$7,EVAPORADORES!L150,IF($B$15=DATOS!$B$8,FILTROS!L150,IF($B$15=DATOS!$B$9,IC!L150,IF($B$15=DATOS!$B$10,MIXERS!L150,IF($B$15=DATOS!$B$11,MOLINOS!L150,IF($B$15=DATOS!$B$12,'ÓSMOSIS INV'!L150,IF($B$15=DATOS!$B$13,REACTORES!L150,IF($B$15=DATOS!$B$14,RESINAS!L154,IF($B$15=DATOS!$B$15,SECADORES!L150,IF($B$15=DATOS!$B$16,SILOS!L150,IF($B$15=DATOS!$B$17,TANQUES!L150,IF($B$15=DATOS!$B$18,'TK AGITADOS'!L150,IF($B$15=DATOS!$B$19,'TORRES ENF'!L150," ")))))))))))))))))</f>
        <v>0</v>
      </c>
      <c r="K166" s="46">
        <f>IF($B$15=DATOS!$B$3,CALDERAS!M150,IF($B$15=DATOS!$B$4,CENTRÍFUGAS!M150,IF($B$15=DATOS!$B$5,CHILLERS!M150, IF($B$15=DATOS!$B$6,COMPRESORES!M150,IF($B$15=DATOS!$B$7,EVAPORADORES!M150,IF($B$15=DATOS!$B$8,FILTROS!M150,IF($B$15=DATOS!$B$9,IC!M150,IF($B$15=DATOS!$B$10,MIXERS!M150,IF($B$15=DATOS!$B$11,MOLINOS!M150,IF($B$15=DATOS!$B$12,'ÓSMOSIS INV'!M150,IF($B$15=DATOS!$B$13,REACTORES!M150,IF($B$15=DATOS!$B$14,RESINAS!M154,IF($B$15=DATOS!$B$15,SECADORES!M150,IF($B$15=DATOS!$B$16,SILOS!M150,IF($B$15=DATOS!$B$17,TANQUES!M150,IF($B$15=DATOS!$B$18,'TK AGITADOS'!M150,IF($B$15=DATOS!$B$19,'TORRES ENF'!M150," ")))))))))))))))))</f>
        <v>0</v>
      </c>
      <c r="L166" s="46">
        <f>IF($B$15=DATOS!$B$3,CALDERAS!N150,IF($B$15=DATOS!$B$4,CENTRÍFUGAS!N150,IF($B$15=DATOS!$B$5,CHILLERS!N150, IF($B$15=DATOS!$B$6,COMPRESORES!N150,IF($B$15=DATOS!$B$7,EVAPORADORES!N150,IF($B$15=DATOS!$B$8,FILTROS!N150,IF($B$15=DATOS!$B$9,IC!N150,IF($B$15=DATOS!$B$10,MIXERS!N150,IF($B$15=DATOS!$B$11,MOLINOS!N150,IF($B$15=DATOS!$B$12,'ÓSMOSIS INV'!N150,IF($B$15=DATOS!$B$13,REACTORES!N150,IF($B$15=DATOS!$B$14,RESINAS!N154,IF($B$15=DATOS!$B$15,SECADORES!N150,IF($B$15=DATOS!$B$16,SILOS!N150,IF($B$15=DATOS!$B$17,TANQUES!N150,IF($B$15=DATOS!$B$18,'TK AGITADOS'!N150,IF($B$15=DATOS!$B$19,'TORRES ENF'!N150," ")))))))))))))))))</f>
        <v>0</v>
      </c>
      <c r="M166" s="46">
        <f>IF($B$15=DATOS!$B$3,CALDERAS!O150,IF($B$15=DATOS!$B$4,CENTRÍFUGAS!O150,IF($B$15=DATOS!$B$5,CHILLERS!O150, IF($B$15=DATOS!$B$6,COMPRESORES!O150,IF($B$15=DATOS!$B$7,EVAPORADORES!O150,IF($B$15=DATOS!$B$8,FILTROS!O150,IF($B$15=DATOS!$B$9,IC!O150,IF($B$15=DATOS!$B$10,MIXERS!O150,IF($B$15=DATOS!$B$11,MOLINOS!O150,IF($B$15=DATOS!$B$12,'ÓSMOSIS INV'!O150,IF($B$15=DATOS!$B$13,REACTORES!O150,IF($B$15=DATOS!$B$14,RESINAS!O154,IF($B$15=DATOS!$B$15,SECADORES!O150,IF($B$15=DATOS!$B$16,SILOS!O150,IF($B$15=DATOS!$B$17,TANQUES!O150,IF($B$15=DATOS!$B$18,'TK AGITADOS'!O150,IF($B$15=DATOS!$B$19,'TORRES ENF'!O150," ")))))))))))))))))</f>
        <v>0</v>
      </c>
      <c r="N166" s="46">
        <f>IF($B$15=DATOS!$B$3,CALDERAS!P150,IF($B$15=DATOS!$B$4,CENTRÍFUGAS!P150,IF($B$15=DATOS!$B$5,CHILLERS!P150, IF($B$15=DATOS!$B$6,COMPRESORES!P150,IF($B$15=DATOS!$B$7,EVAPORADORES!P150,IF($B$15=DATOS!$B$8,FILTROS!P150,IF($B$15=DATOS!$B$9,IC!P150,IF($B$15=DATOS!$B$10,MIXERS!P150,IF($B$15=DATOS!$B$11,MOLINOS!P150,IF($B$15=DATOS!$B$12,'ÓSMOSIS INV'!P150,IF($B$15=DATOS!$B$13,REACTORES!P150,IF($B$15=DATOS!$B$14,RESINAS!P154,IF($B$15=DATOS!$B$15,SECADORES!P150,IF($B$15=DATOS!$B$16,SILOS!P150,IF($B$15=DATOS!$B$17,TANQUES!P150,IF($B$15=DATOS!$B$18,'TK AGITADOS'!P150,IF($B$15=DATOS!$B$19,'TORRES ENF'!P150," ")))))))))))))))))</f>
        <v>0</v>
      </c>
      <c r="O166" s="46">
        <f>IF($B$15=DATOS!$B$3,CALDERAS!Q150,IF($B$15=DATOS!$B$4,CENTRÍFUGAS!Q150,IF($B$15=DATOS!$B$5,CHILLERS!Q150, IF($B$15=DATOS!$B$6,COMPRESORES!Q150,IF($B$15=DATOS!$B$7,EVAPORADORES!Q150,IF($B$15=DATOS!$B$8,FILTROS!Q150,IF($B$15=DATOS!$B$9,IC!Q150,IF($B$15=DATOS!$B$10,MIXERS!Q150,IF($B$15=DATOS!$B$11,MOLINOS!Q150,IF($B$15=DATOS!$B$12,'ÓSMOSIS INV'!Q150,IF($B$15=DATOS!$B$13,REACTORES!Q150,IF($B$15=DATOS!$B$14,RESINAS!Q154,IF($B$15=DATOS!$B$15,SECADORES!Q150,IF($B$15=DATOS!$B$16,SILOS!Q150,IF($B$15=DATOS!$B$17,TANQUES!Q150,IF($B$15=DATOS!$B$18,'TK AGITADOS'!Q150,IF($B$15=DATOS!$B$19,'TORRES ENF'!Q150," ")))))))))))))))))</f>
        <v>0</v>
      </c>
      <c r="P166" s="46">
        <f>IF($B$15=DATOS!$B$3,CALDERAS!R150,IF($B$15=DATOS!$B$4,CENTRÍFUGAS!R150,IF($B$15=DATOS!$B$5,CHILLERS!R150, IF($B$15=DATOS!$B$6,COMPRESORES!R150,IF($B$15=DATOS!$B$7,EVAPORADORES!R150,IF($B$15=DATOS!$B$8,FILTROS!R150,IF($B$15=DATOS!$B$9,IC!R150,IF($B$15=DATOS!$B$10,MIXERS!R150,IF($B$15=DATOS!$B$11,MOLINOS!R150,IF($B$15=DATOS!$B$12,'ÓSMOSIS INV'!R150,IF($B$15=DATOS!$B$13,REACTORES!R150,IF($B$15=DATOS!$B$14,RESINAS!R154,IF($B$15=DATOS!$B$15,SECADORES!R150,IF($B$15=DATOS!$B$16,SILOS!R150,IF($B$15=DATOS!$B$17,TANQUES!R150,IF($B$15=DATOS!$B$18,'TK AGITADOS'!R150,IF($B$15=DATOS!$B$19,'TORRES ENF'!R150," ")))))))))))))))))</f>
        <v>0</v>
      </c>
      <c r="Q166" s="46">
        <f>IF($B$15=DATOS!$B$3,CALDERAS!S150,IF($B$15=DATOS!$B$4,CENTRÍFUGAS!S150,IF($B$15=DATOS!$B$5,CHILLERS!S150, IF($B$15=DATOS!$B$6,COMPRESORES!S150,IF($B$15=DATOS!$B$7,EVAPORADORES!S150,IF($B$15=DATOS!$B$8,FILTROS!S150,IF($B$15=DATOS!$B$9,IC!S150,IF($B$15=DATOS!$B$10,MIXERS!S150,IF($B$15=DATOS!$B$11,MOLINOS!S150,IF($B$15=DATOS!$B$12,'ÓSMOSIS INV'!S150,IF($B$15=DATOS!$B$13,REACTORES!S150,IF($B$15=DATOS!$B$14,RESINAS!S154,IF($B$15=DATOS!$B$15,SECADORES!S150,IF($B$15=DATOS!$B$16,SILOS!S150,IF($B$15=DATOS!$B$17,TANQUES!S150,IF($B$15=DATOS!$B$18,'TK AGITADOS'!S150,IF($B$15=DATOS!$B$19,'TORRES ENF'!S150," ")))))))))))))))))</f>
        <v>0</v>
      </c>
      <c r="R166" s="46">
        <f>IF($B$15=DATOS!$B$3,CALDERAS!T150,IF($B$15=DATOS!$B$4,CENTRÍFUGAS!T150,IF($B$15=DATOS!$B$5,CHILLERS!T150, IF($B$15=DATOS!$B$6,COMPRESORES!T150,IF($B$15=DATOS!$B$7,EVAPORADORES!T150,IF($B$15=DATOS!$B$8,FILTROS!T150,IF($B$15=DATOS!$B$9,IC!T150,IF($B$15=DATOS!$B$10,MIXERS!T150,IF($B$15=DATOS!$B$11,MOLINOS!T150,IF($B$15=DATOS!$B$12,'ÓSMOSIS INV'!T150,IF($B$15=DATOS!$B$13,REACTORES!T150,IF($B$15=DATOS!$B$14,RESINAS!T154,IF($B$15=DATOS!$B$15,SECADORES!T150,IF($B$15=DATOS!$B$16,SILOS!T150,IF($B$15=DATOS!$B$17,TANQUES!T150,IF($B$15=DATOS!$B$18,'TK AGITADOS'!T150,IF($B$15=DATOS!$B$19,'TORRES ENF'!T150," ")))))))))))))))))</f>
        <v>0</v>
      </c>
      <c r="S166" s="46">
        <f>IF($B$15=DATOS!$B$3,CALDERAS!U150,IF($B$15=DATOS!$B$4,CENTRÍFUGAS!U150,IF($B$15=DATOS!$B$5,CHILLERS!U150, IF($B$15=DATOS!$B$6,COMPRESORES!U150,IF($B$15=DATOS!$B$7,EVAPORADORES!U150,IF($B$15=DATOS!$B$8,FILTROS!U150,IF($B$15=DATOS!$B$9,IC!U150,IF($B$15=DATOS!$B$10,MIXERS!U150,IF($B$15=DATOS!$B$11,MOLINOS!U150,IF($B$15=DATOS!$B$12,'ÓSMOSIS INV'!U150,IF($B$15=DATOS!$B$13,REACTORES!U150,IF($B$15=DATOS!$B$14,RESINAS!U154,IF($B$15=DATOS!$B$15,SECADORES!U150,IF($B$15=DATOS!$B$16,SILOS!U150,IF($B$15=DATOS!$B$17,TANQUES!U150,IF($B$15=DATOS!$B$18,'TK AGITADOS'!U150,IF($B$15=DATOS!$B$19,'TORRES ENF'!U150," ")))))))))))))))))</f>
        <v>0</v>
      </c>
      <c r="T166" s="46">
        <f>IF($B$15=DATOS!$B$3,CALDERAS!V150,IF($B$15=DATOS!$B$4,CENTRÍFUGAS!V150,IF($B$15=DATOS!$B$5,CHILLERS!V150, IF($B$15=DATOS!$B$6,COMPRESORES!V150,IF($B$15=DATOS!$B$7,EVAPORADORES!V150,IF($B$15=DATOS!$B$8,FILTROS!V150,IF($B$15=DATOS!$B$9,IC!V150,IF($B$15=DATOS!$B$10,MIXERS!V150,IF($B$15=DATOS!$B$11,MOLINOS!V150,IF($B$15=DATOS!$B$12,'ÓSMOSIS INV'!V150,IF($B$15=DATOS!$B$13,REACTORES!V150,IF($B$15=DATOS!$B$14,RESINAS!V154,IF($B$15=DATOS!$B$15,SECADORES!V150,IF($B$15=DATOS!$B$16,SILOS!V150,IF($B$15=DATOS!$B$17,TANQUES!V150,IF($B$15=DATOS!$B$18,'TK AGITADOS'!V150,IF($B$15=DATOS!$B$19,'TORRES ENF'!V150," ")))))))))))))))))</f>
        <v>0</v>
      </c>
      <c r="U166" s="46">
        <f>IF($B$15=DATOS!$B$3,CALDERAS!W150,IF($B$15=DATOS!$B$4,CENTRÍFUGAS!W150,IF($B$15=DATOS!$B$5,CHILLERS!W150, IF($B$15=DATOS!$B$6,COMPRESORES!W150,IF($B$15=DATOS!$B$7,EVAPORADORES!W150,IF($B$15=DATOS!$B$8,FILTROS!W150,IF($B$15=DATOS!$B$9,IC!W150,IF($B$15=DATOS!$B$10,MIXERS!W150,IF($B$15=DATOS!$B$11,MOLINOS!W150,IF($B$15=DATOS!$B$12,'ÓSMOSIS INV'!W150,IF($B$15=DATOS!$B$13,REACTORES!W150,IF($B$15=DATOS!$B$14,RESINAS!W154,IF($B$15=DATOS!$B$15,SECADORES!W150,IF($B$15=DATOS!$B$16,SILOS!W150,IF($B$15=DATOS!$B$17,TANQUES!W150,IF($B$15=DATOS!$B$18,'TK AGITADOS'!W150,IF($B$15=DATOS!$B$19,'TORRES ENF'!W150," ")))))))))))))))))</f>
        <v>0</v>
      </c>
      <c r="V166" s="46">
        <f>IF($B$15=DATOS!$B$3,CALDERAS!X150,IF($B$15=DATOS!$B$4,CENTRÍFUGAS!X150,IF($B$15=DATOS!$B$5,CHILLERS!X150, IF($B$15=DATOS!$B$6,COMPRESORES!X150,IF($B$15=DATOS!$B$7,EVAPORADORES!X150,IF($B$15=DATOS!$B$8,FILTROS!X150,IF($B$15=DATOS!$B$9,IC!X150,IF($B$15=DATOS!$B$10,MIXERS!X150,IF($B$15=DATOS!$B$11,MOLINOS!X150,IF($B$15=DATOS!$B$12,'ÓSMOSIS INV'!X150,IF($B$15=DATOS!$B$13,REACTORES!X150,IF($B$15=DATOS!$B$14,RESINAS!X154,IF($B$15=DATOS!$B$15,SECADORES!X150,IF($B$15=DATOS!$B$16,SILOS!X150,IF($B$15=DATOS!$B$17,TANQUES!X150,IF($B$15=DATOS!$B$18,'TK AGITADOS'!X150,IF($B$15=DATOS!$B$19,'TORRES ENF'!X150," ")))))))))))))))))</f>
        <v>0</v>
      </c>
      <c r="W166" s="46">
        <f>IF($B$15=DATOS!$B$3,CALDERAS!Y150,IF($B$15=DATOS!$B$4,CENTRÍFUGAS!Y150,IF($B$15=DATOS!$B$5,CHILLERS!Y150, IF($B$15=DATOS!$B$6,COMPRESORES!Y150,IF($B$15=DATOS!$B$7,EVAPORADORES!Y150,IF($B$15=DATOS!$B$8,FILTROS!Y150,IF($B$15=DATOS!$B$9,IC!Y150,IF($B$15=DATOS!$B$10,MIXERS!Y150,IF($B$15=DATOS!$B$11,MOLINOS!Y150,IF($B$15=DATOS!$B$12,'ÓSMOSIS INV'!Y150,IF($B$15=DATOS!$B$13,REACTORES!Y150,IF($B$15=DATOS!$B$14,RESINAS!Y154,IF($B$15=DATOS!$B$15,SECADORES!Y150,IF($B$15=DATOS!$B$16,SILOS!Y150,IF($B$15=DATOS!$B$17,TANQUES!Y150,IF($B$15=DATOS!$B$18,'TK AGITADOS'!Y150,IF($B$15=DATOS!$B$19,'TORRES ENF'!Y150," ")))))))))))))))))</f>
        <v>0</v>
      </c>
      <c r="X166" s="46">
        <f>IF($B$15=DATOS!$B$3,CALDERAS!Z150,IF($B$15=DATOS!$B$4,CENTRÍFUGAS!Z150,IF($B$15=DATOS!$B$5,CHILLERS!Z150, IF($B$15=DATOS!$B$6,COMPRESORES!Z150,IF($B$15=DATOS!$B$7,EVAPORADORES!Z150,IF($B$15=DATOS!$B$8,FILTROS!Z150,IF($B$15=DATOS!$B$9,IC!Z150,IF($B$15=DATOS!$B$10,MIXERS!Z150,IF($B$15=DATOS!$B$11,MOLINOS!Z150,IF($B$15=DATOS!$B$12,'ÓSMOSIS INV'!Z150,IF($B$15=DATOS!$B$13,REACTORES!Z150,IF($B$15=DATOS!$B$14,RESINAS!Z154,IF($B$15=DATOS!$B$15,SECADORES!Z150,IF($B$15=DATOS!$B$16,SILOS!Z150,IF($B$15=DATOS!$B$17,TANQUES!Z150,IF($B$15=DATOS!$B$18,'TK AGITADOS'!Z150,IF($B$15=DATOS!$B$19,'TORRES ENF'!Z150," ")))))))))))))))))</f>
        <v>0</v>
      </c>
      <c r="Y166" s="46">
        <f>IF($B$15=DATOS!$B$3,CALDERAS!AA150,IF($B$15=DATOS!$B$4,CENTRÍFUGAS!AA150,IF($B$15=DATOS!$B$5,CHILLERS!AA150, IF($B$15=DATOS!$B$6,COMPRESORES!AA150,IF($B$15=DATOS!$B$7,EVAPORADORES!AA150,IF($B$15=DATOS!$B$8,FILTROS!AA150,IF($B$15=DATOS!$B$9,IC!AA150,IF($B$15=DATOS!$B$10,MIXERS!AA150,IF($B$15=DATOS!$B$11,MOLINOS!AA150,IF($B$15=DATOS!$B$12,'ÓSMOSIS INV'!AA150,IF($B$15=DATOS!$B$13,REACTORES!AA150,IF($B$15=DATOS!$B$14,RESINAS!AA154,IF($B$15=DATOS!$B$15,SECADORES!AA150,IF($B$15=DATOS!$B$16,SILOS!AA150,IF($B$15=DATOS!$B$17,TANQUES!AA150,IF($B$15=DATOS!$B$18,'TK AGITADOS'!AA150,IF($B$15=DATOS!$B$19,'TORRES ENF'!AA150," ")))))))))))))))))</f>
        <v>0</v>
      </c>
      <c r="Z166" s="46">
        <f>IF($B$15=DATOS!$B$3,CALDERAS!AB150,IF($B$15=DATOS!$B$4,CENTRÍFUGAS!AB150,IF($B$15=DATOS!$B$5,CHILLERS!AB150, IF($B$15=DATOS!$B$6,COMPRESORES!AB150,IF($B$15=DATOS!$B$7,EVAPORADORES!AB150,IF($B$15=DATOS!$B$8,FILTROS!AB150,IF($B$15=DATOS!$B$9,IC!AB150,IF($B$15=DATOS!$B$10,MIXERS!AB150,IF($B$15=DATOS!$B$11,MOLINOS!AB150,IF($B$15=DATOS!$B$12,'ÓSMOSIS INV'!AB150,IF($B$15=DATOS!$B$13,REACTORES!AB150,IF($B$15=DATOS!$B$14,RESINAS!AB154,IF($B$15=DATOS!$B$15,SECADORES!AB150,IF($B$15=DATOS!$B$16,SILOS!AB150,IF($B$15=DATOS!$B$17,TANQUES!AB150,IF($B$15=DATOS!$B$18,'TK AGITADOS'!AB150,IF($B$15=DATOS!$B$19,'TORRES ENF'!AB150," ")))))))))))))))))</f>
        <v>0</v>
      </c>
      <c r="AA166" s="46">
        <f>IF($B$15=DATOS!$B$3,CALDERAS!AC150,IF($B$15=DATOS!$B$4,CENTRÍFUGAS!AC150,IF($B$15=DATOS!$B$5,CHILLERS!AC150, IF($B$15=DATOS!$B$6,COMPRESORES!AC150,IF($B$15=DATOS!$B$7,EVAPORADORES!AC150,IF($B$15=DATOS!$B$8,FILTROS!AC150,IF($B$15=DATOS!$B$9,IC!AC150,IF($B$15=DATOS!$B$10,MIXERS!AC150,IF($B$15=DATOS!$B$11,MOLINOS!AC150,IF($B$15=DATOS!$B$12,'ÓSMOSIS INV'!AC150,IF($B$15=DATOS!$B$13,REACTORES!AC150,IF($B$15=DATOS!$B$14,RESINAS!AC154,IF($B$15=DATOS!$B$15,SECADORES!AC150,IF($B$15=DATOS!$B$16,SILOS!AC150,IF($B$15=DATOS!$B$17,TANQUES!AC150,IF($B$15=DATOS!$B$18,'TK AGITADOS'!AC150,IF($B$15=DATOS!$B$19,'TORRES ENF'!AC150," ")))))))))))))))))</f>
        <v>0</v>
      </c>
      <c r="AB166" s="46">
        <f>IF($B$15=DATOS!$B$3,CALDERAS!AD150,IF($B$15=DATOS!$B$4,CENTRÍFUGAS!AD150,IF($B$15=DATOS!$B$5,CHILLERS!AD150, IF($B$15=DATOS!$B$6,COMPRESORES!AD150,IF($B$15=DATOS!$B$7,EVAPORADORES!AD150,IF($B$15=DATOS!$B$8,FILTROS!AD150,IF($B$15=DATOS!$B$9,IC!AD150,IF($B$15=DATOS!$B$10,MIXERS!AD150,IF($B$15=DATOS!$B$11,MOLINOS!AD150,IF($B$15=DATOS!$B$12,'ÓSMOSIS INV'!AD150,IF($B$15=DATOS!$B$13,REACTORES!AD150,IF($B$15=DATOS!$B$14,RESINAS!AD154,IF($B$15=DATOS!$B$15,SECADORES!AD150,IF($B$15=DATOS!$B$16,SILOS!AD150,IF($B$15=DATOS!$B$17,TANQUES!AD150,IF($B$15=DATOS!$B$18,'TK AGITADOS'!AD150,IF($B$15=DATOS!$B$19,'TORRES ENF'!AD150," ")))))))))))))))))</f>
        <v>0</v>
      </c>
      <c r="AC166" s="46">
        <f>IF($B$15=DATOS!$B$3,CALDERAS!AE150,IF($B$15=DATOS!$B$4,CENTRÍFUGAS!AE150,IF($B$15=DATOS!$B$5,CHILLERS!AE150, IF($B$15=DATOS!$B$6,COMPRESORES!AE150,IF($B$15=DATOS!$B$7,EVAPORADORES!AE150,IF($B$15=DATOS!$B$8,FILTROS!AE150,IF($B$15=DATOS!$B$9,IC!AE150,IF($B$15=DATOS!$B$10,MIXERS!AE150,IF($B$15=DATOS!$B$11,MOLINOS!AE150,IF($B$15=DATOS!$B$12,'ÓSMOSIS INV'!AE150,IF($B$15=DATOS!$B$13,REACTORES!AE150,IF($B$15=DATOS!$B$14,RESINAS!AE154,IF($B$15=DATOS!$B$15,SECADORES!AE150,IF($B$15=DATOS!$B$16,SILOS!AE150,IF($B$15=DATOS!$B$17,TANQUES!AE150,IF($B$15=DATOS!$B$18,'TK AGITADOS'!AE150,IF($B$15=DATOS!$B$19,'TORRES ENF'!AE150," ")))))))))))))))))</f>
        <v>0</v>
      </c>
      <c r="AD166" s="46">
        <f>IF($B$15=DATOS!$B$3,CALDERAS!AF150,IF($B$15=DATOS!$B$4,CENTRÍFUGAS!AF150,IF($B$15=DATOS!$B$5,CHILLERS!AF150, IF($B$15=DATOS!$B$6,COMPRESORES!AF150,IF($B$15=DATOS!$B$7,EVAPORADORES!AF150,IF($B$15=DATOS!$B$8,FILTROS!AF150,IF($B$15=DATOS!$B$9,IC!AF150,IF($B$15=DATOS!$B$10,MIXERS!AF150,IF($B$15=DATOS!$B$11,MOLINOS!AF150,IF($B$15=DATOS!$B$12,'ÓSMOSIS INV'!AF150,IF($B$15=DATOS!$B$13,REACTORES!AF150,IF($B$15=DATOS!$B$14,RESINAS!AF154,IF($B$15=DATOS!$B$15,SECADORES!AF150,IF($B$15=DATOS!$B$16,SILOS!AF150,IF($B$15=DATOS!$B$17,TANQUES!AF150,IF($B$15=DATOS!$B$18,'TK AGITADOS'!AF150,IF($B$15=DATOS!$B$19,'TORRES ENF'!AF150," ")))))))))))))))))</f>
        <v>0</v>
      </c>
      <c r="AE166" s="46">
        <f>IF($B$15=DATOS!$B$3,CALDERAS!AG150,IF($B$15=DATOS!$B$4,CENTRÍFUGAS!AG150,IF($B$15=DATOS!$B$5,CHILLERS!AG150, IF($B$15=DATOS!$B$6,COMPRESORES!AG150,IF($B$15=DATOS!$B$7,EVAPORADORES!AG150,IF($B$15=DATOS!$B$8,FILTROS!AG150,IF($B$15=DATOS!$B$9,IC!AG150,IF($B$15=DATOS!$B$10,MIXERS!AG150,IF($B$15=DATOS!$B$11,MOLINOS!AG150,IF($B$15=DATOS!$B$12,'ÓSMOSIS INV'!AG150,IF($B$15=DATOS!$B$13,REACTORES!AG150,IF($B$15=DATOS!$B$14,RESINAS!AG154,IF($B$15=DATOS!$B$15,SECADORES!AG150,IF($B$15=DATOS!$B$16,SILOS!AG150,IF($B$15=DATOS!$B$17,TANQUES!AG150,IF($B$15=DATOS!$B$18,'TK AGITADOS'!AG150,IF($B$15=DATOS!$B$19,'TORRES ENF'!AG150," ")))))))))))))))))</f>
        <v>0</v>
      </c>
      <c r="AF166" s="46">
        <f>IF($B$15=DATOS!$B$3,CALDERAS!AH150,IF($B$15=DATOS!$B$4,CENTRÍFUGAS!AH150,IF($B$15=DATOS!$B$5,CHILLERS!AH150, IF($B$15=DATOS!$B$6,COMPRESORES!AH150,IF($B$15=DATOS!$B$7,EVAPORADORES!AH150,IF($B$15=DATOS!$B$8,FILTROS!AH150,IF($B$15=DATOS!$B$9,IC!AH150,IF($B$15=DATOS!$B$10,MIXERS!AH150,IF($B$15=DATOS!$B$11,MOLINOS!AH150,IF($B$15=DATOS!$B$12,'ÓSMOSIS INV'!AH150,IF($B$15=DATOS!$B$13,REACTORES!AH150,IF($B$15=DATOS!$B$14,RESINAS!AH154,IF($B$15=DATOS!$B$15,SECADORES!AH150,IF($B$15=DATOS!$B$16,SILOS!AH150,IF($B$15=DATOS!$B$17,TANQUES!AH150,IF($B$15=DATOS!$B$18,'TK AGITADOS'!AH150,IF($B$15=DATOS!$B$19,'TORRES ENF'!AH150," ")))))))))))))))))</f>
        <v>0</v>
      </c>
    </row>
    <row r="167" spans="1:32" s="48" customFormat="1" ht="45" customHeight="1" x14ac:dyDescent="0.4">
      <c r="A167" s="46">
        <f>IF($B$15=DATOS!$B$3,CALDERAS!C151,IF($B$15=DATOS!$B$4,CENTRÍFUGAS!C151,IF($B$15=DATOS!$B$5,CHILLERS!C151, IF($B$15=DATOS!$B$6,COMPRESORES!C151,IF($B$15=DATOS!$B$7,EVAPORADORES!C151,IF($B$15=DATOS!$B$8,FILTROS!C151,IF($B$15=DATOS!$B$9,IC!C151,IF($B$15=DATOS!$B$10,MIXERS!C151,IF($B$15=DATOS!$B$11,MOLINOS!C151,IF($B$15=DATOS!$B$12,'ÓSMOSIS INV'!C151,IF($B$15=DATOS!$B$13,REACTORES!C151,IF($B$15=DATOS!$B$14,RESINAS!C155,IF($B$15=DATOS!$B$15,SECADORES!C151,IF($B$15=DATOS!$B$16,SILOS!C151,IF($B$15=DATOS!$B$17,TANQUES!C151,IF($B$15=DATOS!$B$18,'TK AGITADOS'!C151,IF($B$15=DATOS!$B$19,'TORRES ENF'!C151," ")))))))))))))))))</f>
        <v>0</v>
      </c>
      <c r="B167" s="46">
        <f>IF($B$15=DATOS!$B$3,CALDERAS!D151,IF($B$15=DATOS!$B$4,CENTRÍFUGAS!D151,IF($B$15=DATOS!$B$5,CHILLERS!D151, IF($B$15=DATOS!$B$6,COMPRESORES!D151,IF($B$15=DATOS!$B$7,EVAPORADORES!D151,IF($B$15=DATOS!$B$8,FILTROS!D151,IF($B$15=DATOS!$B$9,IC!D151,IF($B$15=DATOS!$B$10,MIXERS!D151,IF($B$15=DATOS!$B$11,MOLINOS!D151,IF($B$15=DATOS!$B$12,'ÓSMOSIS INV'!D151,IF($B$15=DATOS!$B$13,REACTORES!D151,IF($B$15=DATOS!$B$14,RESINAS!D155,IF($B$15=DATOS!$B$15,SECADORES!D151,IF($B$15=DATOS!$B$16,SILOS!D151,IF($B$15=DATOS!$B$17,TANQUES!D151,IF($B$15=DATOS!$B$18,'TK AGITADOS'!D151,IF($B$15=DATOS!$B$19,'TORRES ENF'!D151," ")))))))))))))))))</f>
        <v>0</v>
      </c>
      <c r="C167" s="46">
        <f>IF($B$15=DATOS!$B$3,CALDERAS!E151,IF($B$15=DATOS!$B$4,CENTRÍFUGAS!E151,IF($B$15=DATOS!$B$5,CHILLERS!E151, IF($B$15=DATOS!$B$6,COMPRESORES!E151,IF($B$15=DATOS!$B$7,EVAPORADORES!E151,IF($B$15=DATOS!$B$8,FILTROS!E151,IF($B$15=DATOS!$B$9,IC!E151,IF($B$15=DATOS!$B$10,MIXERS!E151,IF($B$15=DATOS!$B$11,MOLINOS!E151,IF($B$15=DATOS!$B$12,'ÓSMOSIS INV'!E151,IF($B$15=DATOS!$B$13,REACTORES!E151,IF($B$15=DATOS!$B$14,RESINAS!E155,IF($B$15=DATOS!$B$15,SECADORES!E151,IF($B$15=DATOS!$B$16,SILOS!E151,IF($B$15=DATOS!$B$17,TANQUES!E151,IF($B$15=DATOS!$B$18,'TK AGITADOS'!E151,IF($B$15=DATOS!$B$19,'TORRES ENF'!E151," ")))))))))))))))))</f>
        <v>0</v>
      </c>
      <c r="D167" s="46">
        <f>IF($B$15=DATOS!$B$3,CALDERAS!F151,IF($B$15=DATOS!$B$4,CENTRÍFUGAS!F151,IF($B$15=DATOS!$B$5,CHILLERS!F151, IF($B$15=DATOS!$B$6,COMPRESORES!F151,IF($B$15=DATOS!$B$7,EVAPORADORES!F151,IF($B$15=DATOS!$B$8,FILTROS!F151,IF($B$15=DATOS!$B$9,IC!F151,IF($B$15=DATOS!$B$10,MIXERS!F151,IF($B$15=DATOS!$B$11,MOLINOS!F151,IF($B$15=DATOS!$B$12,'ÓSMOSIS INV'!F151,IF($B$15=DATOS!$B$13,REACTORES!F151,IF($B$15=DATOS!$B$14,RESINAS!F155,IF($B$15=DATOS!$B$15,SECADORES!F151,IF($B$15=DATOS!$B$16,SILOS!F151,IF($B$15=DATOS!$B$17,TANQUES!F151,IF($B$15=DATOS!$B$18,'TK AGITADOS'!F151,IF($B$15=DATOS!$B$19,'TORRES ENF'!F151," ")))))))))))))))))</f>
        <v>0</v>
      </c>
      <c r="E167" s="46">
        <f>IF($B$15=DATOS!$B$3,CALDERAS!G151,IF($B$15=DATOS!$B$4,CENTRÍFUGAS!G151,IF($B$15=DATOS!$B$5,CHILLERS!G151, IF($B$15=DATOS!$B$6,COMPRESORES!G151,IF($B$15=DATOS!$B$7,EVAPORADORES!G151,IF($B$15=DATOS!$B$8,FILTROS!G151,IF($B$15=DATOS!$B$9,IC!G151,IF($B$15=DATOS!$B$10,MIXERS!G151,IF($B$15=DATOS!$B$11,MOLINOS!G151,IF($B$15=DATOS!$B$12,'ÓSMOSIS INV'!G151,IF($B$15=DATOS!$B$13,REACTORES!G151,IF($B$15=DATOS!$B$14,RESINAS!G155,IF($B$15=DATOS!$B$15,SECADORES!G151,IF($B$15=DATOS!$B$16,SILOS!G151,IF($B$15=DATOS!$B$17,TANQUES!G151,IF($B$15=DATOS!$B$18,'TK AGITADOS'!G151,IF($B$15=DATOS!$B$19,'TORRES ENF'!G151," ")))))))))))))))))</f>
        <v>0</v>
      </c>
      <c r="F167" s="46">
        <f>IF($B$15=DATOS!$B$3,CALDERAS!H151,IF($B$15=DATOS!$B$4,CENTRÍFUGAS!H151,IF($B$15=DATOS!$B$5,CHILLERS!H151, IF($B$15=DATOS!$B$6,COMPRESORES!H151,IF($B$15=DATOS!$B$7,EVAPORADORES!H151,IF($B$15=DATOS!$B$8,FILTROS!H151,IF($B$15=DATOS!$B$9,IC!H151,IF($B$15=DATOS!$B$10,MIXERS!H151,IF($B$15=DATOS!$B$11,MOLINOS!H151,IF($B$15=DATOS!$B$12,'ÓSMOSIS INV'!H151,IF($B$15=DATOS!$B$13,REACTORES!H151,IF($B$15=DATOS!$B$14,RESINAS!H155,IF($B$15=DATOS!$B$15,SECADORES!H151,IF($B$15=DATOS!$B$16,SILOS!H151,IF($B$15=DATOS!$B$17,TANQUES!H151,IF($B$15=DATOS!$B$18,'TK AGITADOS'!H151,IF($B$15=DATOS!$B$19,'TORRES ENF'!H151," ")))))))))))))))))</f>
        <v>0</v>
      </c>
      <c r="G167" s="46">
        <f>IF($B$15=DATOS!$B$3,CALDERAS!I151,IF($B$15=DATOS!$B$4,CENTRÍFUGAS!I151,IF($B$15=DATOS!$B$5,CHILLERS!I151, IF($B$15=DATOS!$B$6,COMPRESORES!I151,IF($B$15=DATOS!$B$7,EVAPORADORES!I151,IF($B$15=DATOS!$B$8,FILTROS!I151,IF($B$15=DATOS!$B$9,IC!I151,IF($B$15=DATOS!$B$10,MIXERS!I151,IF($B$15=DATOS!$B$11,MOLINOS!I151,IF($B$15=DATOS!$B$12,'ÓSMOSIS INV'!I151,IF($B$15=DATOS!$B$13,REACTORES!I151,IF($B$15=DATOS!$B$14,RESINAS!I155,IF($B$15=DATOS!$B$15,SECADORES!I151,IF($B$15=DATOS!$B$16,SILOS!I151,IF($B$15=DATOS!$B$17,TANQUES!I151,IF($B$15=DATOS!$B$18,'TK AGITADOS'!I151,IF($B$15=DATOS!$B$19,'TORRES ENF'!I151," ")))))))))))))))))</f>
        <v>0</v>
      </c>
      <c r="H167" s="46">
        <f>IF($B$15=DATOS!$B$3,CALDERAS!J151,IF($B$15=DATOS!$B$4,CENTRÍFUGAS!J151,IF($B$15=DATOS!$B$5,CHILLERS!J151, IF($B$15=DATOS!$B$6,COMPRESORES!J151,IF($B$15=DATOS!$B$7,EVAPORADORES!J151,IF($B$15=DATOS!$B$8,FILTROS!J151,IF($B$15=DATOS!$B$9,IC!J151,IF($B$15=DATOS!$B$10,MIXERS!J151,IF($B$15=DATOS!$B$11,MOLINOS!J151,IF($B$15=DATOS!$B$12,'ÓSMOSIS INV'!J151,IF($B$15=DATOS!$B$13,REACTORES!J151,IF($B$15=DATOS!$B$14,RESINAS!J155,IF($B$15=DATOS!$B$15,SECADORES!J151,IF($B$15=DATOS!$B$16,SILOS!J151,IF($B$15=DATOS!$B$17,TANQUES!J151,IF($B$15=DATOS!$B$18,'TK AGITADOS'!J151,IF($B$15=DATOS!$B$19,'TORRES ENF'!J151," ")))))))))))))))))</f>
        <v>0</v>
      </c>
      <c r="I167" s="46">
        <f>IF($B$15=DATOS!$B$3,CALDERAS!K151,IF($B$15=DATOS!$B$4,CENTRÍFUGAS!K151,IF($B$15=DATOS!$B$5,CHILLERS!K151, IF($B$15=DATOS!$B$6,COMPRESORES!K151,IF($B$15=DATOS!$B$7,EVAPORADORES!K151,IF($B$15=DATOS!$B$8,FILTROS!K151,IF($B$15=DATOS!$B$9,IC!K151,IF($B$15=DATOS!$B$10,MIXERS!K151,IF($B$15=DATOS!$B$11,MOLINOS!K151,IF($B$15=DATOS!$B$12,'ÓSMOSIS INV'!K151,IF($B$15=DATOS!$B$13,REACTORES!K151,IF($B$15=DATOS!$B$14,RESINAS!K155,IF($B$15=DATOS!$B$15,SECADORES!K151,IF($B$15=DATOS!$B$16,SILOS!K151,IF($B$15=DATOS!$B$17,TANQUES!K151,IF($B$15=DATOS!$B$18,'TK AGITADOS'!K151,IF($B$15=DATOS!$B$19,'TORRES ENF'!K151," ")))))))))))))))))</f>
        <v>0</v>
      </c>
      <c r="J167" s="46">
        <f>IF($B$15=DATOS!$B$3,CALDERAS!L151,IF($B$15=DATOS!$B$4,CENTRÍFUGAS!L151,IF($B$15=DATOS!$B$5,CHILLERS!L151, IF($B$15=DATOS!$B$6,COMPRESORES!L151,IF($B$15=DATOS!$B$7,EVAPORADORES!L151,IF($B$15=DATOS!$B$8,FILTROS!L151,IF($B$15=DATOS!$B$9,IC!L151,IF($B$15=DATOS!$B$10,MIXERS!L151,IF($B$15=DATOS!$B$11,MOLINOS!L151,IF($B$15=DATOS!$B$12,'ÓSMOSIS INV'!L151,IF($B$15=DATOS!$B$13,REACTORES!L151,IF($B$15=DATOS!$B$14,RESINAS!L155,IF($B$15=DATOS!$B$15,SECADORES!L151,IF($B$15=DATOS!$B$16,SILOS!L151,IF($B$15=DATOS!$B$17,TANQUES!L151,IF($B$15=DATOS!$B$18,'TK AGITADOS'!L151,IF($B$15=DATOS!$B$19,'TORRES ENF'!L151," ")))))))))))))))))</f>
        <v>0</v>
      </c>
      <c r="K167" s="46">
        <f>IF($B$15=DATOS!$B$3,CALDERAS!M151,IF($B$15=DATOS!$B$4,CENTRÍFUGAS!M151,IF($B$15=DATOS!$B$5,CHILLERS!M151, IF($B$15=DATOS!$B$6,COMPRESORES!M151,IF($B$15=DATOS!$B$7,EVAPORADORES!M151,IF($B$15=DATOS!$B$8,FILTROS!M151,IF($B$15=DATOS!$B$9,IC!M151,IF($B$15=DATOS!$B$10,MIXERS!M151,IF($B$15=DATOS!$B$11,MOLINOS!M151,IF($B$15=DATOS!$B$12,'ÓSMOSIS INV'!M151,IF($B$15=DATOS!$B$13,REACTORES!M151,IF($B$15=DATOS!$B$14,RESINAS!M155,IF($B$15=DATOS!$B$15,SECADORES!M151,IF($B$15=DATOS!$B$16,SILOS!M151,IF($B$15=DATOS!$B$17,TANQUES!M151,IF($B$15=DATOS!$B$18,'TK AGITADOS'!M151,IF($B$15=DATOS!$B$19,'TORRES ENF'!M151," ")))))))))))))))))</f>
        <v>0</v>
      </c>
      <c r="L167" s="46">
        <f>IF($B$15=DATOS!$B$3,CALDERAS!N151,IF($B$15=DATOS!$B$4,CENTRÍFUGAS!N151,IF($B$15=DATOS!$B$5,CHILLERS!N151, IF($B$15=DATOS!$B$6,COMPRESORES!N151,IF($B$15=DATOS!$B$7,EVAPORADORES!N151,IF($B$15=DATOS!$B$8,FILTROS!N151,IF($B$15=DATOS!$B$9,IC!N151,IF($B$15=DATOS!$B$10,MIXERS!N151,IF($B$15=DATOS!$B$11,MOLINOS!N151,IF($B$15=DATOS!$B$12,'ÓSMOSIS INV'!N151,IF($B$15=DATOS!$B$13,REACTORES!N151,IF($B$15=DATOS!$B$14,RESINAS!N155,IF($B$15=DATOS!$B$15,SECADORES!N151,IF($B$15=DATOS!$B$16,SILOS!N151,IF($B$15=DATOS!$B$17,TANQUES!N151,IF($B$15=DATOS!$B$18,'TK AGITADOS'!N151,IF($B$15=DATOS!$B$19,'TORRES ENF'!N151," ")))))))))))))))))</f>
        <v>0</v>
      </c>
      <c r="M167" s="46">
        <f>IF($B$15=DATOS!$B$3,CALDERAS!O151,IF($B$15=DATOS!$B$4,CENTRÍFUGAS!O151,IF($B$15=DATOS!$B$5,CHILLERS!O151, IF($B$15=DATOS!$B$6,COMPRESORES!O151,IF($B$15=DATOS!$B$7,EVAPORADORES!O151,IF($B$15=DATOS!$B$8,FILTROS!O151,IF($B$15=DATOS!$B$9,IC!O151,IF($B$15=DATOS!$B$10,MIXERS!O151,IF($B$15=DATOS!$B$11,MOLINOS!O151,IF($B$15=DATOS!$B$12,'ÓSMOSIS INV'!O151,IF($B$15=DATOS!$B$13,REACTORES!O151,IF($B$15=DATOS!$B$14,RESINAS!O155,IF($B$15=DATOS!$B$15,SECADORES!O151,IF($B$15=DATOS!$B$16,SILOS!O151,IF($B$15=DATOS!$B$17,TANQUES!O151,IF($B$15=DATOS!$B$18,'TK AGITADOS'!O151,IF($B$15=DATOS!$B$19,'TORRES ENF'!O151," ")))))))))))))))))</f>
        <v>0</v>
      </c>
      <c r="N167" s="46">
        <f>IF($B$15=DATOS!$B$3,CALDERAS!P151,IF($B$15=DATOS!$B$4,CENTRÍFUGAS!P151,IF($B$15=DATOS!$B$5,CHILLERS!P151, IF($B$15=DATOS!$B$6,COMPRESORES!P151,IF($B$15=DATOS!$B$7,EVAPORADORES!P151,IF($B$15=DATOS!$B$8,FILTROS!P151,IF($B$15=DATOS!$B$9,IC!P151,IF($B$15=DATOS!$B$10,MIXERS!P151,IF($B$15=DATOS!$B$11,MOLINOS!P151,IF($B$15=DATOS!$B$12,'ÓSMOSIS INV'!P151,IF($B$15=DATOS!$B$13,REACTORES!P151,IF($B$15=DATOS!$B$14,RESINAS!P155,IF($B$15=DATOS!$B$15,SECADORES!P151,IF($B$15=DATOS!$B$16,SILOS!P151,IF($B$15=DATOS!$B$17,TANQUES!P151,IF($B$15=DATOS!$B$18,'TK AGITADOS'!P151,IF($B$15=DATOS!$B$19,'TORRES ENF'!P151," ")))))))))))))))))</f>
        <v>0</v>
      </c>
      <c r="O167" s="46">
        <f>IF($B$15=DATOS!$B$3,CALDERAS!Q151,IF($B$15=DATOS!$B$4,CENTRÍFUGAS!Q151,IF($B$15=DATOS!$B$5,CHILLERS!Q151, IF($B$15=DATOS!$B$6,COMPRESORES!Q151,IF($B$15=DATOS!$B$7,EVAPORADORES!Q151,IF($B$15=DATOS!$B$8,FILTROS!Q151,IF($B$15=DATOS!$B$9,IC!Q151,IF($B$15=DATOS!$B$10,MIXERS!Q151,IF($B$15=DATOS!$B$11,MOLINOS!Q151,IF($B$15=DATOS!$B$12,'ÓSMOSIS INV'!Q151,IF($B$15=DATOS!$B$13,REACTORES!Q151,IF($B$15=DATOS!$B$14,RESINAS!Q155,IF($B$15=DATOS!$B$15,SECADORES!Q151,IF($B$15=DATOS!$B$16,SILOS!Q151,IF($B$15=DATOS!$B$17,TANQUES!Q151,IF($B$15=DATOS!$B$18,'TK AGITADOS'!Q151,IF($B$15=DATOS!$B$19,'TORRES ENF'!Q151," ")))))))))))))))))</f>
        <v>0</v>
      </c>
      <c r="P167" s="46">
        <f>IF($B$15=DATOS!$B$3,CALDERAS!R151,IF($B$15=DATOS!$B$4,CENTRÍFUGAS!R151,IF($B$15=DATOS!$B$5,CHILLERS!R151, IF($B$15=DATOS!$B$6,COMPRESORES!R151,IF($B$15=DATOS!$B$7,EVAPORADORES!R151,IF($B$15=DATOS!$B$8,FILTROS!R151,IF($B$15=DATOS!$B$9,IC!R151,IF($B$15=DATOS!$B$10,MIXERS!R151,IF($B$15=DATOS!$B$11,MOLINOS!R151,IF($B$15=DATOS!$B$12,'ÓSMOSIS INV'!R151,IF($B$15=DATOS!$B$13,REACTORES!R151,IF($B$15=DATOS!$B$14,RESINAS!R155,IF($B$15=DATOS!$B$15,SECADORES!R151,IF($B$15=DATOS!$B$16,SILOS!R151,IF($B$15=DATOS!$B$17,TANQUES!R151,IF($B$15=DATOS!$B$18,'TK AGITADOS'!R151,IF($B$15=DATOS!$B$19,'TORRES ENF'!R151," ")))))))))))))))))</f>
        <v>0</v>
      </c>
      <c r="Q167" s="46">
        <f>IF($B$15=DATOS!$B$3,CALDERAS!S151,IF($B$15=DATOS!$B$4,CENTRÍFUGAS!S151,IF($B$15=DATOS!$B$5,CHILLERS!S151, IF($B$15=DATOS!$B$6,COMPRESORES!S151,IF($B$15=DATOS!$B$7,EVAPORADORES!S151,IF($B$15=DATOS!$B$8,FILTROS!S151,IF($B$15=DATOS!$B$9,IC!S151,IF($B$15=DATOS!$B$10,MIXERS!S151,IF($B$15=DATOS!$B$11,MOLINOS!S151,IF($B$15=DATOS!$B$12,'ÓSMOSIS INV'!S151,IF($B$15=DATOS!$B$13,REACTORES!S151,IF($B$15=DATOS!$B$14,RESINAS!S155,IF($B$15=DATOS!$B$15,SECADORES!S151,IF($B$15=DATOS!$B$16,SILOS!S151,IF($B$15=DATOS!$B$17,TANQUES!S151,IF($B$15=DATOS!$B$18,'TK AGITADOS'!S151,IF($B$15=DATOS!$B$19,'TORRES ENF'!S151," ")))))))))))))))))</f>
        <v>0</v>
      </c>
      <c r="R167" s="46">
        <f>IF($B$15=DATOS!$B$3,CALDERAS!T151,IF($B$15=DATOS!$B$4,CENTRÍFUGAS!T151,IF($B$15=DATOS!$B$5,CHILLERS!T151, IF($B$15=DATOS!$B$6,COMPRESORES!T151,IF($B$15=DATOS!$B$7,EVAPORADORES!T151,IF($B$15=DATOS!$B$8,FILTROS!T151,IF($B$15=DATOS!$B$9,IC!T151,IF($B$15=DATOS!$B$10,MIXERS!T151,IF($B$15=DATOS!$B$11,MOLINOS!T151,IF($B$15=DATOS!$B$12,'ÓSMOSIS INV'!T151,IF($B$15=DATOS!$B$13,REACTORES!T151,IF($B$15=DATOS!$B$14,RESINAS!T155,IF($B$15=DATOS!$B$15,SECADORES!T151,IF($B$15=DATOS!$B$16,SILOS!T151,IF($B$15=DATOS!$B$17,TANQUES!T151,IF($B$15=DATOS!$B$18,'TK AGITADOS'!T151,IF($B$15=DATOS!$B$19,'TORRES ENF'!T151," ")))))))))))))))))</f>
        <v>0</v>
      </c>
      <c r="S167" s="46">
        <f>IF($B$15=DATOS!$B$3,CALDERAS!U151,IF($B$15=DATOS!$B$4,CENTRÍFUGAS!U151,IF($B$15=DATOS!$B$5,CHILLERS!U151, IF($B$15=DATOS!$B$6,COMPRESORES!U151,IF($B$15=DATOS!$B$7,EVAPORADORES!U151,IF($B$15=DATOS!$B$8,FILTROS!U151,IF($B$15=DATOS!$B$9,IC!U151,IF($B$15=DATOS!$B$10,MIXERS!U151,IF($B$15=DATOS!$B$11,MOLINOS!U151,IF($B$15=DATOS!$B$12,'ÓSMOSIS INV'!U151,IF($B$15=DATOS!$B$13,REACTORES!U151,IF($B$15=DATOS!$B$14,RESINAS!U155,IF($B$15=DATOS!$B$15,SECADORES!U151,IF($B$15=DATOS!$B$16,SILOS!U151,IF($B$15=DATOS!$B$17,TANQUES!U151,IF($B$15=DATOS!$B$18,'TK AGITADOS'!U151,IF($B$15=DATOS!$B$19,'TORRES ENF'!U151," ")))))))))))))))))</f>
        <v>0</v>
      </c>
      <c r="T167" s="46">
        <f>IF($B$15=DATOS!$B$3,CALDERAS!V151,IF($B$15=DATOS!$B$4,CENTRÍFUGAS!V151,IF($B$15=DATOS!$B$5,CHILLERS!V151, IF($B$15=DATOS!$B$6,COMPRESORES!V151,IF($B$15=DATOS!$B$7,EVAPORADORES!V151,IF($B$15=DATOS!$B$8,FILTROS!V151,IF($B$15=DATOS!$B$9,IC!V151,IF($B$15=DATOS!$B$10,MIXERS!V151,IF($B$15=DATOS!$B$11,MOLINOS!V151,IF($B$15=DATOS!$B$12,'ÓSMOSIS INV'!V151,IF($B$15=DATOS!$B$13,REACTORES!V151,IF($B$15=DATOS!$B$14,RESINAS!V155,IF($B$15=DATOS!$B$15,SECADORES!V151,IF($B$15=DATOS!$B$16,SILOS!V151,IF($B$15=DATOS!$B$17,TANQUES!V151,IF($B$15=DATOS!$B$18,'TK AGITADOS'!V151,IF($B$15=DATOS!$B$19,'TORRES ENF'!V151," ")))))))))))))))))</f>
        <v>0</v>
      </c>
      <c r="U167" s="46">
        <f>IF($B$15=DATOS!$B$3,CALDERAS!W151,IF($B$15=DATOS!$B$4,CENTRÍFUGAS!W151,IF($B$15=DATOS!$B$5,CHILLERS!W151, IF($B$15=DATOS!$B$6,COMPRESORES!W151,IF($B$15=DATOS!$B$7,EVAPORADORES!W151,IF($B$15=DATOS!$B$8,FILTROS!W151,IF($B$15=DATOS!$B$9,IC!W151,IF($B$15=DATOS!$B$10,MIXERS!W151,IF($B$15=DATOS!$B$11,MOLINOS!W151,IF($B$15=DATOS!$B$12,'ÓSMOSIS INV'!W151,IF($B$15=DATOS!$B$13,REACTORES!W151,IF($B$15=DATOS!$B$14,RESINAS!W155,IF($B$15=DATOS!$B$15,SECADORES!W151,IF($B$15=DATOS!$B$16,SILOS!W151,IF($B$15=DATOS!$B$17,TANQUES!W151,IF($B$15=DATOS!$B$18,'TK AGITADOS'!W151,IF($B$15=DATOS!$B$19,'TORRES ENF'!W151," ")))))))))))))))))</f>
        <v>0</v>
      </c>
      <c r="V167" s="46">
        <f>IF($B$15=DATOS!$B$3,CALDERAS!X151,IF($B$15=DATOS!$B$4,CENTRÍFUGAS!X151,IF($B$15=DATOS!$B$5,CHILLERS!X151, IF($B$15=DATOS!$B$6,COMPRESORES!X151,IF($B$15=DATOS!$B$7,EVAPORADORES!X151,IF($B$15=DATOS!$B$8,FILTROS!X151,IF($B$15=DATOS!$B$9,IC!X151,IF($B$15=DATOS!$B$10,MIXERS!X151,IF($B$15=DATOS!$B$11,MOLINOS!X151,IF($B$15=DATOS!$B$12,'ÓSMOSIS INV'!X151,IF($B$15=DATOS!$B$13,REACTORES!X151,IF($B$15=DATOS!$B$14,RESINAS!X155,IF($B$15=DATOS!$B$15,SECADORES!X151,IF($B$15=DATOS!$B$16,SILOS!X151,IF($B$15=DATOS!$B$17,TANQUES!X151,IF($B$15=DATOS!$B$18,'TK AGITADOS'!X151,IF($B$15=DATOS!$B$19,'TORRES ENF'!X151," ")))))))))))))))))</f>
        <v>0</v>
      </c>
      <c r="W167" s="46">
        <f>IF($B$15=DATOS!$B$3,CALDERAS!Y151,IF($B$15=DATOS!$B$4,CENTRÍFUGAS!Y151,IF($B$15=DATOS!$B$5,CHILLERS!Y151, IF($B$15=DATOS!$B$6,COMPRESORES!Y151,IF($B$15=DATOS!$B$7,EVAPORADORES!Y151,IF($B$15=DATOS!$B$8,FILTROS!Y151,IF($B$15=DATOS!$B$9,IC!Y151,IF($B$15=DATOS!$B$10,MIXERS!Y151,IF($B$15=DATOS!$B$11,MOLINOS!Y151,IF($B$15=DATOS!$B$12,'ÓSMOSIS INV'!Y151,IF($B$15=DATOS!$B$13,REACTORES!Y151,IF($B$15=DATOS!$B$14,RESINAS!Y155,IF($B$15=DATOS!$B$15,SECADORES!Y151,IF($B$15=DATOS!$B$16,SILOS!Y151,IF($B$15=DATOS!$B$17,TANQUES!Y151,IF($B$15=DATOS!$B$18,'TK AGITADOS'!Y151,IF($B$15=DATOS!$B$19,'TORRES ENF'!Y151," ")))))))))))))))))</f>
        <v>0</v>
      </c>
      <c r="X167" s="46">
        <f>IF($B$15=DATOS!$B$3,CALDERAS!Z151,IF($B$15=DATOS!$B$4,CENTRÍFUGAS!Z151,IF($B$15=DATOS!$B$5,CHILLERS!Z151, IF($B$15=DATOS!$B$6,COMPRESORES!Z151,IF($B$15=DATOS!$B$7,EVAPORADORES!Z151,IF($B$15=DATOS!$B$8,FILTROS!Z151,IF($B$15=DATOS!$B$9,IC!Z151,IF($B$15=DATOS!$B$10,MIXERS!Z151,IF($B$15=DATOS!$B$11,MOLINOS!Z151,IF($B$15=DATOS!$B$12,'ÓSMOSIS INV'!Z151,IF($B$15=DATOS!$B$13,REACTORES!Z151,IF($B$15=DATOS!$B$14,RESINAS!Z155,IF($B$15=DATOS!$B$15,SECADORES!Z151,IF($B$15=DATOS!$B$16,SILOS!Z151,IF($B$15=DATOS!$B$17,TANQUES!Z151,IF($B$15=DATOS!$B$18,'TK AGITADOS'!Z151,IF($B$15=DATOS!$B$19,'TORRES ENF'!Z151," ")))))))))))))))))</f>
        <v>0</v>
      </c>
      <c r="Y167" s="46">
        <f>IF($B$15=DATOS!$B$3,CALDERAS!AA151,IF($B$15=DATOS!$B$4,CENTRÍFUGAS!AA151,IF($B$15=DATOS!$B$5,CHILLERS!AA151, IF($B$15=DATOS!$B$6,COMPRESORES!AA151,IF($B$15=DATOS!$B$7,EVAPORADORES!AA151,IF($B$15=DATOS!$B$8,FILTROS!AA151,IF($B$15=DATOS!$B$9,IC!AA151,IF($B$15=DATOS!$B$10,MIXERS!AA151,IF($B$15=DATOS!$B$11,MOLINOS!AA151,IF($B$15=DATOS!$B$12,'ÓSMOSIS INV'!AA151,IF($B$15=DATOS!$B$13,REACTORES!AA151,IF($B$15=DATOS!$B$14,RESINAS!AA155,IF($B$15=DATOS!$B$15,SECADORES!AA151,IF($B$15=DATOS!$B$16,SILOS!AA151,IF($B$15=DATOS!$B$17,TANQUES!AA151,IF($B$15=DATOS!$B$18,'TK AGITADOS'!AA151,IF($B$15=DATOS!$B$19,'TORRES ENF'!AA151," ")))))))))))))))))</f>
        <v>0</v>
      </c>
      <c r="Z167" s="46">
        <f>IF($B$15=DATOS!$B$3,CALDERAS!AB151,IF($B$15=DATOS!$B$4,CENTRÍFUGAS!AB151,IF($B$15=DATOS!$B$5,CHILLERS!AB151, IF($B$15=DATOS!$B$6,COMPRESORES!AB151,IF($B$15=DATOS!$B$7,EVAPORADORES!AB151,IF($B$15=DATOS!$B$8,FILTROS!AB151,IF($B$15=DATOS!$B$9,IC!AB151,IF($B$15=DATOS!$B$10,MIXERS!AB151,IF($B$15=DATOS!$B$11,MOLINOS!AB151,IF($B$15=DATOS!$B$12,'ÓSMOSIS INV'!AB151,IF($B$15=DATOS!$B$13,REACTORES!AB151,IF($B$15=DATOS!$B$14,RESINAS!AB155,IF($B$15=DATOS!$B$15,SECADORES!AB151,IF($B$15=DATOS!$B$16,SILOS!AB151,IF($B$15=DATOS!$B$17,TANQUES!AB151,IF($B$15=DATOS!$B$18,'TK AGITADOS'!AB151,IF($B$15=DATOS!$B$19,'TORRES ENF'!AB151," ")))))))))))))))))</f>
        <v>0</v>
      </c>
      <c r="AA167" s="46">
        <f>IF($B$15=DATOS!$B$3,CALDERAS!AC151,IF($B$15=DATOS!$B$4,CENTRÍFUGAS!AC151,IF($B$15=DATOS!$B$5,CHILLERS!AC151, IF($B$15=DATOS!$B$6,COMPRESORES!AC151,IF($B$15=DATOS!$B$7,EVAPORADORES!AC151,IF($B$15=DATOS!$B$8,FILTROS!AC151,IF($B$15=DATOS!$B$9,IC!AC151,IF($B$15=DATOS!$B$10,MIXERS!AC151,IF($B$15=DATOS!$B$11,MOLINOS!AC151,IF($B$15=DATOS!$B$12,'ÓSMOSIS INV'!AC151,IF($B$15=DATOS!$B$13,REACTORES!AC151,IF($B$15=DATOS!$B$14,RESINAS!AC155,IF($B$15=DATOS!$B$15,SECADORES!AC151,IF($B$15=DATOS!$B$16,SILOS!AC151,IF($B$15=DATOS!$B$17,TANQUES!AC151,IF($B$15=DATOS!$B$18,'TK AGITADOS'!AC151,IF($B$15=DATOS!$B$19,'TORRES ENF'!AC151," ")))))))))))))))))</f>
        <v>0</v>
      </c>
      <c r="AB167" s="46">
        <f>IF($B$15=DATOS!$B$3,CALDERAS!AD151,IF($B$15=DATOS!$B$4,CENTRÍFUGAS!AD151,IF($B$15=DATOS!$B$5,CHILLERS!AD151, IF($B$15=DATOS!$B$6,COMPRESORES!AD151,IF($B$15=DATOS!$B$7,EVAPORADORES!AD151,IF($B$15=DATOS!$B$8,FILTROS!AD151,IF($B$15=DATOS!$B$9,IC!AD151,IF($B$15=DATOS!$B$10,MIXERS!AD151,IF($B$15=DATOS!$B$11,MOLINOS!AD151,IF($B$15=DATOS!$B$12,'ÓSMOSIS INV'!AD151,IF($B$15=DATOS!$B$13,REACTORES!AD151,IF($B$15=DATOS!$B$14,RESINAS!AD155,IF($B$15=DATOS!$B$15,SECADORES!AD151,IF($B$15=DATOS!$B$16,SILOS!AD151,IF($B$15=DATOS!$B$17,TANQUES!AD151,IF($B$15=DATOS!$B$18,'TK AGITADOS'!AD151,IF($B$15=DATOS!$B$19,'TORRES ENF'!AD151," ")))))))))))))))))</f>
        <v>0</v>
      </c>
      <c r="AC167" s="46">
        <f>IF($B$15=DATOS!$B$3,CALDERAS!AE151,IF($B$15=DATOS!$B$4,CENTRÍFUGAS!AE151,IF($B$15=DATOS!$B$5,CHILLERS!AE151, IF($B$15=DATOS!$B$6,COMPRESORES!AE151,IF($B$15=DATOS!$B$7,EVAPORADORES!AE151,IF($B$15=DATOS!$B$8,FILTROS!AE151,IF($B$15=DATOS!$B$9,IC!AE151,IF($B$15=DATOS!$B$10,MIXERS!AE151,IF($B$15=DATOS!$B$11,MOLINOS!AE151,IF($B$15=DATOS!$B$12,'ÓSMOSIS INV'!AE151,IF($B$15=DATOS!$B$13,REACTORES!AE151,IF($B$15=DATOS!$B$14,RESINAS!AE155,IF($B$15=DATOS!$B$15,SECADORES!AE151,IF($B$15=DATOS!$B$16,SILOS!AE151,IF($B$15=DATOS!$B$17,TANQUES!AE151,IF($B$15=DATOS!$B$18,'TK AGITADOS'!AE151,IF($B$15=DATOS!$B$19,'TORRES ENF'!AE151," ")))))))))))))))))</f>
        <v>0</v>
      </c>
      <c r="AD167" s="46">
        <f>IF($B$15=DATOS!$B$3,CALDERAS!AF151,IF($B$15=DATOS!$B$4,CENTRÍFUGAS!AF151,IF($B$15=DATOS!$B$5,CHILLERS!AF151, IF($B$15=DATOS!$B$6,COMPRESORES!AF151,IF($B$15=DATOS!$B$7,EVAPORADORES!AF151,IF($B$15=DATOS!$B$8,FILTROS!AF151,IF($B$15=DATOS!$B$9,IC!AF151,IF($B$15=DATOS!$B$10,MIXERS!AF151,IF($B$15=DATOS!$B$11,MOLINOS!AF151,IF($B$15=DATOS!$B$12,'ÓSMOSIS INV'!AF151,IF($B$15=DATOS!$B$13,REACTORES!AF151,IF($B$15=DATOS!$B$14,RESINAS!AF155,IF($B$15=DATOS!$B$15,SECADORES!AF151,IF($B$15=DATOS!$B$16,SILOS!AF151,IF($B$15=DATOS!$B$17,TANQUES!AF151,IF($B$15=DATOS!$B$18,'TK AGITADOS'!AF151,IF($B$15=DATOS!$B$19,'TORRES ENF'!AF151," ")))))))))))))))))</f>
        <v>0</v>
      </c>
      <c r="AE167" s="46">
        <f>IF($B$15=DATOS!$B$3,CALDERAS!AG151,IF($B$15=DATOS!$B$4,CENTRÍFUGAS!AG151,IF($B$15=DATOS!$B$5,CHILLERS!AG151, IF($B$15=DATOS!$B$6,COMPRESORES!AG151,IF($B$15=DATOS!$B$7,EVAPORADORES!AG151,IF($B$15=DATOS!$B$8,FILTROS!AG151,IF($B$15=DATOS!$B$9,IC!AG151,IF($B$15=DATOS!$B$10,MIXERS!AG151,IF($B$15=DATOS!$B$11,MOLINOS!AG151,IF($B$15=DATOS!$B$12,'ÓSMOSIS INV'!AG151,IF($B$15=DATOS!$B$13,REACTORES!AG151,IF($B$15=DATOS!$B$14,RESINAS!AG155,IF($B$15=DATOS!$B$15,SECADORES!AG151,IF($B$15=DATOS!$B$16,SILOS!AG151,IF($B$15=DATOS!$B$17,TANQUES!AG151,IF($B$15=DATOS!$B$18,'TK AGITADOS'!AG151,IF($B$15=DATOS!$B$19,'TORRES ENF'!AG151," ")))))))))))))))))</f>
        <v>0</v>
      </c>
      <c r="AF167" s="46">
        <f>IF($B$15=DATOS!$B$3,CALDERAS!AH151,IF($B$15=DATOS!$B$4,CENTRÍFUGAS!AH151,IF($B$15=DATOS!$B$5,CHILLERS!AH151, IF($B$15=DATOS!$B$6,COMPRESORES!AH151,IF($B$15=DATOS!$B$7,EVAPORADORES!AH151,IF($B$15=DATOS!$B$8,FILTROS!AH151,IF($B$15=DATOS!$B$9,IC!AH151,IF($B$15=DATOS!$B$10,MIXERS!AH151,IF($B$15=DATOS!$B$11,MOLINOS!AH151,IF($B$15=DATOS!$B$12,'ÓSMOSIS INV'!AH151,IF($B$15=DATOS!$B$13,REACTORES!AH151,IF($B$15=DATOS!$B$14,RESINAS!AH155,IF($B$15=DATOS!$B$15,SECADORES!AH151,IF($B$15=DATOS!$B$16,SILOS!AH151,IF($B$15=DATOS!$B$17,TANQUES!AH151,IF($B$15=DATOS!$B$18,'TK AGITADOS'!AH151,IF($B$15=DATOS!$B$19,'TORRES ENF'!AH151," ")))))))))))))))))</f>
        <v>0</v>
      </c>
    </row>
    <row r="168" spans="1:32" s="48" customFormat="1" ht="45" customHeight="1" x14ac:dyDescent="0.4">
      <c r="A168" s="46">
        <f>IF($B$15=DATOS!$B$3,CALDERAS!C152,IF($B$15=DATOS!$B$4,CENTRÍFUGAS!C152,IF($B$15=DATOS!$B$5,CHILLERS!C152, IF($B$15=DATOS!$B$6,COMPRESORES!C152,IF($B$15=DATOS!$B$7,EVAPORADORES!C152,IF($B$15=DATOS!$B$8,FILTROS!C152,IF($B$15=DATOS!$B$9,IC!C152,IF($B$15=DATOS!$B$10,MIXERS!C152,IF($B$15=DATOS!$B$11,MOLINOS!C152,IF($B$15=DATOS!$B$12,'ÓSMOSIS INV'!C152,IF($B$15=DATOS!$B$13,REACTORES!C152,IF($B$15=DATOS!$B$14,RESINAS!C156,IF($B$15=DATOS!$B$15,SECADORES!C152,IF($B$15=DATOS!$B$16,SILOS!C152,IF($B$15=DATOS!$B$17,TANQUES!C152,IF($B$15=DATOS!$B$18,'TK AGITADOS'!C152,IF($B$15=DATOS!$B$19,'TORRES ENF'!C152," ")))))))))))))))))</f>
        <v>0</v>
      </c>
      <c r="B168" s="46">
        <f>IF($B$15=DATOS!$B$3,CALDERAS!D152,IF($B$15=DATOS!$B$4,CENTRÍFUGAS!D152,IF($B$15=DATOS!$B$5,CHILLERS!D152, IF($B$15=DATOS!$B$6,COMPRESORES!D152,IF($B$15=DATOS!$B$7,EVAPORADORES!D152,IF($B$15=DATOS!$B$8,FILTROS!D152,IF($B$15=DATOS!$B$9,IC!D152,IF($B$15=DATOS!$B$10,MIXERS!D152,IF($B$15=DATOS!$B$11,MOLINOS!D152,IF($B$15=DATOS!$B$12,'ÓSMOSIS INV'!D152,IF($B$15=DATOS!$B$13,REACTORES!D152,IF($B$15=DATOS!$B$14,RESINAS!D156,IF($B$15=DATOS!$B$15,SECADORES!D152,IF($B$15=DATOS!$B$16,SILOS!D152,IF($B$15=DATOS!$B$17,TANQUES!D152,IF($B$15=DATOS!$B$18,'TK AGITADOS'!D152,IF($B$15=DATOS!$B$19,'TORRES ENF'!D152," ")))))))))))))))))</f>
        <v>0</v>
      </c>
      <c r="C168" s="46">
        <f>IF($B$15=DATOS!$B$3,CALDERAS!E152,IF($B$15=DATOS!$B$4,CENTRÍFUGAS!E152,IF($B$15=DATOS!$B$5,CHILLERS!E152, IF($B$15=DATOS!$B$6,COMPRESORES!E152,IF($B$15=DATOS!$B$7,EVAPORADORES!E152,IF($B$15=DATOS!$B$8,FILTROS!E152,IF($B$15=DATOS!$B$9,IC!E152,IF($B$15=DATOS!$B$10,MIXERS!E152,IF($B$15=DATOS!$B$11,MOLINOS!E152,IF($B$15=DATOS!$B$12,'ÓSMOSIS INV'!E152,IF($B$15=DATOS!$B$13,REACTORES!E152,IF($B$15=DATOS!$B$14,RESINAS!E156,IF($B$15=DATOS!$B$15,SECADORES!E152,IF($B$15=DATOS!$B$16,SILOS!E152,IF($B$15=DATOS!$B$17,TANQUES!E152,IF($B$15=DATOS!$B$18,'TK AGITADOS'!E152,IF($B$15=DATOS!$B$19,'TORRES ENF'!E152," ")))))))))))))))))</f>
        <v>0</v>
      </c>
      <c r="D168" s="46">
        <f>IF($B$15=DATOS!$B$3,CALDERAS!F152,IF($B$15=DATOS!$B$4,CENTRÍFUGAS!F152,IF($B$15=DATOS!$B$5,CHILLERS!F152, IF($B$15=DATOS!$B$6,COMPRESORES!F152,IF($B$15=DATOS!$B$7,EVAPORADORES!F152,IF($B$15=DATOS!$B$8,FILTROS!F152,IF($B$15=DATOS!$B$9,IC!F152,IF($B$15=DATOS!$B$10,MIXERS!F152,IF($B$15=DATOS!$B$11,MOLINOS!F152,IF($B$15=DATOS!$B$12,'ÓSMOSIS INV'!F152,IF($B$15=DATOS!$B$13,REACTORES!F152,IF($B$15=DATOS!$B$14,RESINAS!F156,IF($B$15=DATOS!$B$15,SECADORES!F152,IF($B$15=DATOS!$B$16,SILOS!F152,IF($B$15=DATOS!$B$17,TANQUES!F152,IF($B$15=DATOS!$B$18,'TK AGITADOS'!F152,IF($B$15=DATOS!$B$19,'TORRES ENF'!F152," ")))))))))))))))))</f>
        <v>0</v>
      </c>
      <c r="E168" s="46">
        <f>IF($B$15=DATOS!$B$3,CALDERAS!G152,IF($B$15=DATOS!$B$4,CENTRÍFUGAS!G152,IF($B$15=DATOS!$B$5,CHILLERS!G152, IF($B$15=DATOS!$B$6,COMPRESORES!G152,IF($B$15=DATOS!$B$7,EVAPORADORES!G152,IF($B$15=DATOS!$B$8,FILTROS!G152,IF($B$15=DATOS!$B$9,IC!G152,IF($B$15=DATOS!$B$10,MIXERS!G152,IF($B$15=DATOS!$B$11,MOLINOS!G152,IF($B$15=DATOS!$B$12,'ÓSMOSIS INV'!G152,IF($B$15=DATOS!$B$13,REACTORES!G152,IF($B$15=DATOS!$B$14,RESINAS!G156,IF($B$15=DATOS!$B$15,SECADORES!G152,IF($B$15=DATOS!$B$16,SILOS!G152,IF($B$15=DATOS!$B$17,TANQUES!G152,IF($B$15=DATOS!$B$18,'TK AGITADOS'!G152,IF($B$15=DATOS!$B$19,'TORRES ENF'!G152," ")))))))))))))))))</f>
        <v>0</v>
      </c>
      <c r="F168" s="46">
        <f>IF($B$15=DATOS!$B$3,CALDERAS!H152,IF($B$15=DATOS!$B$4,CENTRÍFUGAS!H152,IF($B$15=DATOS!$B$5,CHILLERS!H152, IF($B$15=DATOS!$B$6,COMPRESORES!H152,IF($B$15=DATOS!$B$7,EVAPORADORES!H152,IF($B$15=DATOS!$B$8,FILTROS!H152,IF($B$15=DATOS!$B$9,IC!H152,IF($B$15=DATOS!$B$10,MIXERS!H152,IF($B$15=DATOS!$B$11,MOLINOS!H152,IF($B$15=DATOS!$B$12,'ÓSMOSIS INV'!H152,IF($B$15=DATOS!$B$13,REACTORES!H152,IF($B$15=DATOS!$B$14,RESINAS!H156,IF($B$15=DATOS!$B$15,SECADORES!H152,IF($B$15=DATOS!$B$16,SILOS!H152,IF($B$15=DATOS!$B$17,TANQUES!H152,IF($B$15=DATOS!$B$18,'TK AGITADOS'!H152,IF($B$15=DATOS!$B$19,'TORRES ENF'!H152," ")))))))))))))))))</f>
        <v>0</v>
      </c>
      <c r="G168" s="46">
        <f>IF($B$15=DATOS!$B$3,CALDERAS!I152,IF($B$15=DATOS!$B$4,CENTRÍFUGAS!I152,IF($B$15=DATOS!$B$5,CHILLERS!I152, IF($B$15=DATOS!$B$6,COMPRESORES!I152,IF($B$15=DATOS!$B$7,EVAPORADORES!I152,IF($B$15=DATOS!$B$8,FILTROS!I152,IF($B$15=DATOS!$B$9,IC!I152,IF($B$15=DATOS!$B$10,MIXERS!I152,IF($B$15=DATOS!$B$11,MOLINOS!I152,IF($B$15=DATOS!$B$12,'ÓSMOSIS INV'!I152,IF($B$15=DATOS!$B$13,REACTORES!I152,IF($B$15=DATOS!$B$14,RESINAS!I156,IF($B$15=DATOS!$B$15,SECADORES!I152,IF($B$15=DATOS!$B$16,SILOS!I152,IF($B$15=DATOS!$B$17,TANQUES!I152,IF($B$15=DATOS!$B$18,'TK AGITADOS'!I152,IF($B$15=DATOS!$B$19,'TORRES ENF'!I152," ")))))))))))))))))</f>
        <v>0</v>
      </c>
      <c r="H168" s="46">
        <f>IF($B$15=DATOS!$B$3,CALDERAS!J152,IF($B$15=DATOS!$B$4,CENTRÍFUGAS!J152,IF($B$15=DATOS!$B$5,CHILLERS!J152, IF($B$15=DATOS!$B$6,COMPRESORES!J152,IF($B$15=DATOS!$B$7,EVAPORADORES!J152,IF($B$15=DATOS!$B$8,FILTROS!J152,IF($B$15=DATOS!$B$9,IC!J152,IF($B$15=DATOS!$B$10,MIXERS!J152,IF($B$15=DATOS!$B$11,MOLINOS!J152,IF($B$15=DATOS!$B$12,'ÓSMOSIS INV'!J152,IF($B$15=DATOS!$B$13,REACTORES!J152,IF($B$15=DATOS!$B$14,RESINAS!J156,IF($B$15=DATOS!$B$15,SECADORES!J152,IF($B$15=DATOS!$B$16,SILOS!J152,IF($B$15=DATOS!$B$17,TANQUES!J152,IF($B$15=DATOS!$B$18,'TK AGITADOS'!J152,IF($B$15=DATOS!$B$19,'TORRES ENF'!J152," ")))))))))))))))))</f>
        <v>0</v>
      </c>
      <c r="I168" s="46">
        <f>IF($B$15=DATOS!$B$3,CALDERAS!K152,IF($B$15=DATOS!$B$4,CENTRÍFUGAS!K152,IF($B$15=DATOS!$B$5,CHILLERS!K152, IF($B$15=DATOS!$B$6,COMPRESORES!K152,IF($B$15=DATOS!$B$7,EVAPORADORES!K152,IF($B$15=DATOS!$B$8,FILTROS!K152,IF($B$15=DATOS!$B$9,IC!K152,IF($B$15=DATOS!$B$10,MIXERS!K152,IF($B$15=DATOS!$B$11,MOLINOS!K152,IF($B$15=DATOS!$B$12,'ÓSMOSIS INV'!K152,IF($B$15=DATOS!$B$13,REACTORES!K152,IF($B$15=DATOS!$B$14,RESINAS!K156,IF($B$15=DATOS!$B$15,SECADORES!K152,IF($B$15=DATOS!$B$16,SILOS!K152,IF($B$15=DATOS!$B$17,TANQUES!K152,IF($B$15=DATOS!$B$18,'TK AGITADOS'!K152,IF($B$15=DATOS!$B$19,'TORRES ENF'!K152," ")))))))))))))))))</f>
        <v>0</v>
      </c>
      <c r="J168" s="46">
        <f>IF($B$15=DATOS!$B$3,CALDERAS!L152,IF($B$15=DATOS!$B$4,CENTRÍFUGAS!L152,IF($B$15=DATOS!$B$5,CHILLERS!L152, IF($B$15=DATOS!$B$6,COMPRESORES!L152,IF($B$15=DATOS!$B$7,EVAPORADORES!L152,IF($B$15=DATOS!$B$8,FILTROS!L152,IF($B$15=DATOS!$B$9,IC!L152,IF($B$15=DATOS!$B$10,MIXERS!L152,IF($B$15=DATOS!$B$11,MOLINOS!L152,IF($B$15=DATOS!$B$12,'ÓSMOSIS INV'!L152,IF($B$15=DATOS!$B$13,REACTORES!L152,IF($B$15=DATOS!$B$14,RESINAS!L156,IF($B$15=DATOS!$B$15,SECADORES!L152,IF($B$15=DATOS!$B$16,SILOS!L152,IF($B$15=DATOS!$B$17,TANQUES!L152,IF($B$15=DATOS!$B$18,'TK AGITADOS'!L152,IF($B$15=DATOS!$B$19,'TORRES ENF'!L152," ")))))))))))))))))</f>
        <v>0</v>
      </c>
      <c r="K168" s="46">
        <f>IF($B$15=DATOS!$B$3,CALDERAS!M152,IF($B$15=DATOS!$B$4,CENTRÍFUGAS!M152,IF($B$15=DATOS!$B$5,CHILLERS!M152, IF($B$15=DATOS!$B$6,COMPRESORES!M152,IF($B$15=DATOS!$B$7,EVAPORADORES!M152,IF($B$15=DATOS!$B$8,FILTROS!M152,IF($B$15=DATOS!$B$9,IC!M152,IF($B$15=DATOS!$B$10,MIXERS!M152,IF($B$15=DATOS!$B$11,MOLINOS!M152,IF($B$15=DATOS!$B$12,'ÓSMOSIS INV'!M152,IF($B$15=DATOS!$B$13,REACTORES!M152,IF($B$15=DATOS!$B$14,RESINAS!M156,IF($B$15=DATOS!$B$15,SECADORES!M152,IF($B$15=DATOS!$B$16,SILOS!M152,IF($B$15=DATOS!$B$17,TANQUES!M152,IF($B$15=DATOS!$B$18,'TK AGITADOS'!M152,IF($B$15=DATOS!$B$19,'TORRES ENF'!M152," ")))))))))))))))))</f>
        <v>0</v>
      </c>
      <c r="L168" s="46">
        <f>IF($B$15=DATOS!$B$3,CALDERAS!N152,IF($B$15=DATOS!$B$4,CENTRÍFUGAS!N152,IF($B$15=DATOS!$B$5,CHILLERS!N152, IF($B$15=DATOS!$B$6,COMPRESORES!N152,IF($B$15=DATOS!$B$7,EVAPORADORES!N152,IF($B$15=DATOS!$B$8,FILTROS!N152,IF($B$15=DATOS!$B$9,IC!N152,IF($B$15=DATOS!$B$10,MIXERS!N152,IF($B$15=DATOS!$B$11,MOLINOS!N152,IF($B$15=DATOS!$B$12,'ÓSMOSIS INV'!N152,IF($B$15=DATOS!$B$13,REACTORES!N152,IF($B$15=DATOS!$B$14,RESINAS!N156,IF($B$15=DATOS!$B$15,SECADORES!N152,IF($B$15=DATOS!$B$16,SILOS!N152,IF($B$15=DATOS!$B$17,TANQUES!N152,IF($B$15=DATOS!$B$18,'TK AGITADOS'!N152,IF($B$15=DATOS!$B$19,'TORRES ENF'!N152," ")))))))))))))))))</f>
        <v>0</v>
      </c>
      <c r="M168" s="46">
        <f>IF($B$15=DATOS!$B$3,CALDERAS!O152,IF($B$15=DATOS!$B$4,CENTRÍFUGAS!O152,IF($B$15=DATOS!$B$5,CHILLERS!O152, IF($B$15=DATOS!$B$6,COMPRESORES!O152,IF($B$15=DATOS!$B$7,EVAPORADORES!O152,IF($B$15=DATOS!$B$8,FILTROS!O152,IF($B$15=DATOS!$B$9,IC!O152,IF($B$15=DATOS!$B$10,MIXERS!O152,IF($B$15=DATOS!$B$11,MOLINOS!O152,IF($B$15=DATOS!$B$12,'ÓSMOSIS INV'!O152,IF($B$15=DATOS!$B$13,REACTORES!O152,IF($B$15=DATOS!$B$14,RESINAS!O156,IF($B$15=DATOS!$B$15,SECADORES!O152,IF($B$15=DATOS!$B$16,SILOS!O152,IF($B$15=DATOS!$B$17,TANQUES!O152,IF($B$15=DATOS!$B$18,'TK AGITADOS'!O152,IF($B$15=DATOS!$B$19,'TORRES ENF'!O152," ")))))))))))))))))</f>
        <v>0</v>
      </c>
      <c r="N168" s="46">
        <f>IF($B$15=DATOS!$B$3,CALDERAS!P152,IF($B$15=DATOS!$B$4,CENTRÍFUGAS!P152,IF($B$15=DATOS!$B$5,CHILLERS!P152, IF($B$15=DATOS!$B$6,COMPRESORES!P152,IF($B$15=DATOS!$B$7,EVAPORADORES!P152,IF($B$15=DATOS!$B$8,FILTROS!P152,IF($B$15=DATOS!$B$9,IC!P152,IF($B$15=DATOS!$B$10,MIXERS!P152,IF($B$15=DATOS!$B$11,MOLINOS!P152,IF($B$15=DATOS!$B$12,'ÓSMOSIS INV'!P152,IF($B$15=DATOS!$B$13,REACTORES!P152,IF($B$15=DATOS!$B$14,RESINAS!P156,IF($B$15=DATOS!$B$15,SECADORES!P152,IF($B$15=DATOS!$B$16,SILOS!P152,IF($B$15=DATOS!$B$17,TANQUES!P152,IF($B$15=DATOS!$B$18,'TK AGITADOS'!P152,IF($B$15=DATOS!$B$19,'TORRES ENF'!P152," ")))))))))))))))))</f>
        <v>0</v>
      </c>
      <c r="O168" s="46">
        <f>IF($B$15=DATOS!$B$3,CALDERAS!Q152,IF($B$15=DATOS!$B$4,CENTRÍFUGAS!Q152,IF($B$15=DATOS!$B$5,CHILLERS!Q152, IF($B$15=DATOS!$B$6,COMPRESORES!Q152,IF($B$15=DATOS!$B$7,EVAPORADORES!Q152,IF($B$15=DATOS!$B$8,FILTROS!Q152,IF($B$15=DATOS!$B$9,IC!Q152,IF($B$15=DATOS!$B$10,MIXERS!Q152,IF($B$15=DATOS!$B$11,MOLINOS!Q152,IF($B$15=DATOS!$B$12,'ÓSMOSIS INV'!Q152,IF($B$15=DATOS!$B$13,REACTORES!Q152,IF($B$15=DATOS!$B$14,RESINAS!Q156,IF($B$15=DATOS!$B$15,SECADORES!Q152,IF($B$15=DATOS!$B$16,SILOS!Q152,IF($B$15=DATOS!$B$17,TANQUES!Q152,IF($B$15=DATOS!$B$18,'TK AGITADOS'!Q152,IF($B$15=DATOS!$B$19,'TORRES ENF'!Q152," ")))))))))))))))))</f>
        <v>0</v>
      </c>
      <c r="P168" s="46">
        <f>IF($B$15=DATOS!$B$3,CALDERAS!R152,IF($B$15=DATOS!$B$4,CENTRÍFUGAS!R152,IF($B$15=DATOS!$B$5,CHILLERS!R152, IF($B$15=DATOS!$B$6,COMPRESORES!R152,IF($B$15=DATOS!$B$7,EVAPORADORES!R152,IF($B$15=DATOS!$B$8,FILTROS!R152,IF($B$15=DATOS!$B$9,IC!R152,IF($B$15=DATOS!$B$10,MIXERS!R152,IF($B$15=DATOS!$B$11,MOLINOS!R152,IF($B$15=DATOS!$B$12,'ÓSMOSIS INV'!R152,IF($B$15=DATOS!$B$13,REACTORES!R152,IF($B$15=DATOS!$B$14,RESINAS!R156,IF($B$15=DATOS!$B$15,SECADORES!R152,IF($B$15=DATOS!$B$16,SILOS!R152,IF($B$15=DATOS!$B$17,TANQUES!R152,IF($B$15=DATOS!$B$18,'TK AGITADOS'!R152,IF($B$15=DATOS!$B$19,'TORRES ENF'!R152," ")))))))))))))))))</f>
        <v>0</v>
      </c>
      <c r="Q168" s="46">
        <f>IF($B$15=DATOS!$B$3,CALDERAS!S152,IF($B$15=DATOS!$B$4,CENTRÍFUGAS!S152,IF($B$15=DATOS!$B$5,CHILLERS!S152, IF($B$15=DATOS!$B$6,COMPRESORES!S152,IF($B$15=DATOS!$B$7,EVAPORADORES!S152,IF($B$15=DATOS!$B$8,FILTROS!S152,IF($B$15=DATOS!$B$9,IC!S152,IF($B$15=DATOS!$B$10,MIXERS!S152,IF($B$15=DATOS!$B$11,MOLINOS!S152,IF($B$15=DATOS!$B$12,'ÓSMOSIS INV'!S152,IF($B$15=DATOS!$B$13,REACTORES!S152,IF($B$15=DATOS!$B$14,RESINAS!S156,IF($B$15=DATOS!$B$15,SECADORES!S152,IF($B$15=DATOS!$B$16,SILOS!S152,IF($B$15=DATOS!$B$17,TANQUES!S152,IF($B$15=DATOS!$B$18,'TK AGITADOS'!S152,IF($B$15=DATOS!$B$19,'TORRES ENF'!S152," ")))))))))))))))))</f>
        <v>0</v>
      </c>
      <c r="R168" s="46">
        <f>IF($B$15=DATOS!$B$3,CALDERAS!T152,IF($B$15=DATOS!$B$4,CENTRÍFUGAS!T152,IF($B$15=DATOS!$B$5,CHILLERS!T152, IF($B$15=DATOS!$B$6,COMPRESORES!T152,IF($B$15=DATOS!$B$7,EVAPORADORES!T152,IF($B$15=DATOS!$B$8,FILTROS!T152,IF($B$15=DATOS!$B$9,IC!T152,IF($B$15=DATOS!$B$10,MIXERS!T152,IF($B$15=DATOS!$B$11,MOLINOS!T152,IF($B$15=DATOS!$B$12,'ÓSMOSIS INV'!T152,IF($B$15=DATOS!$B$13,REACTORES!T152,IF($B$15=DATOS!$B$14,RESINAS!T156,IF($B$15=DATOS!$B$15,SECADORES!T152,IF($B$15=DATOS!$B$16,SILOS!T152,IF($B$15=DATOS!$B$17,TANQUES!T152,IF($B$15=DATOS!$B$18,'TK AGITADOS'!T152,IF($B$15=DATOS!$B$19,'TORRES ENF'!T152," ")))))))))))))))))</f>
        <v>0</v>
      </c>
      <c r="S168" s="46">
        <f>IF($B$15=DATOS!$B$3,CALDERAS!U152,IF($B$15=DATOS!$B$4,CENTRÍFUGAS!U152,IF($B$15=DATOS!$B$5,CHILLERS!U152, IF($B$15=DATOS!$B$6,COMPRESORES!U152,IF($B$15=DATOS!$B$7,EVAPORADORES!U152,IF($B$15=DATOS!$B$8,FILTROS!U152,IF($B$15=DATOS!$B$9,IC!U152,IF($B$15=DATOS!$B$10,MIXERS!U152,IF($B$15=DATOS!$B$11,MOLINOS!U152,IF($B$15=DATOS!$B$12,'ÓSMOSIS INV'!U152,IF($B$15=DATOS!$B$13,REACTORES!U152,IF($B$15=DATOS!$B$14,RESINAS!U156,IF($B$15=DATOS!$B$15,SECADORES!U152,IF($B$15=DATOS!$B$16,SILOS!U152,IF($B$15=DATOS!$B$17,TANQUES!U152,IF($B$15=DATOS!$B$18,'TK AGITADOS'!U152,IF($B$15=DATOS!$B$19,'TORRES ENF'!U152," ")))))))))))))))))</f>
        <v>0</v>
      </c>
      <c r="T168" s="46">
        <f>IF($B$15=DATOS!$B$3,CALDERAS!V152,IF($B$15=DATOS!$B$4,CENTRÍFUGAS!V152,IF($B$15=DATOS!$B$5,CHILLERS!V152, IF($B$15=DATOS!$B$6,COMPRESORES!V152,IF($B$15=DATOS!$B$7,EVAPORADORES!V152,IF($B$15=DATOS!$B$8,FILTROS!V152,IF($B$15=DATOS!$B$9,IC!V152,IF($B$15=DATOS!$B$10,MIXERS!V152,IF($B$15=DATOS!$B$11,MOLINOS!V152,IF($B$15=DATOS!$B$12,'ÓSMOSIS INV'!V152,IF($B$15=DATOS!$B$13,REACTORES!V152,IF($B$15=DATOS!$B$14,RESINAS!V156,IF($B$15=DATOS!$B$15,SECADORES!V152,IF($B$15=DATOS!$B$16,SILOS!V152,IF($B$15=DATOS!$B$17,TANQUES!V152,IF($B$15=DATOS!$B$18,'TK AGITADOS'!V152,IF($B$15=DATOS!$B$19,'TORRES ENF'!V152," ")))))))))))))))))</f>
        <v>0</v>
      </c>
      <c r="U168" s="46">
        <f>IF($B$15=DATOS!$B$3,CALDERAS!W152,IF($B$15=DATOS!$B$4,CENTRÍFUGAS!W152,IF($B$15=DATOS!$B$5,CHILLERS!W152, IF($B$15=DATOS!$B$6,COMPRESORES!W152,IF($B$15=DATOS!$B$7,EVAPORADORES!W152,IF($B$15=DATOS!$B$8,FILTROS!W152,IF($B$15=DATOS!$B$9,IC!W152,IF($B$15=DATOS!$B$10,MIXERS!W152,IF($B$15=DATOS!$B$11,MOLINOS!W152,IF($B$15=DATOS!$B$12,'ÓSMOSIS INV'!W152,IF($B$15=DATOS!$B$13,REACTORES!W152,IF($B$15=DATOS!$B$14,RESINAS!W156,IF($B$15=DATOS!$B$15,SECADORES!W152,IF($B$15=DATOS!$B$16,SILOS!W152,IF($B$15=DATOS!$B$17,TANQUES!W152,IF($B$15=DATOS!$B$18,'TK AGITADOS'!W152,IF($B$15=DATOS!$B$19,'TORRES ENF'!W152," ")))))))))))))))))</f>
        <v>0</v>
      </c>
      <c r="V168" s="46">
        <f>IF($B$15=DATOS!$B$3,CALDERAS!X152,IF($B$15=DATOS!$B$4,CENTRÍFUGAS!X152,IF($B$15=DATOS!$B$5,CHILLERS!X152, IF($B$15=DATOS!$B$6,COMPRESORES!X152,IF($B$15=DATOS!$B$7,EVAPORADORES!X152,IF($B$15=DATOS!$B$8,FILTROS!X152,IF($B$15=DATOS!$B$9,IC!X152,IF($B$15=DATOS!$B$10,MIXERS!X152,IF($B$15=DATOS!$B$11,MOLINOS!X152,IF($B$15=DATOS!$B$12,'ÓSMOSIS INV'!X152,IF($B$15=DATOS!$B$13,REACTORES!X152,IF($B$15=DATOS!$B$14,RESINAS!X156,IF($B$15=DATOS!$B$15,SECADORES!X152,IF($B$15=DATOS!$B$16,SILOS!X152,IF($B$15=DATOS!$B$17,TANQUES!X152,IF($B$15=DATOS!$B$18,'TK AGITADOS'!X152,IF($B$15=DATOS!$B$19,'TORRES ENF'!X152," ")))))))))))))))))</f>
        <v>0</v>
      </c>
      <c r="W168" s="46">
        <f>IF($B$15=DATOS!$B$3,CALDERAS!Y152,IF($B$15=DATOS!$B$4,CENTRÍFUGAS!Y152,IF($B$15=DATOS!$B$5,CHILLERS!Y152, IF($B$15=DATOS!$B$6,COMPRESORES!Y152,IF($B$15=DATOS!$B$7,EVAPORADORES!Y152,IF($B$15=DATOS!$B$8,FILTROS!Y152,IF($B$15=DATOS!$B$9,IC!Y152,IF($B$15=DATOS!$B$10,MIXERS!Y152,IF($B$15=DATOS!$B$11,MOLINOS!Y152,IF($B$15=DATOS!$B$12,'ÓSMOSIS INV'!Y152,IF($B$15=DATOS!$B$13,REACTORES!Y152,IF($B$15=DATOS!$B$14,RESINAS!Y156,IF($B$15=DATOS!$B$15,SECADORES!Y152,IF($B$15=DATOS!$B$16,SILOS!Y152,IF($B$15=DATOS!$B$17,TANQUES!Y152,IF($B$15=DATOS!$B$18,'TK AGITADOS'!Y152,IF($B$15=DATOS!$B$19,'TORRES ENF'!Y152," ")))))))))))))))))</f>
        <v>0</v>
      </c>
      <c r="X168" s="46">
        <f>IF($B$15=DATOS!$B$3,CALDERAS!Z152,IF($B$15=DATOS!$B$4,CENTRÍFUGAS!Z152,IF($B$15=DATOS!$B$5,CHILLERS!Z152, IF($B$15=DATOS!$B$6,COMPRESORES!Z152,IF($B$15=DATOS!$B$7,EVAPORADORES!Z152,IF($B$15=DATOS!$B$8,FILTROS!Z152,IF($B$15=DATOS!$B$9,IC!Z152,IF($B$15=DATOS!$B$10,MIXERS!Z152,IF($B$15=DATOS!$B$11,MOLINOS!Z152,IF($B$15=DATOS!$B$12,'ÓSMOSIS INV'!Z152,IF($B$15=DATOS!$B$13,REACTORES!Z152,IF($B$15=DATOS!$B$14,RESINAS!Z156,IF($B$15=DATOS!$B$15,SECADORES!Z152,IF($B$15=DATOS!$B$16,SILOS!Z152,IF($B$15=DATOS!$B$17,TANQUES!Z152,IF($B$15=DATOS!$B$18,'TK AGITADOS'!Z152,IF($B$15=DATOS!$B$19,'TORRES ENF'!Z152," ")))))))))))))))))</f>
        <v>0</v>
      </c>
      <c r="Y168" s="46">
        <f>IF($B$15=DATOS!$B$3,CALDERAS!AA152,IF($B$15=DATOS!$B$4,CENTRÍFUGAS!AA152,IF($B$15=DATOS!$B$5,CHILLERS!AA152, IF($B$15=DATOS!$B$6,COMPRESORES!AA152,IF($B$15=DATOS!$B$7,EVAPORADORES!AA152,IF($B$15=DATOS!$B$8,FILTROS!AA152,IF($B$15=DATOS!$B$9,IC!AA152,IF($B$15=DATOS!$B$10,MIXERS!AA152,IF($B$15=DATOS!$B$11,MOLINOS!AA152,IF($B$15=DATOS!$B$12,'ÓSMOSIS INV'!AA152,IF($B$15=DATOS!$B$13,REACTORES!AA152,IF($B$15=DATOS!$B$14,RESINAS!AA156,IF($B$15=DATOS!$B$15,SECADORES!AA152,IF($B$15=DATOS!$B$16,SILOS!AA152,IF($B$15=DATOS!$B$17,TANQUES!AA152,IF($B$15=DATOS!$B$18,'TK AGITADOS'!AA152,IF($B$15=DATOS!$B$19,'TORRES ENF'!AA152," ")))))))))))))))))</f>
        <v>0</v>
      </c>
      <c r="Z168" s="46">
        <f>IF($B$15=DATOS!$B$3,CALDERAS!AB152,IF($B$15=DATOS!$B$4,CENTRÍFUGAS!AB152,IF($B$15=DATOS!$B$5,CHILLERS!AB152, IF($B$15=DATOS!$B$6,COMPRESORES!AB152,IF($B$15=DATOS!$B$7,EVAPORADORES!AB152,IF($B$15=DATOS!$B$8,FILTROS!AB152,IF($B$15=DATOS!$B$9,IC!AB152,IF($B$15=DATOS!$B$10,MIXERS!AB152,IF($B$15=DATOS!$B$11,MOLINOS!AB152,IF($B$15=DATOS!$B$12,'ÓSMOSIS INV'!AB152,IF($B$15=DATOS!$B$13,REACTORES!AB152,IF($B$15=DATOS!$B$14,RESINAS!AB156,IF($B$15=DATOS!$B$15,SECADORES!AB152,IF($B$15=DATOS!$B$16,SILOS!AB152,IF($B$15=DATOS!$B$17,TANQUES!AB152,IF($B$15=DATOS!$B$18,'TK AGITADOS'!AB152,IF($B$15=DATOS!$B$19,'TORRES ENF'!AB152," ")))))))))))))))))</f>
        <v>0</v>
      </c>
      <c r="AA168" s="46">
        <f>IF($B$15=DATOS!$B$3,CALDERAS!AC152,IF($B$15=DATOS!$B$4,CENTRÍFUGAS!AC152,IF($B$15=DATOS!$B$5,CHILLERS!AC152, IF($B$15=DATOS!$B$6,COMPRESORES!AC152,IF($B$15=DATOS!$B$7,EVAPORADORES!AC152,IF($B$15=DATOS!$B$8,FILTROS!AC152,IF($B$15=DATOS!$B$9,IC!AC152,IF($B$15=DATOS!$B$10,MIXERS!AC152,IF($B$15=DATOS!$B$11,MOLINOS!AC152,IF($B$15=DATOS!$B$12,'ÓSMOSIS INV'!AC152,IF($B$15=DATOS!$B$13,REACTORES!AC152,IF($B$15=DATOS!$B$14,RESINAS!AC156,IF($B$15=DATOS!$B$15,SECADORES!AC152,IF($B$15=DATOS!$B$16,SILOS!AC152,IF($B$15=DATOS!$B$17,TANQUES!AC152,IF($B$15=DATOS!$B$18,'TK AGITADOS'!AC152,IF($B$15=DATOS!$B$19,'TORRES ENF'!AC152," ")))))))))))))))))</f>
        <v>0</v>
      </c>
      <c r="AB168" s="46">
        <f>IF($B$15=DATOS!$B$3,CALDERAS!AD152,IF($B$15=DATOS!$B$4,CENTRÍFUGAS!AD152,IF($B$15=DATOS!$B$5,CHILLERS!AD152, IF($B$15=DATOS!$B$6,COMPRESORES!AD152,IF($B$15=DATOS!$B$7,EVAPORADORES!AD152,IF($B$15=DATOS!$B$8,FILTROS!AD152,IF($B$15=DATOS!$B$9,IC!AD152,IF($B$15=DATOS!$B$10,MIXERS!AD152,IF($B$15=DATOS!$B$11,MOLINOS!AD152,IF($B$15=DATOS!$B$12,'ÓSMOSIS INV'!AD152,IF($B$15=DATOS!$B$13,REACTORES!AD152,IF($B$15=DATOS!$B$14,RESINAS!AD156,IF($B$15=DATOS!$B$15,SECADORES!AD152,IF($B$15=DATOS!$B$16,SILOS!AD152,IF($B$15=DATOS!$B$17,TANQUES!AD152,IF($B$15=DATOS!$B$18,'TK AGITADOS'!AD152,IF($B$15=DATOS!$B$19,'TORRES ENF'!AD152," ")))))))))))))))))</f>
        <v>0</v>
      </c>
      <c r="AC168" s="46">
        <f>IF($B$15=DATOS!$B$3,CALDERAS!AE152,IF($B$15=DATOS!$B$4,CENTRÍFUGAS!AE152,IF($B$15=DATOS!$B$5,CHILLERS!AE152, IF($B$15=DATOS!$B$6,COMPRESORES!AE152,IF($B$15=DATOS!$B$7,EVAPORADORES!AE152,IF($B$15=DATOS!$B$8,FILTROS!AE152,IF($B$15=DATOS!$B$9,IC!AE152,IF($B$15=DATOS!$B$10,MIXERS!AE152,IF($B$15=DATOS!$B$11,MOLINOS!AE152,IF($B$15=DATOS!$B$12,'ÓSMOSIS INV'!AE152,IF($B$15=DATOS!$B$13,REACTORES!AE152,IF($B$15=DATOS!$B$14,RESINAS!AE156,IF($B$15=DATOS!$B$15,SECADORES!AE152,IF($B$15=DATOS!$B$16,SILOS!AE152,IF($B$15=DATOS!$B$17,TANQUES!AE152,IF($B$15=DATOS!$B$18,'TK AGITADOS'!AE152,IF($B$15=DATOS!$B$19,'TORRES ENF'!AE152," ")))))))))))))))))</f>
        <v>0</v>
      </c>
      <c r="AD168" s="46">
        <f>IF($B$15=DATOS!$B$3,CALDERAS!AF152,IF($B$15=DATOS!$B$4,CENTRÍFUGAS!AF152,IF($B$15=DATOS!$B$5,CHILLERS!AF152, IF($B$15=DATOS!$B$6,COMPRESORES!AF152,IF($B$15=DATOS!$B$7,EVAPORADORES!AF152,IF($B$15=DATOS!$B$8,FILTROS!AF152,IF($B$15=DATOS!$B$9,IC!AF152,IF($B$15=DATOS!$B$10,MIXERS!AF152,IF($B$15=DATOS!$B$11,MOLINOS!AF152,IF($B$15=DATOS!$B$12,'ÓSMOSIS INV'!AF152,IF($B$15=DATOS!$B$13,REACTORES!AF152,IF($B$15=DATOS!$B$14,RESINAS!AF156,IF($B$15=DATOS!$B$15,SECADORES!AF152,IF($B$15=DATOS!$B$16,SILOS!AF152,IF($B$15=DATOS!$B$17,TANQUES!AF152,IF($B$15=DATOS!$B$18,'TK AGITADOS'!AF152,IF($B$15=DATOS!$B$19,'TORRES ENF'!AF152," ")))))))))))))))))</f>
        <v>0</v>
      </c>
      <c r="AE168" s="46">
        <f>IF($B$15=DATOS!$B$3,CALDERAS!AG152,IF($B$15=DATOS!$B$4,CENTRÍFUGAS!AG152,IF($B$15=DATOS!$B$5,CHILLERS!AG152, IF($B$15=DATOS!$B$6,COMPRESORES!AG152,IF($B$15=DATOS!$B$7,EVAPORADORES!AG152,IF($B$15=DATOS!$B$8,FILTROS!AG152,IF($B$15=DATOS!$B$9,IC!AG152,IF($B$15=DATOS!$B$10,MIXERS!AG152,IF($B$15=DATOS!$B$11,MOLINOS!AG152,IF($B$15=DATOS!$B$12,'ÓSMOSIS INV'!AG152,IF($B$15=DATOS!$B$13,REACTORES!AG152,IF($B$15=DATOS!$B$14,RESINAS!AG156,IF($B$15=DATOS!$B$15,SECADORES!AG152,IF($B$15=DATOS!$B$16,SILOS!AG152,IF($B$15=DATOS!$B$17,TANQUES!AG152,IF($B$15=DATOS!$B$18,'TK AGITADOS'!AG152,IF($B$15=DATOS!$B$19,'TORRES ENF'!AG152," ")))))))))))))))))</f>
        <v>0</v>
      </c>
      <c r="AF168" s="46">
        <f>IF($B$15=DATOS!$B$3,CALDERAS!AH152,IF($B$15=DATOS!$B$4,CENTRÍFUGAS!AH152,IF($B$15=DATOS!$B$5,CHILLERS!AH152, IF($B$15=DATOS!$B$6,COMPRESORES!AH152,IF($B$15=DATOS!$B$7,EVAPORADORES!AH152,IF($B$15=DATOS!$B$8,FILTROS!AH152,IF($B$15=DATOS!$B$9,IC!AH152,IF($B$15=DATOS!$B$10,MIXERS!AH152,IF($B$15=DATOS!$B$11,MOLINOS!AH152,IF($B$15=DATOS!$B$12,'ÓSMOSIS INV'!AH152,IF($B$15=DATOS!$B$13,REACTORES!AH152,IF($B$15=DATOS!$B$14,RESINAS!AH156,IF($B$15=DATOS!$B$15,SECADORES!AH152,IF($B$15=DATOS!$B$16,SILOS!AH152,IF($B$15=DATOS!$B$17,TANQUES!AH152,IF($B$15=DATOS!$B$18,'TK AGITADOS'!AH152,IF($B$15=DATOS!$B$19,'TORRES ENF'!AH152," ")))))))))))))))))</f>
        <v>0</v>
      </c>
    </row>
    <row r="169" spans="1:32" s="48" customFormat="1" ht="45" customHeight="1" x14ac:dyDescent="0.4">
      <c r="A169" s="46">
        <f>IF($B$15=DATOS!$B$3,CALDERAS!C153,IF($B$15=DATOS!$B$4,CENTRÍFUGAS!C153,IF($B$15=DATOS!$B$5,CHILLERS!C153, IF($B$15=DATOS!$B$6,COMPRESORES!C153,IF($B$15=DATOS!$B$7,EVAPORADORES!C153,IF($B$15=DATOS!$B$8,FILTROS!C153,IF($B$15=DATOS!$B$9,IC!C153,IF($B$15=DATOS!$B$10,MIXERS!C153,IF($B$15=DATOS!$B$11,MOLINOS!C153,IF($B$15=DATOS!$B$12,'ÓSMOSIS INV'!C153,IF($B$15=DATOS!$B$13,REACTORES!C153,IF($B$15=DATOS!$B$14,RESINAS!C157,IF($B$15=DATOS!$B$15,SECADORES!C153,IF($B$15=DATOS!$B$16,SILOS!C153,IF($B$15=DATOS!$B$17,TANQUES!C153,IF($B$15=DATOS!$B$18,'TK AGITADOS'!C153,IF($B$15=DATOS!$B$19,'TORRES ENF'!C153," ")))))))))))))))))</f>
        <v>0</v>
      </c>
      <c r="B169" s="46">
        <f>IF($B$15=DATOS!$B$3,CALDERAS!D153,IF($B$15=DATOS!$B$4,CENTRÍFUGAS!D153,IF($B$15=DATOS!$B$5,CHILLERS!D153, IF($B$15=DATOS!$B$6,COMPRESORES!D153,IF($B$15=DATOS!$B$7,EVAPORADORES!D153,IF($B$15=DATOS!$B$8,FILTROS!D153,IF($B$15=DATOS!$B$9,IC!D153,IF($B$15=DATOS!$B$10,MIXERS!D153,IF($B$15=DATOS!$B$11,MOLINOS!D153,IF($B$15=DATOS!$B$12,'ÓSMOSIS INV'!D153,IF($B$15=DATOS!$B$13,REACTORES!D153,IF($B$15=DATOS!$B$14,RESINAS!D157,IF($B$15=DATOS!$B$15,SECADORES!D153,IF($B$15=DATOS!$B$16,SILOS!D153,IF($B$15=DATOS!$B$17,TANQUES!D153,IF($B$15=DATOS!$B$18,'TK AGITADOS'!D153,IF($B$15=DATOS!$B$19,'TORRES ENF'!D153," ")))))))))))))))))</f>
        <v>0</v>
      </c>
      <c r="C169" s="46">
        <f>IF($B$15=DATOS!$B$3,CALDERAS!E153,IF($B$15=DATOS!$B$4,CENTRÍFUGAS!E153,IF($B$15=DATOS!$B$5,CHILLERS!E153, IF($B$15=DATOS!$B$6,COMPRESORES!E153,IF($B$15=DATOS!$B$7,EVAPORADORES!E153,IF($B$15=DATOS!$B$8,FILTROS!E153,IF($B$15=DATOS!$B$9,IC!E153,IF($B$15=DATOS!$B$10,MIXERS!E153,IF($B$15=DATOS!$B$11,MOLINOS!E153,IF($B$15=DATOS!$B$12,'ÓSMOSIS INV'!E153,IF($B$15=DATOS!$B$13,REACTORES!E153,IF($B$15=DATOS!$B$14,RESINAS!E157,IF($B$15=DATOS!$B$15,SECADORES!E153,IF($B$15=DATOS!$B$16,SILOS!E153,IF($B$15=DATOS!$B$17,TANQUES!E153,IF($B$15=DATOS!$B$18,'TK AGITADOS'!E153,IF($B$15=DATOS!$B$19,'TORRES ENF'!E153," ")))))))))))))))))</f>
        <v>0</v>
      </c>
      <c r="D169" s="46">
        <f>IF($B$15=DATOS!$B$3,CALDERAS!F153,IF($B$15=DATOS!$B$4,CENTRÍFUGAS!F153,IF($B$15=DATOS!$B$5,CHILLERS!F153, IF($B$15=DATOS!$B$6,COMPRESORES!F153,IF($B$15=DATOS!$B$7,EVAPORADORES!F153,IF($B$15=DATOS!$B$8,FILTROS!F153,IF($B$15=DATOS!$B$9,IC!F153,IF($B$15=DATOS!$B$10,MIXERS!F153,IF($B$15=DATOS!$B$11,MOLINOS!F153,IF($B$15=DATOS!$B$12,'ÓSMOSIS INV'!F153,IF($B$15=DATOS!$B$13,REACTORES!F153,IF($B$15=DATOS!$B$14,RESINAS!F157,IF($B$15=DATOS!$B$15,SECADORES!F153,IF($B$15=DATOS!$B$16,SILOS!F153,IF($B$15=DATOS!$B$17,TANQUES!F153,IF($B$15=DATOS!$B$18,'TK AGITADOS'!F153,IF($B$15=DATOS!$B$19,'TORRES ENF'!F153," ")))))))))))))))))</f>
        <v>0</v>
      </c>
      <c r="E169" s="46">
        <f>IF($B$15=DATOS!$B$3,CALDERAS!G153,IF($B$15=DATOS!$B$4,CENTRÍFUGAS!G153,IF($B$15=DATOS!$B$5,CHILLERS!G153, IF($B$15=DATOS!$B$6,COMPRESORES!G153,IF($B$15=DATOS!$B$7,EVAPORADORES!G153,IF($B$15=DATOS!$B$8,FILTROS!G153,IF($B$15=DATOS!$B$9,IC!G153,IF($B$15=DATOS!$B$10,MIXERS!G153,IF($B$15=DATOS!$B$11,MOLINOS!G153,IF($B$15=DATOS!$B$12,'ÓSMOSIS INV'!G153,IF($B$15=DATOS!$B$13,REACTORES!G153,IF($B$15=DATOS!$B$14,RESINAS!G157,IF($B$15=DATOS!$B$15,SECADORES!G153,IF($B$15=DATOS!$B$16,SILOS!G153,IF($B$15=DATOS!$B$17,TANQUES!G153,IF($B$15=DATOS!$B$18,'TK AGITADOS'!G153,IF($B$15=DATOS!$B$19,'TORRES ENF'!G153," ")))))))))))))))))</f>
        <v>0</v>
      </c>
      <c r="F169" s="46">
        <f>IF($B$15=DATOS!$B$3,CALDERAS!H153,IF($B$15=DATOS!$B$4,CENTRÍFUGAS!H153,IF($B$15=DATOS!$B$5,CHILLERS!H153, IF($B$15=DATOS!$B$6,COMPRESORES!H153,IF($B$15=DATOS!$B$7,EVAPORADORES!H153,IF($B$15=DATOS!$B$8,FILTROS!H153,IF($B$15=DATOS!$B$9,IC!H153,IF($B$15=DATOS!$B$10,MIXERS!H153,IF($B$15=DATOS!$B$11,MOLINOS!H153,IF($B$15=DATOS!$B$12,'ÓSMOSIS INV'!H153,IF($B$15=DATOS!$B$13,REACTORES!H153,IF($B$15=DATOS!$B$14,RESINAS!H157,IF($B$15=DATOS!$B$15,SECADORES!H153,IF($B$15=DATOS!$B$16,SILOS!H153,IF($B$15=DATOS!$B$17,TANQUES!H153,IF($B$15=DATOS!$B$18,'TK AGITADOS'!H153,IF($B$15=DATOS!$B$19,'TORRES ENF'!H153," ")))))))))))))))))</f>
        <v>0</v>
      </c>
      <c r="G169" s="46">
        <f>IF($B$15=DATOS!$B$3,CALDERAS!I153,IF($B$15=DATOS!$B$4,CENTRÍFUGAS!I153,IF($B$15=DATOS!$B$5,CHILLERS!I153, IF($B$15=DATOS!$B$6,COMPRESORES!I153,IF($B$15=DATOS!$B$7,EVAPORADORES!I153,IF($B$15=DATOS!$B$8,FILTROS!I153,IF($B$15=DATOS!$B$9,IC!I153,IF($B$15=DATOS!$B$10,MIXERS!I153,IF($B$15=DATOS!$B$11,MOLINOS!I153,IF($B$15=DATOS!$B$12,'ÓSMOSIS INV'!I153,IF($B$15=DATOS!$B$13,REACTORES!I153,IF($B$15=DATOS!$B$14,RESINAS!I157,IF($B$15=DATOS!$B$15,SECADORES!I153,IF($B$15=DATOS!$B$16,SILOS!I153,IF($B$15=DATOS!$B$17,TANQUES!I153,IF($B$15=DATOS!$B$18,'TK AGITADOS'!I153,IF($B$15=DATOS!$B$19,'TORRES ENF'!I153," ")))))))))))))))))</f>
        <v>0</v>
      </c>
      <c r="H169" s="46">
        <f>IF($B$15=DATOS!$B$3,CALDERAS!J153,IF($B$15=DATOS!$B$4,CENTRÍFUGAS!J153,IF($B$15=DATOS!$B$5,CHILLERS!J153, IF($B$15=DATOS!$B$6,COMPRESORES!J153,IF($B$15=DATOS!$B$7,EVAPORADORES!J153,IF($B$15=DATOS!$B$8,FILTROS!J153,IF($B$15=DATOS!$B$9,IC!J153,IF($B$15=DATOS!$B$10,MIXERS!J153,IF($B$15=DATOS!$B$11,MOLINOS!J153,IF($B$15=DATOS!$B$12,'ÓSMOSIS INV'!J153,IF($B$15=DATOS!$B$13,REACTORES!J153,IF($B$15=DATOS!$B$14,RESINAS!J157,IF($B$15=DATOS!$B$15,SECADORES!J153,IF($B$15=DATOS!$B$16,SILOS!J153,IF($B$15=DATOS!$B$17,TANQUES!J153,IF($B$15=DATOS!$B$18,'TK AGITADOS'!J153,IF($B$15=DATOS!$B$19,'TORRES ENF'!J153," ")))))))))))))))))</f>
        <v>0</v>
      </c>
      <c r="I169" s="46">
        <f>IF($B$15=DATOS!$B$3,CALDERAS!K153,IF($B$15=DATOS!$B$4,CENTRÍFUGAS!K153,IF($B$15=DATOS!$B$5,CHILLERS!K153, IF($B$15=DATOS!$B$6,COMPRESORES!K153,IF($B$15=DATOS!$B$7,EVAPORADORES!K153,IF($B$15=DATOS!$B$8,FILTROS!K153,IF($B$15=DATOS!$B$9,IC!K153,IF($B$15=DATOS!$B$10,MIXERS!K153,IF($B$15=DATOS!$B$11,MOLINOS!K153,IF($B$15=DATOS!$B$12,'ÓSMOSIS INV'!K153,IF($B$15=DATOS!$B$13,REACTORES!K153,IF($B$15=DATOS!$B$14,RESINAS!K157,IF($B$15=DATOS!$B$15,SECADORES!K153,IF($B$15=DATOS!$B$16,SILOS!K153,IF($B$15=DATOS!$B$17,TANQUES!K153,IF($B$15=DATOS!$B$18,'TK AGITADOS'!K153,IF($B$15=DATOS!$B$19,'TORRES ENF'!K153," ")))))))))))))))))</f>
        <v>0</v>
      </c>
      <c r="J169" s="46">
        <f>IF($B$15=DATOS!$B$3,CALDERAS!L153,IF($B$15=DATOS!$B$4,CENTRÍFUGAS!L153,IF($B$15=DATOS!$B$5,CHILLERS!L153, IF($B$15=DATOS!$B$6,COMPRESORES!L153,IF($B$15=DATOS!$B$7,EVAPORADORES!L153,IF($B$15=DATOS!$B$8,FILTROS!L153,IF($B$15=DATOS!$B$9,IC!L153,IF($B$15=DATOS!$B$10,MIXERS!L153,IF($B$15=DATOS!$B$11,MOLINOS!L153,IF($B$15=DATOS!$B$12,'ÓSMOSIS INV'!L153,IF($B$15=DATOS!$B$13,REACTORES!L153,IF($B$15=DATOS!$B$14,RESINAS!L157,IF($B$15=DATOS!$B$15,SECADORES!L153,IF($B$15=DATOS!$B$16,SILOS!L153,IF($B$15=DATOS!$B$17,TANQUES!L153,IF($B$15=DATOS!$B$18,'TK AGITADOS'!L153,IF($B$15=DATOS!$B$19,'TORRES ENF'!L153," ")))))))))))))))))</f>
        <v>0</v>
      </c>
      <c r="K169" s="46">
        <f>IF($B$15=DATOS!$B$3,CALDERAS!M153,IF($B$15=DATOS!$B$4,CENTRÍFUGAS!M153,IF($B$15=DATOS!$B$5,CHILLERS!M153, IF($B$15=DATOS!$B$6,COMPRESORES!M153,IF($B$15=DATOS!$B$7,EVAPORADORES!M153,IF($B$15=DATOS!$B$8,FILTROS!M153,IF($B$15=DATOS!$B$9,IC!M153,IF($B$15=DATOS!$B$10,MIXERS!M153,IF($B$15=DATOS!$B$11,MOLINOS!M153,IF($B$15=DATOS!$B$12,'ÓSMOSIS INV'!M153,IF($B$15=DATOS!$B$13,REACTORES!M153,IF($B$15=DATOS!$B$14,RESINAS!M157,IF($B$15=DATOS!$B$15,SECADORES!M153,IF($B$15=DATOS!$B$16,SILOS!M153,IF($B$15=DATOS!$B$17,TANQUES!M153,IF($B$15=DATOS!$B$18,'TK AGITADOS'!M153,IF($B$15=DATOS!$B$19,'TORRES ENF'!M153," ")))))))))))))))))</f>
        <v>0</v>
      </c>
      <c r="L169" s="46">
        <f>IF($B$15=DATOS!$B$3,CALDERAS!N153,IF($B$15=DATOS!$B$4,CENTRÍFUGAS!N153,IF($B$15=DATOS!$B$5,CHILLERS!N153, IF($B$15=DATOS!$B$6,COMPRESORES!N153,IF($B$15=DATOS!$B$7,EVAPORADORES!N153,IF($B$15=DATOS!$B$8,FILTROS!N153,IF($B$15=DATOS!$B$9,IC!N153,IF($B$15=DATOS!$B$10,MIXERS!N153,IF($B$15=DATOS!$B$11,MOLINOS!N153,IF($B$15=DATOS!$B$12,'ÓSMOSIS INV'!N153,IF($B$15=DATOS!$B$13,REACTORES!N153,IF($B$15=DATOS!$B$14,RESINAS!N157,IF($B$15=DATOS!$B$15,SECADORES!N153,IF($B$15=DATOS!$B$16,SILOS!N153,IF($B$15=DATOS!$B$17,TANQUES!N153,IF($B$15=DATOS!$B$18,'TK AGITADOS'!N153,IF($B$15=DATOS!$B$19,'TORRES ENF'!N153," ")))))))))))))))))</f>
        <v>0</v>
      </c>
      <c r="M169" s="46">
        <f>IF($B$15=DATOS!$B$3,CALDERAS!O153,IF($B$15=DATOS!$B$4,CENTRÍFUGAS!O153,IF($B$15=DATOS!$B$5,CHILLERS!O153, IF($B$15=DATOS!$B$6,COMPRESORES!O153,IF($B$15=DATOS!$B$7,EVAPORADORES!O153,IF($B$15=DATOS!$B$8,FILTROS!O153,IF($B$15=DATOS!$B$9,IC!O153,IF($B$15=DATOS!$B$10,MIXERS!O153,IF($B$15=DATOS!$B$11,MOLINOS!O153,IF($B$15=DATOS!$B$12,'ÓSMOSIS INV'!O153,IF($B$15=DATOS!$B$13,REACTORES!O153,IF($B$15=DATOS!$B$14,RESINAS!O157,IF($B$15=DATOS!$B$15,SECADORES!O153,IF($B$15=DATOS!$B$16,SILOS!O153,IF($B$15=DATOS!$B$17,TANQUES!O153,IF($B$15=DATOS!$B$18,'TK AGITADOS'!O153,IF($B$15=DATOS!$B$19,'TORRES ENF'!O153," ")))))))))))))))))</f>
        <v>0</v>
      </c>
      <c r="N169" s="46">
        <f>IF($B$15=DATOS!$B$3,CALDERAS!P153,IF($B$15=DATOS!$B$4,CENTRÍFUGAS!P153,IF($B$15=DATOS!$B$5,CHILLERS!P153, IF($B$15=DATOS!$B$6,COMPRESORES!P153,IF($B$15=DATOS!$B$7,EVAPORADORES!P153,IF($B$15=DATOS!$B$8,FILTROS!P153,IF($B$15=DATOS!$B$9,IC!P153,IF($B$15=DATOS!$B$10,MIXERS!P153,IF($B$15=DATOS!$B$11,MOLINOS!P153,IF($B$15=DATOS!$B$12,'ÓSMOSIS INV'!P153,IF($B$15=DATOS!$B$13,REACTORES!P153,IF($B$15=DATOS!$B$14,RESINAS!P157,IF($B$15=DATOS!$B$15,SECADORES!P153,IF($B$15=DATOS!$B$16,SILOS!P153,IF($B$15=DATOS!$B$17,TANQUES!P153,IF($B$15=DATOS!$B$18,'TK AGITADOS'!P153,IF($B$15=DATOS!$B$19,'TORRES ENF'!P153," ")))))))))))))))))</f>
        <v>0</v>
      </c>
      <c r="O169" s="46">
        <f>IF($B$15=DATOS!$B$3,CALDERAS!Q153,IF($B$15=DATOS!$B$4,CENTRÍFUGAS!Q153,IF($B$15=DATOS!$B$5,CHILLERS!Q153, IF($B$15=DATOS!$B$6,COMPRESORES!Q153,IF($B$15=DATOS!$B$7,EVAPORADORES!Q153,IF($B$15=DATOS!$B$8,FILTROS!Q153,IF($B$15=DATOS!$B$9,IC!Q153,IF($B$15=DATOS!$B$10,MIXERS!Q153,IF($B$15=DATOS!$B$11,MOLINOS!Q153,IF($B$15=DATOS!$B$12,'ÓSMOSIS INV'!Q153,IF($B$15=DATOS!$B$13,REACTORES!Q153,IF($B$15=DATOS!$B$14,RESINAS!Q157,IF($B$15=DATOS!$B$15,SECADORES!Q153,IF($B$15=DATOS!$B$16,SILOS!Q153,IF($B$15=DATOS!$B$17,TANQUES!Q153,IF($B$15=DATOS!$B$18,'TK AGITADOS'!Q153,IF($B$15=DATOS!$B$19,'TORRES ENF'!Q153," ")))))))))))))))))</f>
        <v>0</v>
      </c>
      <c r="P169" s="46">
        <f>IF($B$15=DATOS!$B$3,CALDERAS!R153,IF($B$15=DATOS!$B$4,CENTRÍFUGAS!R153,IF($B$15=DATOS!$B$5,CHILLERS!R153, IF($B$15=DATOS!$B$6,COMPRESORES!R153,IF($B$15=DATOS!$B$7,EVAPORADORES!R153,IF($B$15=DATOS!$B$8,FILTROS!R153,IF($B$15=DATOS!$B$9,IC!R153,IF($B$15=DATOS!$B$10,MIXERS!R153,IF($B$15=DATOS!$B$11,MOLINOS!R153,IF($B$15=DATOS!$B$12,'ÓSMOSIS INV'!R153,IF($B$15=DATOS!$B$13,REACTORES!R153,IF($B$15=DATOS!$B$14,RESINAS!R157,IF($B$15=DATOS!$B$15,SECADORES!R153,IF($B$15=DATOS!$B$16,SILOS!R153,IF($B$15=DATOS!$B$17,TANQUES!R153,IF($B$15=DATOS!$B$18,'TK AGITADOS'!R153,IF($B$15=DATOS!$B$19,'TORRES ENF'!R153," ")))))))))))))))))</f>
        <v>0</v>
      </c>
      <c r="Q169" s="46">
        <f>IF($B$15=DATOS!$B$3,CALDERAS!S153,IF($B$15=DATOS!$B$4,CENTRÍFUGAS!S153,IF($B$15=DATOS!$B$5,CHILLERS!S153, IF($B$15=DATOS!$B$6,COMPRESORES!S153,IF($B$15=DATOS!$B$7,EVAPORADORES!S153,IF($B$15=DATOS!$B$8,FILTROS!S153,IF($B$15=DATOS!$B$9,IC!S153,IF($B$15=DATOS!$B$10,MIXERS!S153,IF($B$15=DATOS!$B$11,MOLINOS!S153,IF($B$15=DATOS!$B$12,'ÓSMOSIS INV'!S153,IF($B$15=DATOS!$B$13,REACTORES!S153,IF($B$15=DATOS!$B$14,RESINAS!S157,IF($B$15=DATOS!$B$15,SECADORES!S153,IF($B$15=DATOS!$B$16,SILOS!S153,IF($B$15=DATOS!$B$17,TANQUES!S153,IF($B$15=DATOS!$B$18,'TK AGITADOS'!S153,IF($B$15=DATOS!$B$19,'TORRES ENF'!S153," ")))))))))))))))))</f>
        <v>0</v>
      </c>
      <c r="R169" s="46">
        <f>IF($B$15=DATOS!$B$3,CALDERAS!T153,IF($B$15=DATOS!$B$4,CENTRÍFUGAS!T153,IF($B$15=DATOS!$B$5,CHILLERS!T153, IF($B$15=DATOS!$B$6,COMPRESORES!T153,IF($B$15=DATOS!$B$7,EVAPORADORES!T153,IF($B$15=DATOS!$B$8,FILTROS!T153,IF($B$15=DATOS!$B$9,IC!T153,IF($B$15=DATOS!$B$10,MIXERS!T153,IF($B$15=DATOS!$B$11,MOLINOS!T153,IF($B$15=DATOS!$B$12,'ÓSMOSIS INV'!T153,IF($B$15=DATOS!$B$13,REACTORES!T153,IF($B$15=DATOS!$B$14,RESINAS!T157,IF($B$15=DATOS!$B$15,SECADORES!T153,IF($B$15=DATOS!$B$16,SILOS!T153,IF($B$15=DATOS!$B$17,TANQUES!T153,IF($B$15=DATOS!$B$18,'TK AGITADOS'!T153,IF($B$15=DATOS!$B$19,'TORRES ENF'!T153," ")))))))))))))))))</f>
        <v>0</v>
      </c>
      <c r="S169" s="46">
        <f>IF($B$15=DATOS!$B$3,CALDERAS!U153,IF($B$15=DATOS!$B$4,CENTRÍFUGAS!U153,IF($B$15=DATOS!$B$5,CHILLERS!U153, IF($B$15=DATOS!$B$6,COMPRESORES!U153,IF($B$15=DATOS!$B$7,EVAPORADORES!U153,IF($B$15=DATOS!$B$8,FILTROS!U153,IF($B$15=DATOS!$B$9,IC!U153,IF($B$15=DATOS!$B$10,MIXERS!U153,IF($B$15=DATOS!$B$11,MOLINOS!U153,IF($B$15=DATOS!$B$12,'ÓSMOSIS INV'!U153,IF($B$15=DATOS!$B$13,REACTORES!U153,IF($B$15=DATOS!$B$14,RESINAS!U157,IF($B$15=DATOS!$B$15,SECADORES!U153,IF($B$15=DATOS!$B$16,SILOS!U153,IF($B$15=DATOS!$B$17,TANQUES!U153,IF($B$15=DATOS!$B$18,'TK AGITADOS'!U153,IF($B$15=DATOS!$B$19,'TORRES ENF'!U153," ")))))))))))))))))</f>
        <v>0</v>
      </c>
      <c r="T169" s="46">
        <f>IF($B$15=DATOS!$B$3,CALDERAS!V153,IF($B$15=DATOS!$B$4,CENTRÍFUGAS!V153,IF($B$15=DATOS!$B$5,CHILLERS!V153, IF($B$15=DATOS!$B$6,COMPRESORES!V153,IF($B$15=DATOS!$B$7,EVAPORADORES!V153,IF($B$15=DATOS!$B$8,FILTROS!V153,IF($B$15=DATOS!$B$9,IC!V153,IF($B$15=DATOS!$B$10,MIXERS!V153,IF($B$15=DATOS!$B$11,MOLINOS!V153,IF($B$15=DATOS!$B$12,'ÓSMOSIS INV'!V153,IF($B$15=DATOS!$B$13,REACTORES!V153,IF($B$15=DATOS!$B$14,RESINAS!V157,IF($B$15=DATOS!$B$15,SECADORES!V153,IF($B$15=DATOS!$B$16,SILOS!V153,IF($B$15=DATOS!$B$17,TANQUES!V153,IF($B$15=DATOS!$B$18,'TK AGITADOS'!V153,IF($B$15=DATOS!$B$19,'TORRES ENF'!V153," ")))))))))))))))))</f>
        <v>0</v>
      </c>
      <c r="U169" s="46">
        <f>IF($B$15=DATOS!$B$3,CALDERAS!W153,IF($B$15=DATOS!$B$4,CENTRÍFUGAS!W153,IF($B$15=DATOS!$B$5,CHILLERS!W153, IF($B$15=DATOS!$B$6,COMPRESORES!W153,IF($B$15=DATOS!$B$7,EVAPORADORES!W153,IF($B$15=DATOS!$B$8,FILTROS!W153,IF($B$15=DATOS!$B$9,IC!W153,IF($B$15=DATOS!$B$10,MIXERS!W153,IF($B$15=DATOS!$B$11,MOLINOS!W153,IF($B$15=DATOS!$B$12,'ÓSMOSIS INV'!W153,IF($B$15=DATOS!$B$13,REACTORES!W153,IF($B$15=DATOS!$B$14,RESINAS!W157,IF($B$15=DATOS!$B$15,SECADORES!W153,IF($B$15=DATOS!$B$16,SILOS!W153,IF($B$15=DATOS!$B$17,TANQUES!W153,IF($B$15=DATOS!$B$18,'TK AGITADOS'!W153,IF($B$15=DATOS!$B$19,'TORRES ENF'!W153," ")))))))))))))))))</f>
        <v>0</v>
      </c>
      <c r="V169" s="46">
        <f>IF($B$15=DATOS!$B$3,CALDERAS!X153,IF($B$15=DATOS!$B$4,CENTRÍFUGAS!X153,IF($B$15=DATOS!$B$5,CHILLERS!X153, IF($B$15=DATOS!$B$6,COMPRESORES!X153,IF($B$15=DATOS!$B$7,EVAPORADORES!X153,IF($B$15=DATOS!$B$8,FILTROS!X153,IF($B$15=DATOS!$B$9,IC!X153,IF($B$15=DATOS!$B$10,MIXERS!X153,IF($B$15=DATOS!$B$11,MOLINOS!X153,IF($B$15=DATOS!$B$12,'ÓSMOSIS INV'!X153,IF($B$15=DATOS!$B$13,REACTORES!X153,IF($B$15=DATOS!$B$14,RESINAS!X157,IF($B$15=DATOS!$B$15,SECADORES!X153,IF($B$15=DATOS!$B$16,SILOS!X153,IF($B$15=DATOS!$B$17,TANQUES!X153,IF($B$15=DATOS!$B$18,'TK AGITADOS'!X153,IF($B$15=DATOS!$B$19,'TORRES ENF'!X153," ")))))))))))))))))</f>
        <v>0</v>
      </c>
      <c r="W169" s="46">
        <f>IF($B$15=DATOS!$B$3,CALDERAS!Y153,IF($B$15=DATOS!$B$4,CENTRÍFUGAS!Y153,IF($B$15=DATOS!$B$5,CHILLERS!Y153, IF($B$15=DATOS!$B$6,COMPRESORES!Y153,IF($B$15=DATOS!$B$7,EVAPORADORES!Y153,IF($B$15=DATOS!$B$8,FILTROS!Y153,IF($B$15=DATOS!$B$9,IC!Y153,IF($B$15=DATOS!$B$10,MIXERS!Y153,IF($B$15=DATOS!$B$11,MOLINOS!Y153,IF($B$15=DATOS!$B$12,'ÓSMOSIS INV'!Y153,IF($B$15=DATOS!$B$13,REACTORES!Y153,IF($B$15=DATOS!$B$14,RESINAS!Y157,IF($B$15=DATOS!$B$15,SECADORES!Y153,IF($B$15=DATOS!$B$16,SILOS!Y153,IF($B$15=DATOS!$B$17,TANQUES!Y153,IF($B$15=DATOS!$B$18,'TK AGITADOS'!Y153,IF($B$15=DATOS!$B$19,'TORRES ENF'!Y153," ")))))))))))))))))</f>
        <v>0</v>
      </c>
      <c r="X169" s="46">
        <f>IF($B$15=DATOS!$B$3,CALDERAS!Z153,IF($B$15=DATOS!$B$4,CENTRÍFUGAS!Z153,IF($B$15=DATOS!$B$5,CHILLERS!Z153, IF($B$15=DATOS!$B$6,COMPRESORES!Z153,IF($B$15=DATOS!$B$7,EVAPORADORES!Z153,IF($B$15=DATOS!$B$8,FILTROS!Z153,IF($B$15=DATOS!$B$9,IC!Z153,IF($B$15=DATOS!$B$10,MIXERS!Z153,IF($B$15=DATOS!$B$11,MOLINOS!Z153,IF($B$15=DATOS!$B$12,'ÓSMOSIS INV'!Z153,IF($B$15=DATOS!$B$13,REACTORES!Z153,IF($B$15=DATOS!$B$14,RESINAS!Z157,IF($B$15=DATOS!$B$15,SECADORES!Z153,IF($B$15=DATOS!$B$16,SILOS!Z153,IF($B$15=DATOS!$B$17,TANQUES!Z153,IF($B$15=DATOS!$B$18,'TK AGITADOS'!Z153,IF($B$15=DATOS!$B$19,'TORRES ENF'!Z153," ")))))))))))))))))</f>
        <v>0</v>
      </c>
      <c r="Y169" s="46">
        <f>IF($B$15=DATOS!$B$3,CALDERAS!AA153,IF($B$15=DATOS!$B$4,CENTRÍFUGAS!AA153,IF($B$15=DATOS!$B$5,CHILLERS!AA153, IF($B$15=DATOS!$B$6,COMPRESORES!AA153,IF($B$15=DATOS!$B$7,EVAPORADORES!AA153,IF($B$15=DATOS!$B$8,FILTROS!AA153,IF($B$15=DATOS!$B$9,IC!AA153,IF($B$15=DATOS!$B$10,MIXERS!AA153,IF($B$15=DATOS!$B$11,MOLINOS!AA153,IF($B$15=DATOS!$B$12,'ÓSMOSIS INV'!AA153,IF($B$15=DATOS!$B$13,REACTORES!AA153,IF($B$15=DATOS!$B$14,RESINAS!AA157,IF($B$15=DATOS!$B$15,SECADORES!AA153,IF($B$15=DATOS!$B$16,SILOS!AA153,IF($B$15=DATOS!$B$17,TANQUES!AA153,IF($B$15=DATOS!$B$18,'TK AGITADOS'!AA153,IF($B$15=DATOS!$B$19,'TORRES ENF'!AA153," ")))))))))))))))))</f>
        <v>0</v>
      </c>
      <c r="Z169" s="46">
        <f>IF($B$15=DATOS!$B$3,CALDERAS!AB153,IF($B$15=DATOS!$B$4,CENTRÍFUGAS!AB153,IF($B$15=DATOS!$B$5,CHILLERS!AB153, IF($B$15=DATOS!$B$6,COMPRESORES!AB153,IF($B$15=DATOS!$B$7,EVAPORADORES!AB153,IF($B$15=DATOS!$B$8,FILTROS!AB153,IF($B$15=DATOS!$B$9,IC!AB153,IF($B$15=DATOS!$B$10,MIXERS!AB153,IF($B$15=DATOS!$B$11,MOLINOS!AB153,IF($B$15=DATOS!$B$12,'ÓSMOSIS INV'!AB153,IF($B$15=DATOS!$B$13,REACTORES!AB153,IF($B$15=DATOS!$B$14,RESINAS!AB157,IF($B$15=DATOS!$B$15,SECADORES!AB153,IF($B$15=DATOS!$B$16,SILOS!AB153,IF($B$15=DATOS!$B$17,TANQUES!AB153,IF($B$15=DATOS!$B$18,'TK AGITADOS'!AB153,IF($B$15=DATOS!$B$19,'TORRES ENF'!AB153," ")))))))))))))))))</f>
        <v>0</v>
      </c>
      <c r="AA169" s="46">
        <f>IF($B$15=DATOS!$B$3,CALDERAS!AC153,IF($B$15=DATOS!$B$4,CENTRÍFUGAS!AC153,IF($B$15=DATOS!$B$5,CHILLERS!AC153, IF($B$15=DATOS!$B$6,COMPRESORES!AC153,IF($B$15=DATOS!$B$7,EVAPORADORES!AC153,IF($B$15=DATOS!$B$8,FILTROS!AC153,IF($B$15=DATOS!$B$9,IC!AC153,IF($B$15=DATOS!$B$10,MIXERS!AC153,IF($B$15=DATOS!$B$11,MOLINOS!AC153,IF($B$15=DATOS!$B$12,'ÓSMOSIS INV'!AC153,IF($B$15=DATOS!$B$13,REACTORES!AC153,IF($B$15=DATOS!$B$14,RESINAS!AC157,IF($B$15=DATOS!$B$15,SECADORES!AC153,IF($B$15=DATOS!$B$16,SILOS!AC153,IF($B$15=DATOS!$B$17,TANQUES!AC153,IF($B$15=DATOS!$B$18,'TK AGITADOS'!AC153,IF($B$15=DATOS!$B$19,'TORRES ENF'!AC153," ")))))))))))))))))</f>
        <v>0</v>
      </c>
      <c r="AB169" s="46">
        <f>IF($B$15=DATOS!$B$3,CALDERAS!AD153,IF($B$15=DATOS!$B$4,CENTRÍFUGAS!AD153,IF($B$15=DATOS!$B$5,CHILLERS!AD153, IF($B$15=DATOS!$B$6,COMPRESORES!AD153,IF($B$15=DATOS!$B$7,EVAPORADORES!AD153,IF($B$15=DATOS!$B$8,FILTROS!AD153,IF($B$15=DATOS!$B$9,IC!AD153,IF($B$15=DATOS!$B$10,MIXERS!AD153,IF($B$15=DATOS!$B$11,MOLINOS!AD153,IF($B$15=DATOS!$B$12,'ÓSMOSIS INV'!AD153,IF($B$15=DATOS!$B$13,REACTORES!AD153,IF($B$15=DATOS!$B$14,RESINAS!AD157,IF($B$15=DATOS!$B$15,SECADORES!AD153,IF($B$15=DATOS!$B$16,SILOS!AD153,IF($B$15=DATOS!$B$17,TANQUES!AD153,IF($B$15=DATOS!$B$18,'TK AGITADOS'!AD153,IF($B$15=DATOS!$B$19,'TORRES ENF'!AD153," ")))))))))))))))))</f>
        <v>0</v>
      </c>
      <c r="AC169" s="46">
        <f>IF($B$15=DATOS!$B$3,CALDERAS!AE153,IF($B$15=DATOS!$B$4,CENTRÍFUGAS!AE153,IF($B$15=DATOS!$B$5,CHILLERS!AE153, IF($B$15=DATOS!$B$6,COMPRESORES!AE153,IF($B$15=DATOS!$B$7,EVAPORADORES!AE153,IF($B$15=DATOS!$B$8,FILTROS!AE153,IF($B$15=DATOS!$B$9,IC!AE153,IF($B$15=DATOS!$B$10,MIXERS!AE153,IF($B$15=DATOS!$B$11,MOLINOS!AE153,IF($B$15=DATOS!$B$12,'ÓSMOSIS INV'!AE153,IF($B$15=DATOS!$B$13,REACTORES!AE153,IF($B$15=DATOS!$B$14,RESINAS!AE157,IF($B$15=DATOS!$B$15,SECADORES!AE153,IF($B$15=DATOS!$B$16,SILOS!AE153,IF($B$15=DATOS!$B$17,TANQUES!AE153,IF($B$15=DATOS!$B$18,'TK AGITADOS'!AE153,IF($B$15=DATOS!$B$19,'TORRES ENF'!AE153," ")))))))))))))))))</f>
        <v>0</v>
      </c>
      <c r="AD169" s="46">
        <f>IF($B$15=DATOS!$B$3,CALDERAS!AF153,IF($B$15=DATOS!$B$4,CENTRÍFUGAS!AF153,IF($B$15=DATOS!$B$5,CHILLERS!AF153, IF($B$15=DATOS!$B$6,COMPRESORES!AF153,IF($B$15=DATOS!$B$7,EVAPORADORES!AF153,IF($B$15=DATOS!$B$8,FILTROS!AF153,IF($B$15=DATOS!$B$9,IC!AF153,IF($B$15=DATOS!$B$10,MIXERS!AF153,IF($B$15=DATOS!$B$11,MOLINOS!AF153,IF($B$15=DATOS!$B$12,'ÓSMOSIS INV'!AF153,IF($B$15=DATOS!$B$13,REACTORES!AF153,IF($B$15=DATOS!$B$14,RESINAS!AF157,IF($B$15=DATOS!$B$15,SECADORES!AF153,IF($B$15=DATOS!$B$16,SILOS!AF153,IF($B$15=DATOS!$B$17,TANQUES!AF153,IF($B$15=DATOS!$B$18,'TK AGITADOS'!AF153,IF($B$15=DATOS!$B$19,'TORRES ENF'!AF153," ")))))))))))))))))</f>
        <v>0</v>
      </c>
      <c r="AE169" s="46">
        <f>IF($B$15=DATOS!$B$3,CALDERAS!AG153,IF($B$15=DATOS!$B$4,CENTRÍFUGAS!AG153,IF($B$15=DATOS!$B$5,CHILLERS!AG153, IF($B$15=DATOS!$B$6,COMPRESORES!AG153,IF($B$15=DATOS!$B$7,EVAPORADORES!AG153,IF($B$15=DATOS!$B$8,FILTROS!AG153,IF($B$15=DATOS!$B$9,IC!AG153,IF($B$15=DATOS!$B$10,MIXERS!AG153,IF($B$15=DATOS!$B$11,MOLINOS!AG153,IF($B$15=DATOS!$B$12,'ÓSMOSIS INV'!AG153,IF($B$15=DATOS!$B$13,REACTORES!AG153,IF($B$15=DATOS!$B$14,RESINAS!AG157,IF($B$15=DATOS!$B$15,SECADORES!AG153,IF($B$15=DATOS!$B$16,SILOS!AG153,IF($B$15=DATOS!$B$17,TANQUES!AG153,IF($B$15=DATOS!$B$18,'TK AGITADOS'!AG153,IF($B$15=DATOS!$B$19,'TORRES ENF'!AG153," ")))))))))))))))))</f>
        <v>0</v>
      </c>
      <c r="AF169" s="46">
        <f>IF($B$15=DATOS!$B$3,CALDERAS!AH153,IF($B$15=DATOS!$B$4,CENTRÍFUGAS!AH153,IF($B$15=DATOS!$B$5,CHILLERS!AH153, IF($B$15=DATOS!$B$6,COMPRESORES!AH153,IF($B$15=DATOS!$B$7,EVAPORADORES!AH153,IF($B$15=DATOS!$B$8,FILTROS!AH153,IF($B$15=DATOS!$B$9,IC!AH153,IF($B$15=DATOS!$B$10,MIXERS!AH153,IF($B$15=DATOS!$B$11,MOLINOS!AH153,IF($B$15=DATOS!$B$12,'ÓSMOSIS INV'!AH153,IF($B$15=DATOS!$B$13,REACTORES!AH153,IF($B$15=DATOS!$B$14,RESINAS!AH157,IF($B$15=DATOS!$B$15,SECADORES!AH153,IF($B$15=DATOS!$B$16,SILOS!AH153,IF($B$15=DATOS!$B$17,TANQUES!AH153,IF($B$15=DATOS!$B$18,'TK AGITADOS'!AH153,IF($B$15=DATOS!$B$19,'TORRES ENF'!AH153," ")))))))))))))))))</f>
        <v>0</v>
      </c>
    </row>
    <row r="170" spans="1:32" s="48" customFormat="1" ht="45" customHeight="1" x14ac:dyDescent="0.4">
      <c r="A170" s="46">
        <f>IF($B$15=DATOS!$B$3,CALDERAS!C154,IF($B$15=DATOS!$B$4,CENTRÍFUGAS!C154,IF($B$15=DATOS!$B$5,CHILLERS!C154, IF($B$15=DATOS!$B$6,COMPRESORES!C154,IF($B$15=DATOS!$B$7,EVAPORADORES!C154,IF($B$15=DATOS!$B$8,FILTROS!C154,IF($B$15=DATOS!$B$9,IC!C154,IF($B$15=DATOS!$B$10,MIXERS!C154,IF($B$15=DATOS!$B$11,MOLINOS!C154,IF($B$15=DATOS!$B$12,'ÓSMOSIS INV'!C154,IF($B$15=DATOS!$B$13,REACTORES!C154,IF($B$15=DATOS!$B$14,RESINAS!C158,IF($B$15=DATOS!$B$15,SECADORES!C154,IF($B$15=DATOS!$B$16,SILOS!C154,IF($B$15=DATOS!$B$17,TANQUES!C154,IF($B$15=DATOS!$B$18,'TK AGITADOS'!C154,IF($B$15=DATOS!$B$19,'TORRES ENF'!C154," ")))))))))))))))))</f>
        <v>0</v>
      </c>
      <c r="B170" s="46">
        <f>IF($B$15=DATOS!$B$3,CALDERAS!D154,IF($B$15=DATOS!$B$4,CENTRÍFUGAS!D154,IF($B$15=DATOS!$B$5,CHILLERS!D154, IF($B$15=DATOS!$B$6,COMPRESORES!D154,IF($B$15=DATOS!$B$7,EVAPORADORES!D154,IF($B$15=DATOS!$B$8,FILTROS!D154,IF($B$15=DATOS!$B$9,IC!D154,IF($B$15=DATOS!$B$10,MIXERS!D154,IF($B$15=DATOS!$B$11,MOLINOS!D154,IF($B$15=DATOS!$B$12,'ÓSMOSIS INV'!D154,IF($B$15=DATOS!$B$13,REACTORES!D154,IF($B$15=DATOS!$B$14,RESINAS!D158,IF($B$15=DATOS!$B$15,SECADORES!D154,IF($B$15=DATOS!$B$16,SILOS!D154,IF($B$15=DATOS!$B$17,TANQUES!D154,IF($B$15=DATOS!$B$18,'TK AGITADOS'!D154,IF($B$15=DATOS!$B$19,'TORRES ENF'!D154," ")))))))))))))))))</f>
        <v>0</v>
      </c>
      <c r="C170" s="46">
        <f>IF($B$15=DATOS!$B$3,CALDERAS!E154,IF($B$15=DATOS!$B$4,CENTRÍFUGAS!E154,IF($B$15=DATOS!$B$5,CHILLERS!E154, IF($B$15=DATOS!$B$6,COMPRESORES!E154,IF($B$15=DATOS!$B$7,EVAPORADORES!E154,IF($B$15=DATOS!$B$8,FILTROS!E154,IF($B$15=DATOS!$B$9,IC!E154,IF($B$15=DATOS!$B$10,MIXERS!E154,IF($B$15=DATOS!$B$11,MOLINOS!E154,IF($B$15=DATOS!$B$12,'ÓSMOSIS INV'!E154,IF($B$15=DATOS!$B$13,REACTORES!E154,IF($B$15=DATOS!$B$14,RESINAS!E158,IF($B$15=DATOS!$B$15,SECADORES!E154,IF($B$15=DATOS!$B$16,SILOS!E154,IF($B$15=DATOS!$B$17,TANQUES!E154,IF($B$15=DATOS!$B$18,'TK AGITADOS'!E154,IF($B$15=DATOS!$B$19,'TORRES ENF'!E154," ")))))))))))))))))</f>
        <v>0</v>
      </c>
      <c r="D170" s="46">
        <f>IF($B$15=DATOS!$B$3,CALDERAS!F154,IF($B$15=DATOS!$B$4,CENTRÍFUGAS!F154,IF($B$15=DATOS!$B$5,CHILLERS!F154, IF($B$15=DATOS!$B$6,COMPRESORES!F154,IF($B$15=DATOS!$B$7,EVAPORADORES!F154,IF($B$15=DATOS!$B$8,FILTROS!F154,IF($B$15=DATOS!$B$9,IC!F154,IF($B$15=DATOS!$B$10,MIXERS!F154,IF($B$15=DATOS!$B$11,MOLINOS!F154,IF($B$15=DATOS!$B$12,'ÓSMOSIS INV'!F154,IF($B$15=DATOS!$B$13,REACTORES!F154,IF($B$15=DATOS!$B$14,RESINAS!F158,IF($B$15=DATOS!$B$15,SECADORES!F154,IF($B$15=DATOS!$B$16,SILOS!F154,IF($B$15=DATOS!$B$17,TANQUES!F154,IF($B$15=DATOS!$B$18,'TK AGITADOS'!F154,IF($B$15=DATOS!$B$19,'TORRES ENF'!F154," ")))))))))))))))))</f>
        <v>0</v>
      </c>
      <c r="E170" s="46">
        <f>IF($B$15=DATOS!$B$3,CALDERAS!G154,IF($B$15=DATOS!$B$4,CENTRÍFUGAS!G154,IF($B$15=DATOS!$B$5,CHILLERS!G154, IF($B$15=DATOS!$B$6,COMPRESORES!G154,IF($B$15=DATOS!$B$7,EVAPORADORES!G154,IF($B$15=DATOS!$B$8,FILTROS!G154,IF($B$15=DATOS!$B$9,IC!G154,IF($B$15=DATOS!$B$10,MIXERS!G154,IF($B$15=DATOS!$B$11,MOLINOS!G154,IF($B$15=DATOS!$B$12,'ÓSMOSIS INV'!G154,IF($B$15=DATOS!$B$13,REACTORES!G154,IF($B$15=DATOS!$B$14,RESINAS!G158,IF($B$15=DATOS!$B$15,SECADORES!G154,IF($B$15=DATOS!$B$16,SILOS!G154,IF($B$15=DATOS!$B$17,TANQUES!G154,IF($B$15=DATOS!$B$18,'TK AGITADOS'!G154,IF($B$15=DATOS!$B$19,'TORRES ENF'!G154," ")))))))))))))))))</f>
        <v>0</v>
      </c>
      <c r="F170" s="46">
        <f>IF($B$15=DATOS!$B$3,CALDERAS!H154,IF($B$15=DATOS!$B$4,CENTRÍFUGAS!H154,IF($B$15=DATOS!$B$5,CHILLERS!H154, IF($B$15=DATOS!$B$6,COMPRESORES!H154,IF($B$15=DATOS!$B$7,EVAPORADORES!H154,IF($B$15=DATOS!$B$8,FILTROS!H154,IF($B$15=DATOS!$B$9,IC!H154,IF($B$15=DATOS!$B$10,MIXERS!H154,IF($B$15=DATOS!$B$11,MOLINOS!H154,IF($B$15=DATOS!$B$12,'ÓSMOSIS INV'!H154,IF($B$15=DATOS!$B$13,REACTORES!H154,IF($B$15=DATOS!$B$14,RESINAS!H158,IF($B$15=DATOS!$B$15,SECADORES!H154,IF($B$15=DATOS!$B$16,SILOS!H154,IF($B$15=DATOS!$B$17,TANQUES!H154,IF($B$15=DATOS!$B$18,'TK AGITADOS'!H154,IF($B$15=DATOS!$B$19,'TORRES ENF'!H154," ")))))))))))))))))</f>
        <v>0</v>
      </c>
      <c r="G170" s="46">
        <f>IF($B$15=DATOS!$B$3,CALDERAS!I154,IF($B$15=DATOS!$B$4,CENTRÍFUGAS!I154,IF($B$15=DATOS!$B$5,CHILLERS!I154, IF($B$15=DATOS!$B$6,COMPRESORES!I154,IF($B$15=DATOS!$B$7,EVAPORADORES!I154,IF($B$15=DATOS!$B$8,FILTROS!I154,IF($B$15=DATOS!$B$9,IC!I154,IF($B$15=DATOS!$B$10,MIXERS!I154,IF($B$15=DATOS!$B$11,MOLINOS!I154,IF($B$15=DATOS!$B$12,'ÓSMOSIS INV'!I154,IF($B$15=DATOS!$B$13,REACTORES!I154,IF($B$15=DATOS!$B$14,RESINAS!I158,IF($B$15=DATOS!$B$15,SECADORES!I154,IF($B$15=DATOS!$B$16,SILOS!I154,IF($B$15=DATOS!$B$17,TANQUES!I154,IF($B$15=DATOS!$B$18,'TK AGITADOS'!I154,IF($B$15=DATOS!$B$19,'TORRES ENF'!I154," ")))))))))))))))))</f>
        <v>0</v>
      </c>
      <c r="H170" s="46">
        <f>IF($B$15=DATOS!$B$3,CALDERAS!J154,IF($B$15=DATOS!$B$4,CENTRÍFUGAS!J154,IF($B$15=DATOS!$B$5,CHILLERS!J154, IF($B$15=DATOS!$B$6,COMPRESORES!J154,IF($B$15=DATOS!$B$7,EVAPORADORES!J154,IF($B$15=DATOS!$B$8,FILTROS!J154,IF($B$15=DATOS!$B$9,IC!J154,IF($B$15=DATOS!$B$10,MIXERS!J154,IF($B$15=DATOS!$B$11,MOLINOS!J154,IF($B$15=DATOS!$B$12,'ÓSMOSIS INV'!J154,IF($B$15=DATOS!$B$13,REACTORES!J154,IF($B$15=DATOS!$B$14,RESINAS!J158,IF($B$15=DATOS!$B$15,SECADORES!J154,IF($B$15=DATOS!$B$16,SILOS!J154,IF($B$15=DATOS!$B$17,TANQUES!J154,IF($B$15=DATOS!$B$18,'TK AGITADOS'!J154,IF($B$15=DATOS!$B$19,'TORRES ENF'!J154," ")))))))))))))))))</f>
        <v>0</v>
      </c>
      <c r="I170" s="46">
        <f>IF($B$15=DATOS!$B$3,CALDERAS!K154,IF($B$15=DATOS!$B$4,CENTRÍFUGAS!K154,IF($B$15=DATOS!$B$5,CHILLERS!K154, IF($B$15=DATOS!$B$6,COMPRESORES!K154,IF($B$15=DATOS!$B$7,EVAPORADORES!K154,IF($B$15=DATOS!$B$8,FILTROS!K154,IF($B$15=DATOS!$B$9,IC!K154,IF($B$15=DATOS!$B$10,MIXERS!K154,IF($B$15=DATOS!$B$11,MOLINOS!K154,IF($B$15=DATOS!$B$12,'ÓSMOSIS INV'!K154,IF($B$15=DATOS!$B$13,REACTORES!K154,IF($B$15=DATOS!$B$14,RESINAS!K158,IF($B$15=DATOS!$B$15,SECADORES!K154,IF($B$15=DATOS!$B$16,SILOS!K154,IF($B$15=DATOS!$B$17,TANQUES!K154,IF($B$15=DATOS!$B$18,'TK AGITADOS'!K154,IF($B$15=DATOS!$B$19,'TORRES ENF'!K154," ")))))))))))))))))</f>
        <v>0</v>
      </c>
      <c r="J170" s="46">
        <f>IF($B$15=DATOS!$B$3,CALDERAS!L154,IF($B$15=DATOS!$B$4,CENTRÍFUGAS!L154,IF($B$15=DATOS!$B$5,CHILLERS!L154, IF($B$15=DATOS!$B$6,COMPRESORES!L154,IF($B$15=DATOS!$B$7,EVAPORADORES!L154,IF($B$15=DATOS!$B$8,FILTROS!L154,IF($B$15=DATOS!$B$9,IC!L154,IF($B$15=DATOS!$B$10,MIXERS!L154,IF($B$15=DATOS!$B$11,MOLINOS!L154,IF($B$15=DATOS!$B$12,'ÓSMOSIS INV'!L154,IF($B$15=DATOS!$B$13,REACTORES!L154,IF($B$15=DATOS!$B$14,RESINAS!L158,IF($B$15=DATOS!$B$15,SECADORES!L154,IF($B$15=DATOS!$B$16,SILOS!L154,IF($B$15=DATOS!$B$17,TANQUES!L154,IF($B$15=DATOS!$B$18,'TK AGITADOS'!L154,IF($B$15=DATOS!$B$19,'TORRES ENF'!L154," ")))))))))))))))))</f>
        <v>0</v>
      </c>
      <c r="K170" s="46">
        <f>IF($B$15=DATOS!$B$3,CALDERAS!M154,IF($B$15=DATOS!$B$4,CENTRÍFUGAS!M154,IF($B$15=DATOS!$B$5,CHILLERS!M154, IF($B$15=DATOS!$B$6,COMPRESORES!M154,IF($B$15=DATOS!$B$7,EVAPORADORES!M154,IF($B$15=DATOS!$B$8,FILTROS!M154,IF($B$15=DATOS!$B$9,IC!M154,IF($B$15=DATOS!$B$10,MIXERS!M154,IF($B$15=DATOS!$B$11,MOLINOS!M154,IF($B$15=DATOS!$B$12,'ÓSMOSIS INV'!M154,IF($B$15=DATOS!$B$13,REACTORES!M154,IF($B$15=DATOS!$B$14,RESINAS!M158,IF($B$15=DATOS!$B$15,SECADORES!M154,IF($B$15=DATOS!$B$16,SILOS!M154,IF($B$15=DATOS!$B$17,TANQUES!M154,IF($B$15=DATOS!$B$18,'TK AGITADOS'!M154,IF($B$15=DATOS!$B$19,'TORRES ENF'!M154," ")))))))))))))))))</f>
        <v>0</v>
      </c>
      <c r="L170" s="46">
        <f>IF($B$15=DATOS!$B$3,CALDERAS!N154,IF($B$15=DATOS!$B$4,CENTRÍFUGAS!N154,IF($B$15=DATOS!$B$5,CHILLERS!N154, IF($B$15=DATOS!$B$6,COMPRESORES!N154,IF($B$15=DATOS!$B$7,EVAPORADORES!N154,IF($B$15=DATOS!$B$8,FILTROS!N154,IF($B$15=DATOS!$B$9,IC!N154,IF($B$15=DATOS!$B$10,MIXERS!N154,IF($B$15=DATOS!$B$11,MOLINOS!N154,IF($B$15=DATOS!$B$12,'ÓSMOSIS INV'!N154,IF($B$15=DATOS!$B$13,REACTORES!N154,IF($B$15=DATOS!$B$14,RESINAS!N158,IF($B$15=DATOS!$B$15,SECADORES!N154,IF($B$15=DATOS!$B$16,SILOS!N154,IF($B$15=DATOS!$B$17,TANQUES!N154,IF($B$15=DATOS!$B$18,'TK AGITADOS'!N154,IF($B$15=DATOS!$B$19,'TORRES ENF'!N154," ")))))))))))))))))</f>
        <v>0</v>
      </c>
      <c r="M170" s="46">
        <f>IF($B$15=DATOS!$B$3,CALDERAS!O154,IF($B$15=DATOS!$B$4,CENTRÍFUGAS!O154,IF($B$15=DATOS!$B$5,CHILLERS!O154, IF($B$15=DATOS!$B$6,COMPRESORES!O154,IF($B$15=DATOS!$B$7,EVAPORADORES!O154,IF($B$15=DATOS!$B$8,FILTROS!O154,IF($B$15=DATOS!$B$9,IC!O154,IF($B$15=DATOS!$B$10,MIXERS!O154,IF($B$15=DATOS!$B$11,MOLINOS!O154,IF($B$15=DATOS!$B$12,'ÓSMOSIS INV'!O154,IF($B$15=DATOS!$B$13,REACTORES!O154,IF($B$15=DATOS!$B$14,RESINAS!O158,IF($B$15=DATOS!$B$15,SECADORES!O154,IF($B$15=DATOS!$B$16,SILOS!O154,IF($B$15=DATOS!$B$17,TANQUES!O154,IF($B$15=DATOS!$B$18,'TK AGITADOS'!O154,IF($B$15=DATOS!$B$19,'TORRES ENF'!O154," ")))))))))))))))))</f>
        <v>0</v>
      </c>
      <c r="N170" s="46">
        <f>IF($B$15=DATOS!$B$3,CALDERAS!P154,IF($B$15=DATOS!$B$4,CENTRÍFUGAS!P154,IF($B$15=DATOS!$B$5,CHILLERS!P154, IF($B$15=DATOS!$B$6,COMPRESORES!P154,IF($B$15=DATOS!$B$7,EVAPORADORES!P154,IF($B$15=DATOS!$B$8,FILTROS!P154,IF($B$15=DATOS!$B$9,IC!P154,IF($B$15=DATOS!$B$10,MIXERS!P154,IF($B$15=DATOS!$B$11,MOLINOS!P154,IF($B$15=DATOS!$B$12,'ÓSMOSIS INV'!P154,IF($B$15=DATOS!$B$13,REACTORES!P154,IF($B$15=DATOS!$B$14,RESINAS!P158,IF($B$15=DATOS!$B$15,SECADORES!P154,IF($B$15=DATOS!$B$16,SILOS!P154,IF($B$15=DATOS!$B$17,TANQUES!P154,IF($B$15=DATOS!$B$18,'TK AGITADOS'!P154,IF($B$15=DATOS!$B$19,'TORRES ENF'!P154," ")))))))))))))))))</f>
        <v>0</v>
      </c>
      <c r="O170" s="46">
        <f>IF($B$15=DATOS!$B$3,CALDERAS!Q154,IF($B$15=DATOS!$B$4,CENTRÍFUGAS!Q154,IF($B$15=DATOS!$B$5,CHILLERS!Q154, IF($B$15=DATOS!$B$6,COMPRESORES!Q154,IF($B$15=DATOS!$B$7,EVAPORADORES!Q154,IF($B$15=DATOS!$B$8,FILTROS!Q154,IF($B$15=DATOS!$B$9,IC!Q154,IF($B$15=DATOS!$B$10,MIXERS!Q154,IF($B$15=DATOS!$B$11,MOLINOS!Q154,IF($B$15=DATOS!$B$12,'ÓSMOSIS INV'!Q154,IF($B$15=DATOS!$B$13,REACTORES!Q154,IF($B$15=DATOS!$B$14,RESINAS!Q158,IF($B$15=DATOS!$B$15,SECADORES!Q154,IF($B$15=DATOS!$B$16,SILOS!Q154,IF($B$15=DATOS!$B$17,TANQUES!Q154,IF($B$15=DATOS!$B$18,'TK AGITADOS'!Q154,IF($B$15=DATOS!$B$19,'TORRES ENF'!Q154," ")))))))))))))))))</f>
        <v>0</v>
      </c>
      <c r="P170" s="46">
        <f>IF($B$15=DATOS!$B$3,CALDERAS!R154,IF($B$15=DATOS!$B$4,CENTRÍFUGAS!R154,IF($B$15=DATOS!$B$5,CHILLERS!R154, IF($B$15=DATOS!$B$6,COMPRESORES!R154,IF($B$15=DATOS!$B$7,EVAPORADORES!R154,IF($B$15=DATOS!$B$8,FILTROS!R154,IF($B$15=DATOS!$B$9,IC!R154,IF($B$15=DATOS!$B$10,MIXERS!R154,IF($B$15=DATOS!$B$11,MOLINOS!R154,IF($B$15=DATOS!$B$12,'ÓSMOSIS INV'!R154,IF($B$15=DATOS!$B$13,REACTORES!R154,IF($B$15=DATOS!$B$14,RESINAS!R158,IF($B$15=DATOS!$B$15,SECADORES!R154,IF($B$15=DATOS!$B$16,SILOS!R154,IF($B$15=DATOS!$B$17,TANQUES!R154,IF($B$15=DATOS!$B$18,'TK AGITADOS'!R154,IF($B$15=DATOS!$B$19,'TORRES ENF'!R154," ")))))))))))))))))</f>
        <v>0</v>
      </c>
      <c r="Q170" s="46">
        <f>IF($B$15=DATOS!$B$3,CALDERAS!S154,IF($B$15=DATOS!$B$4,CENTRÍFUGAS!S154,IF($B$15=DATOS!$B$5,CHILLERS!S154, IF($B$15=DATOS!$B$6,COMPRESORES!S154,IF($B$15=DATOS!$B$7,EVAPORADORES!S154,IF($B$15=DATOS!$B$8,FILTROS!S154,IF($B$15=DATOS!$B$9,IC!S154,IF($B$15=DATOS!$B$10,MIXERS!S154,IF($B$15=DATOS!$B$11,MOLINOS!S154,IF($B$15=DATOS!$B$12,'ÓSMOSIS INV'!S154,IF($B$15=DATOS!$B$13,REACTORES!S154,IF($B$15=DATOS!$B$14,RESINAS!S158,IF($B$15=DATOS!$B$15,SECADORES!S154,IF($B$15=DATOS!$B$16,SILOS!S154,IF($B$15=DATOS!$B$17,TANQUES!S154,IF($B$15=DATOS!$B$18,'TK AGITADOS'!S154,IF($B$15=DATOS!$B$19,'TORRES ENF'!S154," ")))))))))))))))))</f>
        <v>0</v>
      </c>
      <c r="R170" s="46">
        <f>IF($B$15=DATOS!$B$3,CALDERAS!T154,IF($B$15=DATOS!$B$4,CENTRÍFUGAS!T154,IF($B$15=DATOS!$B$5,CHILLERS!T154, IF($B$15=DATOS!$B$6,COMPRESORES!T154,IF($B$15=DATOS!$B$7,EVAPORADORES!T154,IF($B$15=DATOS!$B$8,FILTROS!T154,IF($B$15=DATOS!$B$9,IC!T154,IF($B$15=DATOS!$B$10,MIXERS!T154,IF($B$15=DATOS!$B$11,MOLINOS!T154,IF($B$15=DATOS!$B$12,'ÓSMOSIS INV'!T154,IF($B$15=DATOS!$B$13,REACTORES!T154,IF($B$15=DATOS!$B$14,RESINAS!T158,IF($B$15=DATOS!$B$15,SECADORES!T154,IF($B$15=DATOS!$B$16,SILOS!T154,IF($B$15=DATOS!$B$17,TANQUES!T154,IF($B$15=DATOS!$B$18,'TK AGITADOS'!T154,IF($B$15=DATOS!$B$19,'TORRES ENF'!T154," ")))))))))))))))))</f>
        <v>0</v>
      </c>
      <c r="S170" s="46">
        <f>IF($B$15=DATOS!$B$3,CALDERAS!U154,IF($B$15=DATOS!$B$4,CENTRÍFUGAS!U154,IF($B$15=DATOS!$B$5,CHILLERS!U154, IF($B$15=DATOS!$B$6,COMPRESORES!U154,IF($B$15=DATOS!$B$7,EVAPORADORES!U154,IF($B$15=DATOS!$B$8,FILTROS!U154,IF($B$15=DATOS!$B$9,IC!U154,IF($B$15=DATOS!$B$10,MIXERS!U154,IF($B$15=DATOS!$B$11,MOLINOS!U154,IF($B$15=DATOS!$B$12,'ÓSMOSIS INV'!U154,IF($B$15=DATOS!$B$13,REACTORES!U154,IF($B$15=DATOS!$B$14,RESINAS!U158,IF($B$15=DATOS!$B$15,SECADORES!U154,IF($B$15=DATOS!$B$16,SILOS!U154,IF($B$15=DATOS!$B$17,TANQUES!U154,IF($B$15=DATOS!$B$18,'TK AGITADOS'!U154,IF($B$15=DATOS!$B$19,'TORRES ENF'!U154," ")))))))))))))))))</f>
        <v>0</v>
      </c>
      <c r="T170" s="46">
        <f>IF($B$15=DATOS!$B$3,CALDERAS!V154,IF($B$15=DATOS!$B$4,CENTRÍFUGAS!V154,IF($B$15=DATOS!$B$5,CHILLERS!V154, IF($B$15=DATOS!$B$6,COMPRESORES!V154,IF($B$15=DATOS!$B$7,EVAPORADORES!V154,IF($B$15=DATOS!$B$8,FILTROS!V154,IF($B$15=DATOS!$B$9,IC!V154,IF($B$15=DATOS!$B$10,MIXERS!V154,IF($B$15=DATOS!$B$11,MOLINOS!V154,IF($B$15=DATOS!$B$12,'ÓSMOSIS INV'!V154,IF($B$15=DATOS!$B$13,REACTORES!V154,IF($B$15=DATOS!$B$14,RESINAS!V158,IF($B$15=DATOS!$B$15,SECADORES!V154,IF($B$15=DATOS!$B$16,SILOS!V154,IF($B$15=DATOS!$B$17,TANQUES!V154,IF($B$15=DATOS!$B$18,'TK AGITADOS'!V154,IF($B$15=DATOS!$B$19,'TORRES ENF'!V154," ")))))))))))))))))</f>
        <v>0</v>
      </c>
      <c r="U170" s="46">
        <f>IF($B$15=DATOS!$B$3,CALDERAS!W154,IF($B$15=DATOS!$B$4,CENTRÍFUGAS!W154,IF($B$15=DATOS!$B$5,CHILLERS!W154, IF($B$15=DATOS!$B$6,COMPRESORES!W154,IF($B$15=DATOS!$B$7,EVAPORADORES!W154,IF($B$15=DATOS!$B$8,FILTROS!W154,IF($B$15=DATOS!$B$9,IC!W154,IF($B$15=DATOS!$B$10,MIXERS!W154,IF($B$15=DATOS!$B$11,MOLINOS!W154,IF($B$15=DATOS!$B$12,'ÓSMOSIS INV'!W154,IF($B$15=DATOS!$B$13,REACTORES!W154,IF($B$15=DATOS!$B$14,RESINAS!W158,IF($B$15=DATOS!$B$15,SECADORES!W154,IF($B$15=DATOS!$B$16,SILOS!W154,IF($B$15=DATOS!$B$17,TANQUES!W154,IF($B$15=DATOS!$B$18,'TK AGITADOS'!W154,IF($B$15=DATOS!$B$19,'TORRES ENF'!W154," ")))))))))))))))))</f>
        <v>0</v>
      </c>
      <c r="V170" s="46">
        <f>IF($B$15=DATOS!$B$3,CALDERAS!X154,IF($B$15=DATOS!$B$4,CENTRÍFUGAS!X154,IF($B$15=DATOS!$B$5,CHILLERS!X154, IF($B$15=DATOS!$B$6,COMPRESORES!X154,IF($B$15=DATOS!$B$7,EVAPORADORES!X154,IF($B$15=DATOS!$B$8,FILTROS!X154,IF($B$15=DATOS!$B$9,IC!X154,IF($B$15=DATOS!$B$10,MIXERS!X154,IF($B$15=DATOS!$B$11,MOLINOS!X154,IF($B$15=DATOS!$B$12,'ÓSMOSIS INV'!X154,IF($B$15=DATOS!$B$13,REACTORES!X154,IF($B$15=DATOS!$B$14,RESINAS!X158,IF($B$15=DATOS!$B$15,SECADORES!X154,IF($B$15=DATOS!$B$16,SILOS!X154,IF($B$15=DATOS!$B$17,TANQUES!X154,IF($B$15=DATOS!$B$18,'TK AGITADOS'!X154,IF($B$15=DATOS!$B$19,'TORRES ENF'!X154," ")))))))))))))))))</f>
        <v>0</v>
      </c>
      <c r="W170" s="46">
        <f>IF($B$15=DATOS!$B$3,CALDERAS!Y154,IF($B$15=DATOS!$B$4,CENTRÍFUGAS!Y154,IF($B$15=DATOS!$B$5,CHILLERS!Y154, IF($B$15=DATOS!$B$6,COMPRESORES!Y154,IF($B$15=DATOS!$B$7,EVAPORADORES!Y154,IF($B$15=DATOS!$B$8,FILTROS!Y154,IF($B$15=DATOS!$B$9,IC!Y154,IF($B$15=DATOS!$B$10,MIXERS!Y154,IF($B$15=DATOS!$B$11,MOLINOS!Y154,IF($B$15=DATOS!$B$12,'ÓSMOSIS INV'!Y154,IF($B$15=DATOS!$B$13,REACTORES!Y154,IF($B$15=DATOS!$B$14,RESINAS!Y158,IF($B$15=DATOS!$B$15,SECADORES!Y154,IF($B$15=DATOS!$B$16,SILOS!Y154,IF($B$15=DATOS!$B$17,TANQUES!Y154,IF($B$15=DATOS!$B$18,'TK AGITADOS'!Y154,IF($B$15=DATOS!$B$19,'TORRES ENF'!Y154," ")))))))))))))))))</f>
        <v>0</v>
      </c>
      <c r="X170" s="46">
        <f>IF($B$15=DATOS!$B$3,CALDERAS!Z154,IF($B$15=DATOS!$B$4,CENTRÍFUGAS!Z154,IF($B$15=DATOS!$B$5,CHILLERS!Z154, IF($B$15=DATOS!$B$6,COMPRESORES!Z154,IF($B$15=DATOS!$B$7,EVAPORADORES!Z154,IF($B$15=DATOS!$B$8,FILTROS!Z154,IF($B$15=DATOS!$B$9,IC!Z154,IF($B$15=DATOS!$B$10,MIXERS!Z154,IF($B$15=DATOS!$B$11,MOLINOS!Z154,IF($B$15=DATOS!$B$12,'ÓSMOSIS INV'!Z154,IF($B$15=DATOS!$B$13,REACTORES!Z154,IF($B$15=DATOS!$B$14,RESINAS!Z158,IF($B$15=DATOS!$B$15,SECADORES!Z154,IF($B$15=DATOS!$B$16,SILOS!Z154,IF($B$15=DATOS!$B$17,TANQUES!Z154,IF($B$15=DATOS!$B$18,'TK AGITADOS'!Z154,IF($B$15=DATOS!$B$19,'TORRES ENF'!Z154," ")))))))))))))))))</f>
        <v>0</v>
      </c>
      <c r="Y170" s="46">
        <f>IF($B$15=DATOS!$B$3,CALDERAS!AA154,IF($B$15=DATOS!$B$4,CENTRÍFUGAS!AA154,IF($B$15=DATOS!$B$5,CHILLERS!AA154, IF($B$15=DATOS!$B$6,COMPRESORES!AA154,IF($B$15=DATOS!$B$7,EVAPORADORES!AA154,IF($B$15=DATOS!$B$8,FILTROS!AA154,IF($B$15=DATOS!$B$9,IC!AA154,IF($B$15=DATOS!$B$10,MIXERS!AA154,IF($B$15=DATOS!$B$11,MOLINOS!AA154,IF($B$15=DATOS!$B$12,'ÓSMOSIS INV'!AA154,IF($B$15=DATOS!$B$13,REACTORES!AA154,IF($B$15=DATOS!$B$14,RESINAS!AA158,IF($B$15=DATOS!$B$15,SECADORES!AA154,IF($B$15=DATOS!$B$16,SILOS!AA154,IF($B$15=DATOS!$B$17,TANQUES!AA154,IF($B$15=DATOS!$B$18,'TK AGITADOS'!AA154,IF($B$15=DATOS!$B$19,'TORRES ENF'!AA154," ")))))))))))))))))</f>
        <v>0</v>
      </c>
      <c r="Z170" s="46">
        <f>IF($B$15=DATOS!$B$3,CALDERAS!AB154,IF($B$15=DATOS!$B$4,CENTRÍFUGAS!AB154,IF($B$15=DATOS!$B$5,CHILLERS!AB154, IF($B$15=DATOS!$B$6,COMPRESORES!AB154,IF($B$15=DATOS!$B$7,EVAPORADORES!AB154,IF($B$15=DATOS!$B$8,FILTROS!AB154,IF($B$15=DATOS!$B$9,IC!AB154,IF($B$15=DATOS!$B$10,MIXERS!AB154,IF($B$15=DATOS!$B$11,MOLINOS!AB154,IF($B$15=DATOS!$B$12,'ÓSMOSIS INV'!AB154,IF($B$15=DATOS!$B$13,REACTORES!AB154,IF($B$15=DATOS!$B$14,RESINAS!AB158,IF($B$15=DATOS!$B$15,SECADORES!AB154,IF($B$15=DATOS!$B$16,SILOS!AB154,IF($B$15=DATOS!$B$17,TANQUES!AB154,IF($B$15=DATOS!$B$18,'TK AGITADOS'!AB154,IF($B$15=DATOS!$B$19,'TORRES ENF'!AB154," ")))))))))))))))))</f>
        <v>0</v>
      </c>
      <c r="AA170" s="46">
        <f>IF($B$15=DATOS!$B$3,CALDERAS!AC154,IF($B$15=DATOS!$B$4,CENTRÍFUGAS!AC154,IF($B$15=DATOS!$B$5,CHILLERS!AC154, IF($B$15=DATOS!$B$6,COMPRESORES!AC154,IF($B$15=DATOS!$B$7,EVAPORADORES!AC154,IF($B$15=DATOS!$B$8,FILTROS!AC154,IF($B$15=DATOS!$B$9,IC!AC154,IF($B$15=DATOS!$B$10,MIXERS!AC154,IF($B$15=DATOS!$B$11,MOLINOS!AC154,IF($B$15=DATOS!$B$12,'ÓSMOSIS INV'!AC154,IF($B$15=DATOS!$B$13,REACTORES!AC154,IF($B$15=DATOS!$B$14,RESINAS!AC158,IF($B$15=DATOS!$B$15,SECADORES!AC154,IF($B$15=DATOS!$B$16,SILOS!AC154,IF($B$15=DATOS!$B$17,TANQUES!AC154,IF($B$15=DATOS!$B$18,'TK AGITADOS'!AC154,IF($B$15=DATOS!$B$19,'TORRES ENF'!AC154," ")))))))))))))))))</f>
        <v>0</v>
      </c>
      <c r="AB170" s="46">
        <f>IF($B$15=DATOS!$B$3,CALDERAS!AD154,IF($B$15=DATOS!$B$4,CENTRÍFUGAS!AD154,IF($B$15=DATOS!$B$5,CHILLERS!AD154, IF($B$15=DATOS!$B$6,COMPRESORES!AD154,IF($B$15=DATOS!$B$7,EVAPORADORES!AD154,IF($B$15=DATOS!$B$8,FILTROS!AD154,IF($B$15=DATOS!$B$9,IC!AD154,IF($B$15=DATOS!$B$10,MIXERS!AD154,IF($B$15=DATOS!$B$11,MOLINOS!AD154,IF($B$15=DATOS!$B$12,'ÓSMOSIS INV'!AD154,IF($B$15=DATOS!$B$13,REACTORES!AD154,IF($B$15=DATOS!$B$14,RESINAS!AD158,IF($B$15=DATOS!$B$15,SECADORES!AD154,IF($B$15=DATOS!$B$16,SILOS!AD154,IF($B$15=DATOS!$B$17,TANQUES!AD154,IF($B$15=DATOS!$B$18,'TK AGITADOS'!AD154,IF($B$15=DATOS!$B$19,'TORRES ENF'!AD154," ")))))))))))))))))</f>
        <v>0</v>
      </c>
      <c r="AC170" s="46">
        <f>IF($B$15=DATOS!$B$3,CALDERAS!AE154,IF($B$15=DATOS!$B$4,CENTRÍFUGAS!AE154,IF($B$15=DATOS!$B$5,CHILLERS!AE154, IF($B$15=DATOS!$B$6,COMPRESORES!AE154,IF($B$15=DATOS!$B$7,EVAPORADORES!AE154,IF($B$15=DATOS!$B$8,FILTROS!AE154,IF($B$15=DATOS!$B$9,IC!AE154,IF($B$15=DATOS!$B$10,MIXERS!AE154,IF($B$15=DATOS!$B$11,MOLINOS!AE154,IF($B$15=DATOS!$B$12,'ÓSMOSIS INV'!AE154,IF($B$15=DATOS!$B$13,REACTORES!AE154,IF($B$15=DATOS!$B$14,RESINAS!AE158,IF($B$15=DATOS!$B$15,SECADORES!AE154,IF($B$15=DATOS!$B$16,SILOS!AE154,IF($B$15=DATOS!$B$17,TANQUES!AE154,IF($B$15=DATOS!$B$18,'TK AGITADOS'!AE154,IF($B$15=DATOS!$B$19,'TORRES ENF'!AE154," ")))))))))))))))))</f>
        <v>0</v>
      </c>
      <c r="AD170" s="46">
        <f>IF($B$15=DATOS!$B$3,CALDERAS!AF154,IF($B$15=DATOS!$B$4,CENTRÍFUGAS!AF154,IF($B$15=DATOS!$B$5,CHILLERS!AF154, IF($B$15=DATOS!$B$6,COMPRESORES!AF154,IF($B$15=DATOS!$B$7,EVAPORADORES!AF154,IF($B$15=DATOS!$B$8,FILTROS!AF154,IF($B$15=DATOS!$B$9,IC!AF154,IF($B$15=DATOS!$B$10,MIXERS!AF154,IF($B$15=DATOS!$B$11,MOLINOS!AF154,IF($B$15=DATOS!$B$12,'ÓSMOSIS INV'!AF154,IF($B$15=DATOS!$B$13,REACTORES!AF154,IF($B$15=DATOS!$B$14,RESINAS!AF158,IF($B$15=DATOS!$B$15,SECADORES!AF154,IF($B$15=DATOS!$B$16,SILOS!AF154,IF($B$15=DATOS!$B$17,TANQUES!AF154,IF($B$15=DATOS!$B$18,'TK AGITADOS'!AF154,IF($B$15=DATOS!$B$19,'TORRES ENF'!AF154," ")))))))))))))))))</f>
        <v>0</v>
      </c>
      <c r="AE170" s="46">
        <f>IF($B$15=DATOS!$B$3,CALDERAS!AG154,IF($B$15=DATOS!$B$4,CENTRÍFUGAS!AG154,IF($B$15=DATOS!$B$5,CHILLERS!AG154, IF($B$15=DATOS!$B$6,COMPRESORES!AG154,IF($B$15=DATOS!$B$7,EVAPORADORES!AG154,IF($B$15=DATOS!$B$8,FILTROS!AG154,IF($B$15=DATOS!$B$9,IC!AG154,IF($B$15=DATOS!$B$10,MIXERS!AG154,IF($B$15=DATOS!$B$11,MOLINOS!AG154,IF($B$15=DATOS!$B$12,'ÓSMOSIS INV'!AG154,IF($B$15=DATOS!$B$13,REACTORES!AG154,IF($B$15=DATOS!$B$14,RESINAS!AG158,IF($B$15=DATOS!$B$15,SECADORES!AG154,IF($B$15=DATOS!$B$16,SILOS!AG154,IF($B$15=DATOS!$B$17,TANQUES!AG154,IF($B$15=DATOS!$B$18,'TK AGITADOS'!AG154,IF($B$15=DATOS!$B$19,'TORRES ENF'!AG154," ")))))))))))))))))</f>
        <v>0</v>
      </c>
      <c r="AF170" s="46">
        <f>IF($B$15=DATOS!$B$3,CALDERAS!AH154,IF($B$15=DATOS!$B$4,CENTRÍFUGAS!AH154,IF($B$15=DATOS!$B$5,CHILLERS!AH154, IF($B$15=DATOS!$B$6,COMPRESORES!AH154,IF($B$15=DATOS!$B$7,EVAPORADORES!AH154,IF($B$15=DATOS!$B$8,FILTROS!AH154,IF($B$15=DATOS!$B$9,IC!AH154,IF($B$15=DATOS!$B$10,MIXERS!AH154,IF($B$15=DATOS!$B$11,MOLINOS!AH154,IF($B$15=DATOS!$B$12,'ÓSMOSIS INV'!AH154,IF($B$15=DATOS!$B$13,REACTORES!AH154,IF($B$15=DATOS!$B$14,RESINAS!AH158,IF($B$15=DATOS!$B$15,SECADORES!AH154,IF($B$15=DATOS!$B$16,SILOS!AH154,IF($B$15=DATOS!$B$17,TANQUES!AH154,IF($B$15=DATOS!$B$18,'TK AGITADOS'!AH154,IF($B$15=DATOS!$B$19,'TORRES ENF'!AH154," ")))))))))))))))))</f>
        <v>0</v>
      </c>
    </row>
    <row r="171" spans="1:32" s="48" customFormat="1" ht="45" customHeight="1" x14ac:dyDescent="0.4">
      <c r="A171" s="46">
        <f>IF($B$15=DATOS!$B$3,CALDERAS!C155,IF($B$15=DATOS!$B$4,CENTRÍFUGAS!C155,IF($B$15=DATOS!$B$5,CHILLERS!C155, IF($B$15=DATOS!$B$6,COMPRESORES!C155,IF($B$15=DATOS!$B$7,EVAPORADORES!C155,IF($B$15=DATOS!$B$8,FILTROS!C155,IF($B$15=DATOS!$B$9,IC!C155,IF($B$15=DATOS!$B$10,MIXERS!C155,IF($B$15=DATOS!$B$11,MOLINOS!C155,IF($B$15=DATOS!$B$12,'ÓSMOSIS INV'!C155,IF($B$15=DATOS!$B$13,REACTORES!C155,IF($B$15=DATOS!$B$14,RESINAS!C159,IF($B$15=DATOS!$B$15,SECADORES!C155,IF($B$15=DATOS!$B$16,SILOS!C155,IF($B$15=DATOS!$B$17,TANQUES!C155,IF($B$15=DATOS!$B$18,'TK AGITADOS'!C155,IF($B$15=DATOS!$B$19,'TORRES ENF'!C155," ")))))))))))))))))</f>
        <v>0</v>
      </c>
      <c r="B171" s="46">
        <f>IF($B$15=DATOS!$B$3,CALDERAS!D155,IF($B$15=DATOS!$B$4,CENTRÍFUGAS!D155,IF($B$15=DATOS!$B$5,CHILLERS!D155, IF($B$15=DATOS!$B$6,COMPRESORES!D155,IF($B$15=DATOS!$B$7,EVAPORADORES!D155,IF($B$15=DATOS!$B$8,FILTROS!D155,IF($B$15=DATOS!$B$9,IC!D155,IF($B$15=DATOS!$B$10,MIXERS!D155,IF($B$15=DATOS!$B$11,MOLINOS!D155,IF($B$15=DATOS!$B$12,'ÓSMOSIS INV'!D155,IF($B$15=DATOS!$B$13,REACTORES!D155,IF($B$15=DATOS!$B$14,RESINAS!D159,IF($B$15=DATOS!$B$15,SECADORES!D155,IF($B$15=DATOS!$B$16,SILOS!D155,IF($B$15=DATOS!$B$17,TANQUES!D155,IF($B$15=DATOS!$B$18,'TK AGITADOS'!D155,IF($B$15=DATOS!$B$19,'TORRES ENF'!D155," ")))))))))))))))))</f>
        <v>0</v>
      </c>
      <c r="C171" s="46">
        <f>IF($B$15=DATOS!$B$3,CALDERAS!E155,IF($B$15=DATOS!$B$4,CENTRÍFUGAS!E155,IF($B$15=DATOS!$B$5,CHILLERS!E155, IF($B$15=DATOS!$B$6,COMPRESORES!E155,IF($B$15=DATOS!$B$7,EVAPORADORES!E155,IF($B$15=DATOS!$B$8,FILTROS!E155,IF($B$15=DATOS!$B$9,IC!E155,IF($B$15=DATOS!$B$10,MIXERS!E155,IF($B$15=DATOS!$B$11,MOLINOS!E155,IF($B$15=DATOS!$B$12,'ÓSMOSIS INV'!E155,IF($B$15=DATOS!$B$13,REACTORES!E155,IF($B$15=DATOS!$B$14,RESINAS!E159,IF($B$15=DATOS!$B$15,SECADORES!E155,IF($B$15=DATOS!$B$16,SILOS!E155,IF($B$15=DATOS!$B$17,TANQUES!E155,IF($B$15=DATOS!$B$18,'TK AGITADOS'!E155,IF($B$15=DATOS!$B$19,'TORRES ENF'!E155," ")))))))))))))))))</f>
        <v>0</v>
      </c>
      <c r="D171" s="46">
        <f>IF($B$15=DATOS!$B$3,CALDERAS!F155,IF($B$15=DATOS!$B$4,CENTRÍFUGAS!F155,IF($B$15=DATOS!$B$5,CHILLERS!F155, IF($B$15=DATOS!$B$6,COMPRESORES!F155,IF($B$15=DATOS!$B$7,EVAPORADORES!F155,IF($B$15=DATOS!$B$8,FILTROS!F155,IF($B$15=DATOS!$B$9,IC!F155,IF($B$15=DATOS!$B$10,MIXERS!F155,IF($B$15=DATOS!$B$11,MOLINOS!F155,IF($B$15=DATOS!$B$12,'ÓSMOSIS INV'!F155,IF($B$15=DATOS!$B$13,REACTORES!F155,IF($B$15=DATOS!$B$14,RESINAS!F159,IF($B$15=DATOS!$B$15,SECADORES!F155,IF($B$15=DATOS!$B$16,SILOS!F155,IF($B$15=DATOS!$B$17,TANQUES!F155,IF($B$15=DATOS!$B$18,'TK AGITADOS'!F155,IF($B$15=DATOS!$B$19,'TORRES ENF'!F155," ")))))))))))))))))</f>
        <v>0</v>
      </c>
      <c r="E171" s="46">
        <f>IF($B$15=DATOS!$B$3,CALDERAS!G155,IF($B$15=DATOS!$B$4,CENTRÍFUGAS!G155,IF($B$15=DATOS!$B$5,CHILLERS!G155, IF($B$15=DATOS!$B$6,COMPRESORES!G155,IF($B$15=DATOS!$B$7,EVAPORADORES!G155,IF($B$15=DATOS!$B$8,FILTROS!G155,IF($B$15=DATOS!$B$9,IC!G155,IF($B$15=DATOS!$B$10,MIXERS!G155,IF($B$15=DATOS!$B$11,MOLINOS!G155,IF($B$15=DATOS!$B$12,'ÓSMOSIS INV'!G155,IF($B$15=DATOS!$B$13,REACTORES!G155,IF($B$15=DATOS!$B$14,RESINAS!G159,IF($B$15=DATOS!$B$15,SECADORES!G155,IF($B$15=DATOS!$B$16,SILOS!G155,IF($B$15=DATOS!$B$17,TANQUES!G155,IF($B$15=DATOS!$B$18,'TK AGITADOS'!G155,IF($B$15=DATOS!$B$19,'TORRES ENF'!G155," ")))))))))))))))))</f>
        <v>0</v>
      </c>
      <c r="F171" s="46">
        <f>IF($B$15=DATOS!$B$3,CALDERAS!H155,IF($B$15=DATOS!$B$4,CENTRÍFUGAS!H155,IF($B$15=DATOS!$B$5,CHILLERS!H155, IF($B$15=DATOS!$B$6,COMPRESORES!H155,IF($B$15=DATOS!$B$7,EVAPORADORES!H155,IF($B$15=DATOS!$B$8,FILTROS!H155,IF($B$15=DATOS!$B$9,IC!H155,IF($B$15=DATOS!$B$10,MIXERS!H155,IF($B$15=DATOS!$B$11,MOLINOS!H155,IF($B$15=DATOS!$B$12,'ÓSMOSIS INV'!H155,IF($B$15=DATOS!$B$13,REACTORES!H155,IF($B$15=DATOS!$B$14,RESINAS!H159,IF($B$15=DATOS!$B$15,SECADORES!H155,IF($B$15=DATOS!$B$16,SILOS!H155,IF($B$15=DATOS!$B$17,TANQUES!H155,IF($B$15=DATOS!$B$18,'TK AGITADOS'!H155,IF($B$15=DATOS!$B$19,'TORRES ENF'!H155," ")))))))))))))))))</f>
        <v>0</v>
      </c>
      <c r="G171" s="46">
        <f>IF($B$15=DATOS!$B$3,CALDERAS!I155,IF($B$15=DATOS!$B$4,CENTRÍFUGAS!I155,IF($B$15=DATOS!$B$5,CHILLERS!I155, IF($B$15=DATOS!$B$6,COMPRESORES!I155,IF($B$15=DATOS!$B$7,EVAPORADORES!I155,IF($B$15=DATOS!$B$8,FILTROS!I155,IF($B$15=DATOS!$B$9,IC!I155,IF($B$15=DATOS!$B$10,MIXERS!I155,IF($B$15=DATOS!$B$11,MOLINOS!I155,IF($B$15=DATOS!$B$12,'ÓSMOSIS INV'!I155,IF($B$15=DATOS!$B$13,REACTORES!I155,IF($B$15=DATOS!$B$14,RESINAS!I159,IF($B$15=DATOS!$B$15,SECADORES!I155,IF($B$15=DATOS!$B$16,SILOS!I155,IF($B$15=DATOS!$B$17,TANQUES!I155,IF($B$15=DATOS!$B$18,'TK AGITADOS'!I155,IF($B$15=DATOS!$B$19,'TORRES ENF'!I155," ")))))))))))))))))</f>
        <v>0</v>
      </c>
      <c r="H171" s="46">
        <f>IF($B$15=DATOS!$B$3,CALDERAS!J155,IF($B$15=DATOS!$B$4,CENTRÍFUGAS!J155,IF($B$15=DATOS!$B$5,CHILLERS!J155, IF($B$15=DATOS!$B$6,COMPRESORES!J155,IF($B$15=DATOS!$B$7,EVAPORADORES!J155,IF($B$15=DATOS!$B$8,FILTROS!J155,IF($B$15=DATOS!$B$9,IC!J155,IF($B$15=DATOS!$B$10,MIXERS!J155,IF($B$15=DATOS!$B$11,MOLINOS!J155,IF($B$15=DATOS!$B$12,'ÓSMOSIS INV'!J155,IF($B$15=DATOS!$B$13,REACTORES!J155,IF($B$15=DATOS!$B$14,RESINAS!J159,IF($B$15=DATOS!$B$15,SECADORES!J155,IF($B$15=DATOS!$B$16,SILOS!J155,IF($B$15=DATOS!$B$17,TANQUES!J155,IF($B$15=DATOS!$B$18,'TK AGITADOS'!J155,IF($B$15=DATOS!$B$19,'TORRES ENF'!J155," ")))))))))))))))))</f>
        <v>0</v>
      </c>
      <c r="I171" s="46">
        <f>IF($B$15=DATOS!$B$3,CALDERAS!K155,IF($B$15=DATOS!$B$4,CENTRÍFUGAS!K155,IF($B$15=DATOS!$B$5,CHILLERS!K155, IF($B$15=DATOS!$B$6,COMPRESORES!K155,IF($B$15=DATOS!$B$7,EVAPORADORES!K155,IF($B$15=DATOS!$B$8,FILTROS!K155,IF($B$15=DATOS!$B$9,IC!K155,IF($B$15=DATOS!$B$10,MIXERS!K155,IF($B$15=DATOS!$B$11,MOLINOS!K155,IF($B$15=DATOS!$B$12,'ÓSMOSIS INV'!K155,IF($B$15=DATOS!$B$13,REACTORES!K155,IF($B$15=DATOS!$B$14,RESINAS!K159,IF($B$15=DATOS!$B$15,SECADORES!K155,IF($B$15=DATOS!$B$16,SILOS!K155,IF($B$15=DATOS!$B$17,TANQUES!K155,IF($B$15=DATOS!$B$18,'TK AGITADOS'!K155,IF($B$15=DATOS!$B$19,'TORRES ENF'!K155," ")))))))))))))))))</f>
        <v>0</v>
      </c>
      <c r="J171" s="46">
        <f>IF($B$15=DATOS!$B$3,CALDERAS!L155,IF($B$15=DATOS!$B$4,CENTRÍFUGAS!L155,IF($B$15=DATOS!$B$5,CHILLERS!L155, IF($B$15=DATOS!$B$6,COMPRESORES!L155,IF($B$15=DATOS!$B$7,EVAPORADORES!L155,IF($B$15=DATOS!$B$8,FILTROS!L155,IF($B$15=DATOS!$B$9,IC!L155,IF($B$15=DATOS!$B$10,MIXERS!L155,IF($B$15=DATOS!$B$11,MOLINOS!L155,IF($B$15=DATOS!$B$12,'ÓSMOSIS INV'!L155,IF($B$15=DATOS!$B$13,REACTORES!L155,IF($B$15=DATOS!$B$14,RESINAS!L159,IF($B$15=DATOS!$B$15,SECADORES!L155,IF($B$15=DATOS!$B$16,SILOS!L155,IF($B$15=DATOS!$B$17,TANQUES!L155,IF($B$15=DATOS!$B$18,'TK AGITADOS'!L155,IF($B$15=DATOS!$B$19,'TORRES ENF'!L155," ")))))))))))))))))</f>
        <v>0</v>
      </c>
      <c r="K171" s="46">
        <f>IF($B$15=DATOS!$B$3,CALDERAS!M155,IF($B$15=DATOS!$B$4,CENTRÍFUGAS!M155,IF($B$15=DATOS!$B$5,CHILLERS!M155, IF($B$15=DATOS!$B$6,COMPRESORES!M155,IF($B$15=DATOS!$B$7,EVAPORADORES!M155,IF($B$15=DATOS!$B$8,FILTROS!M155,IF($B$15=DATOS!$B$9,IC!M155,IF($B$15=DATOS!$B$10,MIXERS!M155,IF($B$15=DATOS!$B$11,MOLINOS!M155,IF($B$15=DATOS!$B$12,'ÓSMOSIS INV'!M155,IF($B$15=DATOS!$B$13,REACTORES!M155,IF($B$15=DATOS!$B$14,RESINAS!M159,IF($B$15=DATOS!$B$15,SECADORES!M155,IF($B$15=DATOS!$B$16,SILOS!M155,IF($B$15=DATOS!$B$17,TANQUES!M155,IF($B$15=DATOS!$B$18,'TK AGITADOS'!M155,IF($B$15=DATOS!$B$19,'TORRES ENF'!M155," ")))))))))))))))))</f>
        <v>0</v>
      </c>
      <c r="L171" s="46">
        <f>IF($B$15=DATOS!$B$3,CALDERAS!N155,IF($B$15=DATOS!$B$4,CENTRÍFUGAS!N155,IF($B$15=DATOS!$B$5,CHILLERS!N155, IF($B$15=DATOS!$B$6,COMPRESORES!N155,IF($B$15=DATOS!$B$7,EVAPORADORES!N155,IF($B$15=DATOS!$B$8,FILTROS!N155,IF($B$15=DATOS!$B$9,IC!N155,IF($B$15=DATOS!$B$10,MIXERS!N155,IF($B$15=DATOS!$B$11,MOLINOS!N155,IF($B$15=DATOS!$B$12,'ÓSMOSIS INV'!N155,IF($B$15=DATOS!$B$13,REACTORES!N155,IF($B$15=DATOS!$B$14,RESINAS!N159,IF($B$15=DATOS!$B$15,SECADORES!N155,IF($B$15=DATOS!$B$16,SILOS!N155,IF($B$15=DATOS!$B$17,TANQUES!N155,IF($B$15=DATOS!$B$18,'TK AGITADOS'!N155,IF($B$15=DATOS!$B$19,'TORRES ENF'!N155," ")))))))))))))))))</f>
        <v>0</v>
      </c>
      <c r="M171" s="46">
        <f>IF($B$15=DATOS!$B$3,CALDERAS!O155,IF($B$15=DATOS!$B$4,CENTRÍFUGAS!O155,IF($B$15=DATOS!$B$5,CHILLERS!O155, IF($B$15=DATOS!$B$6,COMPRESORES!O155,IF($B$15=DATOS!$B$7,EVAPORADORES!O155,IF($B$15=DATOS!$B$8,FILTROS!O155,IF($B$15=DATOS!$B$9,IC!O155,IF($B$15=DATOS!$B$10,MIXERS!O155,IF($B$15=DATOS!$B$11,MOLINOS!O155,IF($B$15=DATOS!$B$12,'ÓSMOSIS INV'!O155,IF($B$15=DATOS!$B$13,REACTORES!O155,IF($B$15=DATOS!$B$14,RESINAS!O159,IF($B$15=DATOS!$B$15,SECADORES!O155,IF($B$15=DATOS!$B$16,SILOS!O155,IF($B$15=DATOS!$B$17,TANQUES!O155,IF($B$15=DATOS!$B$18,'TK AGITADOS'!O155,IF($B$15=DATOS!$B$19,'TORRES ENF'!O155," ")))))))))))))))))</f>
        <v>0</v>
      </c>
      <c r="N171" s="46">
        <f>IF($B$15=DATOS!$B$3,CALDERAS!P155,IF($B$15=DATOS!$B$4,CENTRÍFUGAS!P155,IF($B$15=DATOS!$B$5,CHILLERS!P155, IF($B$15=DATOS!$B$6,COMPRESORES!P155,IF($B$15=DATOS!$B$7,EVAPORADORES!P155,IF($B$15=DATOS!$B$8,FILTROS!P155,IF($B$15=DATOS!$B$9,IC!P155,IF($B$15=DATOS!$B$10,MIXERS!P155,IF($B$15=DATOS!$B$11,MOLINOS!P155,IF($B$15=DATOS!$B$12,'ÓSMOSIS INV'!P155,IF($B$15=DATOS!$B$13,REACTORES!P155,IF($B$15=DATOS!$B$14,RESINAS!P159,IF($B$15=DATOS!$B$15,SECADORES!P155,IF($B$15=DATOS!$B$16,SILOS!P155,IF($B$15=DATOS!$B$17,TANQUES!P155,IF($B$15=DATOS!$B$18,'TK AGITADOS'!P155,IF($B$15=DATOS!$B$19,'TORRES ENF'!P155," ")))))))))))))))))</f>
        <v>0</v>
      </c>
      <c r="O171" s="46">
        <f>IF($B$15=DATOS!$B$3,CALDERAS!Q155,IF($B$15=DATOS!$B$4,CENTRÍFUGAS!Q155,IF($B$15=DATOS!$B$5,CHILLERS!Q155, IF($B$15=DATOS!$B$6,COMPRESORES!Q155,IF($B$15=DATOS!$B$7,EVAPORADORES!Q155,IF($B$15=DATOS!$B$8,FILTROS!Q155,IF($B$15=DATOS!$B$9,IC!Q155,IF($B$15=DATOS!$B$10,MIXERS!Q155,IF($B$15=DATOS!$B$11,MOLINOS!Q155,IF($B$15=DATOS!$B$12,'ÓSMOSIS INV'!Q155,IF($B$15=DATOS!$B$13,REACTORES!Q155,IF($B$15=DATOS!$B$14,RESINAS!Q159,IF($B$15=DATOS!$B$15,SECADORES!Q155,IF($B$15=DATOS!$B$16,SILOS!Q155,IF($B$15=DATOS!$B$17,TANQUES!Q155,IF($B$15=DATOS!$B$18,'TK AGITADOS'!Q155,IF($B$15=DATOS!$B$19,'TORRES ENF'!Q155," ")))))))))))))))))</f>
        <v>0</v>
      </c>
      <c r="P171" s="46">
        <f>IF($B$15=DATOS!$B$3,CALDERAS!R155,IF($B$15=DATOS!$B$4,CENTRÍFUGAS!R155,IF($B$15=DATOS!$B$5,CHILLERS!R155, IF($B$15=DATOS!$B$6,COMPRESORES!R155,IF($B$15=DATOS!$B$7,EVAPORADORES!R155,IF($B$15=DATOS!$B$8,FILTROS!R155,IF($B$15=DATOS!$B$9,IC!R155,IF($B$15=DATOS!$B$10,MIXERS!R155,IF($B$15=DATOS!$B$11,MOLINOS!R155,IF($B$15=DATOS!$B$12,'ÓSMOSIS INV'!R155,IF($B$15=DATOS!$B$13,REACTORES!R155,IF($B$15=DATOS!$B$14,RESINAS!R159,IF($B$15=DATOS!$B$15,SECADORES!R155,IF($B$15=DATOS!$B$16,SILOS!R155,IF($B$15=DATOS!$B$17,TANQUES!R155,IF($B$15=DATOS!$B$18,'TK AGITADOS'!R155,IF($B$15=DATOS!$B$19,'TORRES ENF'!R155," ")))))))))))))))))</f>
        <v>0</v>
      </c>
      <c r="Q171" s="46">
        <f>IF($B$15=DATOS!$B$3,CALDERAS!S155,IF($B$15=DATOS!$B$4,CENTRÍFUGAS!S155,IF($B$15=DATOS!$B$5,CHILLERS!S155, IF($B$15=DATOS!$B$6,COMPRESORES!S155,IF($B$15=DATOS!$B$7,EVAPORADORES!S155,IF($B$15=DATOS!$B$8,FILTROS!S155,IF($B$15=DATOS!$B$9,IC!S155,IF($B$15=DATOS!$B$10,MIXERS!S155,IF($B$15=DATOS!$B$11,MOLINOS!S155,IF($B$15=DATOS!$B$12,'ÓSMOSIS INV'!S155,IF($B$15=DATOS!$B$13,REACTORES!S155,IF($B$15=DATOS!$B$14,RESINAS!S159,IF($B$15=DATOS!$B$15,SECADORES!S155,IF($B$15=DATOS!$B$16,SILOS!S155,IF($B$15=DATOS!$B$17,TANQUES!S155,IF($B$15=DATOS!$B$18,'TK AGITADOS'!S155,IF($B$15=DATOS!$B$19,'TORRES ENF'!S155," ")))))))))))))))))</f>
        <v>0</v>
      </c>
      <c r="R171" s="46">
        <f>IF($B$15=DATOS!$B$3,CALDERAS!T155,IF($B$15=DATOS!$B$4,CENTRÍFUGAS!T155,IF($B$15=DATOS!$B$5,CHILLERS!T155, IF($B$15=DATOS!$B$6,COMPRESORES!T155,IF($B$15=DATOS!$B$7,EVAPORADORES!T155,IF($B$15=DATOS!$B$8,FILTROS!T155,IF($B$15=DATOS!$B$9,IC!T155,IF($B$15=DATOS!$B$10,MIXERS!T155,IF($B$15=DATOS!$B$11,MOLINOS!T155,IF($B$15=DATOS!$B$12,'ÓSMOSIS INV'!T155,IF($B$15=DATOS!$B$13,REACTORES!T155,IF($B$15=DATOS!$B$14,RESINAS!T159,IF($B$15=DATOS!$B$15,SECADORES!T155,IF($B$15=DATOS!$B$16,SILOS!T155,IF($B$15=DATOS!$B$17,TANQUES!T155,IF($B$15=DATOS!$B$18,'TK AGITADOS'!T155,IF($B$15=DATOS!$B$19,'TORRES ENF'!T155," ")))))))))))))))))</f>
        <v>0</v>
      </c>
      <c r="S171" s="46">
        <f>IF($B$15=DATOS!$B$3,CALDERAS!U155,IF($B$15=DATOS!$B$4,CENTRÍFUGAS!U155,IF($B$15=DATOS!$B$5,CHILLERS!U155, IF($B$15=DATOS!$B$6,COMPRESORES!U155,IF($B$15=DATOS!$B$7,EVAPORADORES!U155,IF($B$15=DATOS!$B$8,FILTROS!U155,IF($B$15=DATOS!$B$9,IC!U155,IF($B$15=DATOS!$B$10,MIXERS!U155,IF($B$15=DATOS!$B$11,MOLINOS!U155,IF($B$15=DATOS!$B$12,'ÓSMOSIS INV'!U155,IF($B$15=DATOS!$B$13,REACTORES!U155,IF($B$15=DATOS!$B$14,RESINAS!U159,IF($B$15=DATOS!$B$15,SECADORES!U155,IF($B$15=DATOS!$B$16,SILOS!U155,IF($B$15=DATOS!$B$17,TANQUES!U155,IF($B$15=DATOS!$B$18,'TK AGITADOS'!U155,IF($B$15=DATOS!$B$19,'TORRES ENF'!U155," ")))))))))))))))))</f>
        <v>0</v>
      </c>
      <c r="T171" s="46">
        <f>IF($B$15=DATOS!$B$3,CALDERAS!V155,IF($B$15=DATOS!$B$4,CENTRÍFUGAS!V155,IF($B$15=DATOS!$B$5,CHILLERS!V155, IF($B$15=DATOS!$B$6,COMPRESORES!V155,IF($B$15=DATOS!$B$7,EVAPORADORES!V155,IF($B$15=DATOS!$B$8,FILTROS!V155,IF($B$15=DATOS!$B$9,IC!V155,IF($B$15=DATOS!$B$10,MIXERS!V155,IF($B$15=DATOS!$B$11,MOLINOS!V155,IF($B$15=DATOS!$B$12,'ÓSMOSIS INV'!V155,IF($B$15=DATOS!$B$13,REACTORES!V155,IF($B$15=DATOS!$B$14,RESINAS!V159,IF($B$15=DATOS!$B$15,SECADORES!V155,IF($B$15=DATOS!$B$16,SILOS!V155,IF($B$15=DATOS!$B$17,TANQUES!V155,IF($B$15=DATOS!$B$18,'TK AGITADOS'!V155,IF($B$15=DATOS!$B$19,'TORRES ENF'!V155," ")))))))))))))))))</f>
        <v>0</v>
      </c>
      <c r="U171" s="46">
        <f>IF($B$15=DATOS!$B$3,CALDERAS!W155,IF($B$15=DATOS!$B$4,CENTRÍFUGAS!W155,IF($B$15=DATOS!$B$5,CHILLERS!W155, IF($B$15=DATOS!$B$6,COMPRESORES!W155,IF($B$15=DATOS!$B$7,EVAPORADORES!W155,IF($B$15=DATOS!$B$8,FILTROS!W155,IF($B$15=DATOS!$B$9,IC!W155,IF($B$15=DATOS!$B$10,MIXERS!W155,IF($B$15=DATOS!$B$11,MOLINOS!W155,IF($B$15=DATOS!$B$12,'ÓSMOSIS INV'!W155,IF($B$15=DATOS!$B$13,REACTORES!W155,IF($B$15=DATOS!$B$14,RESINAS!W159,IF($B$15=DATOS!$B$15,SECADORES!W155,IF($B$15=DATOS!$B$16,SILOS!W155,IF($B$15=DATOS!$B$17,TANQUES!W155,IF($B$15=DATOS!$B$18,'TK AGITADOS'!W155,IF($B$15=DATOS!$B$19,'TORRES ENF'!W155," ")))))))))))))))))</f>
        <v>0</v>
      </c>
      <c r="V171" s="46">
        <f>IF($B$15=DATOS!$B$3,CALDERAS!X155,IF($B$15=DATOS!$B$4,CENTRÍFUGAS!X155,IF($B$15=DATOS!$B$5,CHILLERS!X155, IF($B$15=DATOS!$B$6,COMPRESORES!X155,IF($B$15=DATOS!$B$7,EVAPORADORES!X155,IF($B$15=DATOS!$B$8,FILTROS!X155,IF($B$15=DATOS!$B$9,IC!X155,IF($B$15=DATOS!$B$10,MIXERS!X155,IF($B$15=DATOS!$B$11,MOLINOS!X155,IF($B$15=DATOS!$B$12,'ÓSMOSIS INV'!X155,IF($B$15=DATOS!$B$13,REACTORES!X155,IF($B$15=DATOS!$B$14,RESINAS!X159,IF($B$15=DATOS!$B$15,SECADORES!X155,IF($B$15=DATOS!$B$16,SILOS!X155,IF($B$15=DATOS!$B$17,TANQUES!X155,IF($B$15=DATOS!$B$18,'TK AGITADOS'!X155,IF($B$15=DATOS!$B$19,'TORRES ENF'!X155," ")))))))))))))))))</f>
        <v>0</v>
      </c>
      <c r="W171" s="46">
        <f>IF($B$15=DATOS!$B$3,CALDERAS!Y155,IF($B$15=DATOS!$B$4,CENTRÍFUGAS!Y155,IF($B$15=DATOS!$B$5,CHILLERS!Y155, IF($B$15=DATOS!$B$6,COMPRESORES!Y155,IF($B$15=DATOS!$B$7,EVAPORADORES!Y155,IF($B$15=DATOS!$B$8,FILTROS!Y155,IF($B$15=DATOS!$B$9,IC!Y155,IF($B$15=DATOS!$B$10,MIXERS!Y155,IF($B$15=DATOS!$B$11,MOLINOS!Y155,IF($B$15=DATOS!$B$12,'ÓSMOSIS INV'!Y155,IF($B$15=DATOS!$B$13,REACTORES!Y155,IF($B$15=DATOS!$B$14,RESINAS!Y159,IF($B$15=DATOS!$B$15,SECADORES!Y155,IF($B$15=DATOS!$B$16,SILOS!Y155,IF($B$15=DATOS!$B$17,TANQUES!Y155,IF($B$15=DATOS!$B$18,'TK AGITADOS'!Y155,IF($B$15=DATOS!$B$19,'TORRES ENF'!Y155," ")))))))))))))))))</f>
        <v>0</v>
      </c>
      <c r="X171" s="46">
        <f>IF($B$15=DATOS!$B$3,CALDERAS!Z155,IF($B$15=DATOS!$B$4,CENTRÍFUGAS!Z155,IF($B$15=DATOS!$B$5,CHILLERS!Z155, IF($B$15=DATOS!$B$6,COMPRESORES!Z155,IF($B$15=DATOS!$B$7,EVAPORADORES!Z155,IF($B$15=DATOS!$B$8,FILTROS!Z155,IF($B$15=DATOS!$B$9,IC!Z155,IF($B$15=DATOS!$B$10,MIXERS!Z155,IF($B$15=DATOS!$B$11,MOLINOS!Z155,IF($B$15=DATOS!$B$12,'ÓSMOSIS INV'!Z155,IF($B$15=DATOS!$B$13,REACTORES!Z155,IF($B$15=DATOS!$B$14,RESINAS!Z159,IF($B$15=DATOS!$B$15,SECADORES!Z155,IF($B$15=DATOS!$B$16,SILOS!Z155,IF($B$15=DATOS!$B$17,TANQUES!Z155,IF($B$15=DATOS!$B$18,'TK AGITADOS'!Z155,IF($B$15=DATOS!$B$19,'TORRES ENF'!Z155," ")))))))))))))))))</f>
        <v>0</v>
      </c>
      <c r="Y171" s="46">
        <f>IF($B$15=DATOS!$B$3,CALDERAS!AA155,IF($B$15=DATOS!$B$4,CENTRÍFUGAS!AA155,IF($B$15=DATOS!$B$5,CHILLERS!AA155, IF($B$15=DATOS!$B$6,COMPRESORES!AA155,IF($B$15=DATOS!$B$7,EVAPORADORES!AA155,IF($B$15=DATOS!$B$8,FILTROS!AA155,IF($B$15=DATOS!$B$9,IC!AA155,IF($B$15=DATOS!$B$10,MIXERS!AA155,IF($B$15=DATOS!$B$11,MOLINOS!AA155,IF($B$15=DATOS!$B$12,'ÓSMOSIS INV'!AA155,IF($B$15=DATOS!$B$13,REACTORES!AA155,IF($B$15=DATOS!$B$14,RESINAS!AA159,IF($B$15=DATOS!$B$15,SECADORES!AA155,IF($B$15=DATOS!$B$16,SILOS!AA155,IF($B$15=DATOS!$B$17,TANQUES!AA155,IF($B$15=DATOS!$B$18,'TK AGITADOS'!AA155,IF($B$15=DATOS!$B$19,'TORRES ENF'!AA155," ")))))))))))))))))</f>
        <v>0</v>
      </c>
      <c r="Z171" s="46">
        <f>IF($B$15=DATOS!$B$3,CALDERAS!AB155,IF($B$15=DATOS!$B$4,CENTRÍFUGAS!AB155,IF($B$15=DATOS!$B$5,CHILLERS!AB155, IF($B$15=DATOS!$B$6,COMPRESORES!AB155,IF($B$15=DATOS!$B$7,EVAPORADORES!AB155,IF($B$15=DATOS!$B$8,FILTROS!AB155,IF($B$15=DATOS!$B$9,IC!AB155,IF($B$15=DATOS!$B$10,MIXERS!AB155,IF($B$15=DATOS!$B$11,MOLINOS!AB155,IF($B$15=DATOS!$B$12,'ÓSMOSIS INV'!AB155,IF($B$15=DATOS!$B$13,REACTORES!AB155,IF($B$15=DATOS!$B$14,RESINAS!AB159,IF($B$15=DATOS!$B$15,SECADORES!AB155,IF($B$15=DATOS!$B$16,SILOS!AB155,IF($B$15=DATOS!$B$17,TANQUES!AB155,IF($B$15=DATOS!$B$18,'TK AGITADOS'!AB155,IF($B$15=DATOS!$B$19,'TORRES ENF'!AB155," ")))))))))))))))))</f>
        <v>0</v>
      </c>
      <c r="AA171" s="46">
        <f>IF($B$15=DATOS!$B$3,CALDERAS!AC155,IF($B$15=DATOS!$B$4,CENTRÍFUGAS!AC155,IF($B$15=DATOS!$B$5,CHILLERS!AC155, IF($B$15=DATOS!$B$6,COMPRESORES!AC155,IF($B$15=DATOS!$B$7,EVAPORADORES!AC155,IF($B$15=DATOS!$B$8,FILTROS!AC155,IF($B$15=DATOS!$B$9,IC!AC155,IF($B$15=DATOS!$B$10,MIXERS!AC155,IF($B$15=DATOS!$B$11,MOLINOS!AC155,IF($B$15=DATOS!$B$12,'ÓSMOSIS INV'!AC155,IF($B$15=DATOS!$B$13,REACTORES!AC155,IF($B$15=DATOS!$B$14,RESINAS!AC159,IF($B$15=DATOS!$B$15,SECADORES!AC155,IF($B$15=DATOS!$B$16,SILOS!AC155,IF($B$15=DATOS!$B$17,TANQUES!AC155,IF($B$15=DATOS!$B$18,'TK AGITADOS'!AC155,IF($B$15=DATOS!$B$19,'TORRES ENF'!AC155," ")))))))))))))))))</f>
        <v>0</v>
      </c>
      <c r="AB171" s="46">
        <f>IF($B$15=DATOS!$B$3,CALDERAS!AD155,IF($B$15=DATOS!$B$4,CENTRÍFUGAS!AD155,IF($B$15=DATOS!$B$5,CHILLERS!AD155, IF($B$15=DATOS!$B$6,COMPRESORES!AD155,IF($B$15=DATOS!$B$7,EVAPORADORES!AD155,IF($B$15=DATOS!$B$8,FILTROS!AD155,IF($B$15=DATOS!$B$9,IC!AD155,IF($B$15=DATOS!$B$10,MIXERS!AD155,IF($B$15=DATOS!$B$11,MOLINOS!AD155,IF($B$15=DATOS!$B$12,'ÓSMOSIS INV'!AD155,IF($B$15=DATOS!$B$13,REACTORES!AD155,IF($B$15=DATOS!$B$14,RESINAS!AD159,IF($B$15=DATOS!$B$15,SECADORES!AD155,IF($B$15=DATOS!$B$16,SILOS!AD155,IF($B$15=DATOS!$B$17,TANQUES!AD155,IF($B$15=DATOS!$B$18,'TK AGITADOS'!AD155,IF($B$15=DATOS!$B$19,'TORRES ENF'!AD155," ")))))))))))))))))</f>
        <v>0</v>
      </c>
      <c r="AC171" s="46">
        <f>IF($B$15=DATOS!$B$3,CALDERAS!AE155,IF($B$15=DATOS!$B$4,CENTRÍFUGAS!AE155,IF($B$15=DATOS!$B$5,CHILLERS!AE155, IF($B$15=DATOS!$B$6,COMPRESORES!AE155,IF($B$15=DATOS!$B$7,EVAPORADORES!AE155,IF($B$15=DATOS!$B$8,FILTROS!AE155,IF($B$15=DATOS!$B$9,IC!AE155,IF($B$15=DATOS!$B$10,MIXERS!AE155,IF($B$15=DATOS!$B$11,MOLINOS!AE155,IF($B$15=DATOS!$B$12,'ÓSMOSIS INV'!AE155,IF($B$15=DATOS!$B$13,REACTORES!AE155,IF($B$15=DATOS!$B$14,RESINAS!AE159,IF($B$15=DATOS!$B$15,SECADORES!AE155,IF($B$15=DATOS!$B$16,SILOS!AE155,IF($B$15=DATOS!$B$17,TANQUES!AE155,IF($B$15=DATOS!$B$18,'TK AGITADOS'!AE155,IF($B$15=DATOS!$B$19,'TORRES ENF'!AE155," ")))))))))))))))))</f>
        <v>0</v>
      </c>
      <c r="AD171" s="46">
        <f>IF($B$15=DATOS!$B$3,CALDERAS!AF155,IF($B$15=DATOS!$B$4,CENTRÍFUGAS!AF155,IF($B$15=DATOS!$B$5,CHILLERS!AF155, IF($B$15=DATOS!$B$6,COMPRESORES!AF155,IF($B$15=DATOS!$B$7,EVAPORADORES!AF155,IF($B$15=DATOS!$B$8,FILTROS!AF155,IF($B$15=DATOS!$B$9,IC!AF155,IF($B$15=DATOS!$B$10,MIXERS!AF155,IF($B$15=DATOS!$B$11,MOLINOS!AF155,IF($B$15=DATOS!$B$12,'ÓSMOSIS INV'!AF155,IF($B$15=DATOS!$B$13,REACTORES!AF155,IF($B$15=DATOS!$B$14,RESINAS!AF159,IF($B$15=DATOS!$B$15,SECADORES!AF155,IF($B$15=DATOS!$B$16,SILOS!AF155,IF($B$15=DATOS!$B$17,TANQUES!AF155,IF($B$15=DATOS!$B$18,'TK AGITADOS'!AF155,IF($B$15=DATOS!$B$19,'TORRES ENF'!AF155," ")))))))))))))))))</f>
        <v>0</v>
      </c>
      <c r="AE171" s="46">
        <f>IF($B$15=DATOS!$B$3,CALDERAS!AG155,IF($B$15=DATOS!$B$4,CENTRÍFUGAS!AG155,IF($B$15=DATOS!$B$5,CHILLERS!AG155, IF($B$15=DATOS!$B$6,COMPRESORES!AG155,IF($B$15=DATOS!$B$7,EVAPORADORES!AG155,IF($B$15=DATOS!$B$8,FILTROS!AG155,IF($B$15=DATOS!$B$9,IC!AG155,IF($B$15=DATOS!$B$10,MIXERS!AG155,IF($B$15=DATOS!$B$11,MOLINOS!AG155,IF($B$15=DATOS!$B$12,'ÓSMOSIS INV'!AG155,IF($B$15=DATOS!$B$13,REACTORES!AG155,IF($B$15=DATOS!$B$14,RESINAS!AG159,IF($B$15=DATOS!$B$15,SECADORES!AG155,IF($B$15=DATOS!$B$16,SILOS!AG155,IF($B$15=DATOS!$B$17,TANQUES!AG155,IF($B$15=DATOS!$B$18,'TK AGITADOS'!AG155,IF($B$15=DATOS!$B$19,'TORRES ENF'!AG155," ")))))))))))))))))</f>
        <v>0</v>
      </c>
      <c r="AF171" s="46">
        <f>IF($B$15=DATOS!$B$3,CALDERAS!AH155,IF($B$15=DATOS!$B$4,CENTRÍFUGAS!AH155,IF($B$15=DATOS!$B$5,CHILLERS!AH155, IF($B$15=DATOS!$B$6,COMPRESORES!AH155,IF($B$15=DATOS!$B$7,EVAPORADORES!AH155,IF($B$15=DATOS!$B$8,FILTROS!AH155,IF($B$15=DATOS!$B$9,IC!AH155,IF($B$15=DATOS!$B$10,MIXERS!AH155,IF($B$15=DATOS!$B$11,MOLINOS!AH155,IF($B$15=DATOS!$B$12,'ÓSMOSIS INV'!AH155,IF($B$15=DATOS!$B$13,REACTORES!AH155,IF($B$15=DATOS!$B$14,RESINAS!AH159,IF($B$15=DATOS!$B$15,SECADORES!AH155,IF($B$15=DATOS!$B$16,SILOS!AH155,IF($B$15=DATOS!$B$17,TANQUES!AH155,IF($B$15=DATOS!$B$18,'TK AGITADOS'!AH155,IF($B$15=DATOS!$B$19,'TORRES ENF'!AH155," ")))))))))))))))))</f>
        <v>0</v>
      </c>
    </row>
    <row r="172" spans="1:32" s="48" customFormat="1" ht="45" customHeight="1" x14ac:dyDescent="0.4">
      <c r="A172" s="46">
        <f>IF($B$15=DATOS!$B$3,CALDERAS!C156,IF($B$15=DATOS!$B$4,CENTRÍFUGAS!C156,IF($B$15=DATOS!$B$5,CHILLERS!C156, IF($B$15=DATOS!$B$6,COMPRESORES!C156,IF($B$15=DATOS!$B$7,EVAPORADORES!C156,IF($B$15=DATOS!$B$8,FILTROS!C156,IF($B$15=DATOS!$B$9,IC!C156,IF($B$15=DATOS!$B$10,MIXERS!C156,IF($B$15=DATOS!$B$11,MOLINOS!C156,IF($B$15=DATOS!$B$12,'ÓSMOSIS INV'!C156,IF($B$15=DATOS!$B$13,REACTORES!C156,IF($B$15=DATOS!$B$14,RESINAS!C160,IF($B$15=DATOS!$B$15,SECADORES!C156,IF($B$15=DATOS!$B$16,SILOS!C156,IF($B$15=DATOS!$B$17,TANQUES!C156,IF($B$15=DATOS!$B$18,'TK AGITADOS'!C156,IF($B$15=DATOS!$B$19,'TORRES ENF'!C156," ")))))))))))))))))</f>
        <v>0</v>
      </c>
      <c r="B172" s="46">
        <f>IF($B$15=DATOS!$B$3,CALDERAS!D156,IF($B$15=DATOS!$B$4,CENTRÍFUGAS!D156,IF($B$15=DATOS!$B$5,CHILLERS!D156, IF($B$15=DATOS!$B$6,COMPRESORES!D156,IF($B$15=DATOS!$B$7,EVAPORADORES!D156,IF($B$15=DATOS!$B$8,FILTROS!D156,IF($B$15=DATOS!$B$9,IC!D156,IF($B$15=DATOS!$B$10,MIXERS!D156,IF($B$15=DATOS!$B$11,MOLINOS!D156,IF($B$15=DATOS!$B$12,'ÓSMOSIS INV'!D156,IF($B$15=DATOS!$B$13,REACTORES!D156,IF($B$15=DATOS!$B$14,RESINAS!D160,IF($B$15=DATOS!$B$15,SECADORES!D156,IF($B$15=DATOS!$B$16,SILOS!D156,IF($B$15=DATOS!$B$17,TANQUES!D156,IF($B$15=DATOS!$B$18,'TK AGITADOS'!D156,IF($B$15=DATOS!$B$19,'TORRES ENF'!D156," ")))))))))))))))))</f>
        <v>0</v>
      </c>
      <c r="C172" s="46">
        <f>IF($B$15=DATOS!$B$3,CALDERAS!E156,IF($B$15=DATOS!$B$4,CENTRÍFUGAS!E156,IF($B$15=DATOS!$B$5,CHILLERS!E156, IF($B$15=DATOS!$B$6,COMPRESORES!E156,IF($B$15=DATOS!$B$7,EVAPORADORES!E156,IF($B$15=DATOS!$B$8,FILTROS!E156,IF($B$15=DATOS!$B$9,IC!E156,IF($B$15=DATOS!$B$10,MIXERS!E156,IF($B$15=DATOS!$B$11,MOLINOS!E156,IF($B$15=DATOS!$B$12,'ÓSMOSIS INV'!E156,IF($B$15=DATOS!$B$13,REACTORES!E156,IF($B$15=DATOS!$B$14,RESINAS!E160,IF($B$15=DATOS!$B$15,SECADORES!E156,IF($B$15=DATOS!$B$16,SILOS!E156,IF($B$15=DATOS!$B$17,TANQUES!E156,IF($B$15=DATOS!$B$18,'TK AGITADOS'!E156,IF($B$15=DATOS!$B$19,'TORRES ENF'!E156," ")))))))))))))))))</f>
        <v>0</v>
      </c>
      <c r="D172" s="46">
        <f>IF($B$15=DATOS!$B$3,CALDERAS!F156,IF($B$15=DATOS!$B$4,CENTRÍFUGAS!F156,IF($B$15=DATOS!$B$5,CHILLERS!F156, IF($B$15=DATOS!$B$6,COMPRESORES!F156,IF($B$15=DATOS!$B$7,EVAPORADORES!F156,IF($B$15=DATOS!$B$8,FILTROS!F156,IF($B$15=DATOS!$B$9,IC!F156,IF($B$15=DATOS!$B$10,MIXERS!F156,IF($B$15=DATOS!$B$11,MOLINOS!F156,IF($B$15=DATOS!$B$12,'ÓSMOSIS INV'!F156,IF($B$15=DATOS!$B$13,REACTORES!F156,IF($B$15=DATOS!$B$14,RESINAS!F160,IF($B$15=DATOS!$B$15,SECADORES!F156,IF($B$15=DATOS!$B$16,SILOS!F156,IF($B$15=DATOS!$B$17,TANQUES!F156,IF($B$15=DATOS!$B$18,'TK AGITADOS'!F156,IF($B$15=DATOS!$B$19,'TORRES ENF'!F156," ")))))))))))))))))</f>
        <v>0</v>
      </c>
      <c r="E172" s="46">
        <f>IF($B$15=DATOS!$B$3,CALDERAS!G156,IF($B$15=DATOS!$B$4,CENTRÍFUGAS!G156,IF($B$15=DATOS!$B$5,CHILLERS!G156, IF($B$15=DATOS!$B$6,COMPRESORES!G156,IF($B$15=DATOS!$B$7,EVAPORADORES!G156,IF($B$15=DATOS!$B$8,FILTROS!G156,IF($B$15=DATOS!$B$9,IC!G156,IF($B$15=DATOS!$B$10,MIXERS!G156,IF($B$15=DATOS!$B$11,MOLINOS!G156,IF($B$15=DATOS!$B$12,'ÓSMOSIS INV'!G156,IF($B$15=DATOS!$B$13,REACTORES!G156,IF($B$15=DATOS!$B$14,RESINAS!G160,IF($B$15=DATOS!$B$15,SECADORES!G156,IF($B$15=DATOS!$B$16,SILOS!G156,IF($B$15=DATOS!$B$17,TANQUES!G156,IF($B$15=DATOS!$B$18,'TK AGITADOS'!G156,IF($B$15=DATOS!$B$19,'TORRES ENF'!G156," ")))))))))))))))))</f>
        <v>0</v>
      </c>
      <c r="F172" s="46">
        <f>IF($B$15=DATOS!$B$3,CALDERAS!H156,IF($B$15=DATOS!$B$4,CENTRÍFUGAS!H156,IF($B$15=DATOS!$B$5,CHILLERS!H156, IF($B$15=DATOS!$B$6,COMPRESORES!H156,IF($B$15=DATOS!$B$7,EVAPORADORES!H156,IF($B$15=DATOS!$B$8,FILTROS!H156,IF($B$15=DATOS!$B$9,IC!H156,IF($B$15=DATOS!$B$10,MIXERS!H156,IF($B$15=DATOS!$B$11,MOLINOS!H156,IF($B$15=DATOS!$B$12,'ÓSMOSIS INV'!H156,IF($B$15=DATOS!$B$13,REACTORES!H156,IF($B$15=DATOS!$B$14,RESINAS!H160,IF($B$15=DATOS!$B$15,SECADORES!H156,IF($B$15=DATOS!$B$16,SILOS!H156,IF($B$15=DATOS!$B$17,TANQUES!H156,IF($B$15=DATOS!$B$18,'TK AGITADOS'!H156,IF($B$15=DATOS!$B$19,'TORRES ENF'!H156," ")))))))))))))))))</f>
        <v>0</v>
      </c>
      <c r="G172" s="46">
        <f>IF($B$15=DATOS!$B$3,CALDERAS!I156,IF($B$15=DATOS!$B$4,CENTRÍFUGAS!I156,IF($B$15=DATOS!$B$5,CHILLERS!I156, IF($B$15=DATOS!$B$6,COMPRESORES!I156,IF($B$15=DATOS!$B$7,EVAPORADORES!I156,IF($B$15=DATOS!$B$8,FILTROS!I156,IF($B$15=DATOS!$B$9,IC!I156,IF($B$15=DATOS!$B$10,MIXERS!I156,IF($B$15=DATOS!$B$11,MOLINOS!I156,IF($B$15=DATOS!$B$12,'ÓSMOSIS INV'!I156,IF($B$15=DATOS!$B$13,REACTORES!I156,IF($B$15=DATOS!$B$14,RESINAS!I160,IF($B$15=DATOS!$B$15,SECADORES!I156,IF($B$15=DATOS!$B$16,SILOS!I156,IF($B$15=DATOS!$B$17,TANQUES!I156,IF($B$15=DATOS!$B$18,'TK AGITADOS'!I156,IF($B$15=DATOS!$B$19,'TORRES ENF'!I156," ")))))))))))))))))</f>
        <v>0</v>
      </c>
      <c r="H172" s="46">
        <f>IF($B$15=DATOS!$B$3,CALDERAS!J156,IF($B$15=DATOS!$B$4,CENTRÍFUGAS!J156,IF($B$15=DATOS!$B$5,CHILLERS!J156, IF($B$15=DATOS!$B$6,COMPRESORES!J156,IF($B$15=DATOS!$B$7,EVAPORADORES!J156,IF($B$15=DATOS!$B$8,FILTROS!J156,IF($B$15=DATOS!$B$9,IC!J156,IF($B$15=DATOS!$B$10,MIXERS!J156,IF($B$15=DATOS!$B$11,MOLINOS!J156,IF($B$15=DATOS!$B$12,'ÓSMOSIS INV'!J156,IF($B$15=DATOS!$B$13,REACTORES!J156,IF($B$15=DATOS!$B$14,RESINAS!J160,IF($B$15=DATOS!$B$15,SECADORES!J156,IF($B$15=DATOS!$B$16,SILOS!J156,IF($B$15=DATOS!$B$17,TANQUES!J156,IF($B$15=DATOS!$B$18,'TK AGITADOS'!J156,IF($B$15=DATOS!$B$19,'TORRES ENF'!J156," ")))))))))))))))))</f>
        <v>0</v>
      </c>
      <c r="I172" s="46">
        <f>IF($B$15=DATOS!$B$3,CALDERAS!K156,IF($B$15=DATOS!$B$4,CENTRÍFUGAS!K156,IF($B$15=DATOS!$B$5,CHILLERS!K156, IF($B$15=DATOS!$B$6,COMPRESORES!K156,IF($B$15=DATOS!$B$7,EVAPORADORES!K156,IF($B$15=DATOS!$B$8,FILTROS!K156,IF($B$15=DATOS!$B$9,IC!K156,IF($B$15=DATOS!$B$10,MIXERS!K156,IF($B$15=DATOS!$B$11,MOLINOS!K156,IF($B$15=DATOS!$B$12,'ÓSMOSIS INV'!K156,IF($B$15=DATOS!$B$13,REACTORES!K156,IF($B$15=DATOS!$B$14,RESINAS!K160,IF($B$15=DATOS!$B$15,SECADORES!K156,IF($B$15=DATOS!$B$16,SILOS!K156,IF($B$15=DATOS!$B$17,TANQUES!K156,IF($B$15=DATOS!$B$18,'TK AGITADOS'!K156,IF($B$15=DATOS!$B$19,'TORRES ENF'!K156," ")))))))))))))))))</f>
        <v>0</v>
      </c>
      <c r="J172" s="46">
        <f>IF($B$15=DATOS!$B$3,CALDERAS!L156,IF($B$15=DATOS!$B$4,CENTRÍFUGAS!L156,IF($B$15=DATOS!$B$5,CHILLERS!L156, IF($B$15=DATOS!$B$6,COMPRESORES!L156,IF($B$15=DATOS!$B$7,EVAPORADORES!L156,IF($B$15=DATOS!$B$8,FILTROS!L156,IF($B$15=DATOS!$B$9,IC!L156,IF($B$15=DATOS!$B$10,MIXERS!L156,IF($B$15=DATOS!$B$11,MOLINOS!L156,IF($B$15=DATOS!$B$12,'ÓSMOSIS INV'!L156,IF($B$15=DATOS!$B$13,REACTORES!L156,IF($B$15=DATOS!$B$14,RESINAS!L160,IF($B$15=DATOS!$B$15,SECADORES!L156,IF($B$15=DATOS!$B$16,SILOS!L156,IF($B$15=DATOS!$B$17,TANQUES!L156,IF($B$15=DATOS!$B$18,'TK AGITADOS'!L156,IF($B$15=DATOS!$B$19,'TORRES ENF'!L156," ")))))))))))))))))</f>
        <v>0</v>
      </c>
      <c r="K172" s="46">
        <f>IF($B$15=DATOS!$B$3,CALDERAS!M156,IF($B$15=DATOS!$B$4,CENTRÍFUGAS!M156,IF($B$15=DATOS!$B$5,CHILLERS!M156, IF($B$15=DATOS!$B$6,COMPRESORES!M156,IF($B$15=DATOS!$B$7,EVAPORADORES!M156,IF($B$15=DATOS!$B$8,FILTROS!M156,IF($B$15=DATOS!$B$9,IC!M156,IF($B$15=DATOS!$B$10,MIXERS!M156,IF($B$15=DATOS!$B$11,MOLINOS!M156,IF($B$15=DATOS!$B$12,'ÓSMOSIS INV'!M156,IF($B$15=DATOS!$B$13,REACTORES!M156,IF($B$15=DATOS!$B$14,RESINAS!M160,IF($B$15=DATOS!$B$15,SECADORES!M156,IF($B$15=DATOS!$B$16,SILOS!M156,IF($B$15=DATOS!$B$17,TANQUES!M156,IF($B$15=DATOS!$B$18,'TK AGITADOS'!M156,IF($B$15=DATOS!$B$19,'TORRES ENF'!M156," ")))))))))))))))))</f>
        <v>0</v>
      </c>
      <c r="L172" s="46">
        <f>IF($B$15=DATOS!$B$3,CALDERAS!N156,IF($B$15=DATOS!$B$4,CENTRÍFUGAS!N156,IF($B$15=DATOS!$B$5,CHILLERS!N156, IF($B$15=DATOS!$B$6,COMPRESORES!N156,IF($B$15=DATOS!$B$7,EVAPORADORES!N156,IF($B$15=DATOS!$B$8,FILTROS!N156,IF($B$15=DATOS!$B$9,IC!N156,IF($B$15=DATOS!$B$10,MIXERS!N156,IF($B$15=DATOS!$B$11,MOLINOS!N156,IF($B$15=DATOS!$B$12,'ÓSMOSIS INV'!N156,IF($B$15=DATOS!$B$13,REACTORES!N156,IF($B$15=DATOS!$B$14,RESINAS!N160,IF($B$15=DATOS!$B$15,SECADORES!N156,IF($B$15=DATOS!$B$16,SILOS!N156,IF($B$15=DATOS!$B$17,TANQUES!N156,IF($B$15=DATOS!$B$18,'TK AGITADOS'!N156,IF($B$15=DATOS!$B$19,'TORRES ENF'!N156," ")))))))))))))))))</f>
        <v>0</v>
      </c>
      <c r="M172" s="46">
        <f>IF($B$15=DATOS!$B$3,CALDERAS!O156,IF($B$15=DATOS!$B$4,CENTRÍFUGAS!O156,IF($B$15=DATOS!$B$5,CHILLERS!O156, IF($B$15=DATOS!$B$6,COMPRESORES!O156,IF($B$15=DATOS!$B$7,EVAPORADORES!O156,IF($B$15=DATOS!$B$8,FILTROS!O156,IF($B$15=DATOS!$B$9,IC!O156,IF($B$15=DATOS!$B$10,MIXERS!O156,IF($B$15=DATOS!$B$11,MOLINOS!O156,IF($B$15=DATOS!$B$12,'ÓSMOSIS INV'!O156,IF($B$15=DATOS!$B$13,REACTORES!O156,IF($B$15=DATOS!$B$14,RESINAS!O160,IF($B$15=DATOS!$B$15,SECADORES!O156,IF($B$15=DATOS!$B$16,SILOS!O156,IF($B$15=DATOS!$B$17,TANQUES!O156,IF($B$15=DATOS!$B$18,'TK AGITADOS'!O156,IF($B$15=DATOS!$B$19,'TORRES ENF'!O156," ")))))))))))))))))</f>
        <v>0</v>
      </c>
      <c r="N172" s="46">
        <f>IF($B$15=DATOS!$B$3,CALDERAS!P156,IF($B$15=DATOS!$B$4,CENTRÍFUGAS!P156,IF($B$15=DATOS!$B$5,CHILLERS!P156, IF($B$15=DATOS!$B$6,COMPRESORES!P156,IF($B$15=DATOS!$B$7,EVAPORADORES!P156,IF($B$15=DATOS!$B$8,FILTROS!P156,IF($B$15=DATOS!$B$9,IC!P156,IF($B$15=DATOS!$B$10,MIXERS!P156,IF($B$15=DATOS!$B$11,MOLINOS!P156,IF($B$15=DATOS!$B$12,'ÓSMOSIS INV'!P156,IF($B$15=DATOS!$B$13,REACTORES!P156,IF($B$15=DATOS!$B$14,RESINAS!P160,IF($B$15=DATOS!$B$15,SECADORES!P156,IF($B$15=DATOS!$B$16,SILOS!P156,IF($B$15=DATOS!$B$17,TANQUES!P156,IF($B$15=DATOS!$B$18,'TK AGITADOS'!P156,IF($B$15=DATOS!$B$19,'TORRES ENF'!P156," ")))))))))))))))))</f>
        <v>0</v>
      </c>
      <c r="O172" s="46">
        <f>IF($B$15=DATOS!$B$3,CALDERAS!Q156,IF($B$15=DATOS!$B$4,CENTRÍFUGAS!Q156,IF($B$15=DATOS!$B$5,CHILLERS!Q156, IF($B$15=DATOS!$B$6,COMPRESORES!Q156,IF($B$15=DATOS!$B$7,EVAPORADORES!Q156,IF($B$15=DATOS!$B$8,FILTROS!Q156,IF($B$15=DATOS!$B$9,IC!Q156,IF($B$15=DATOS!$B$10,MIXERS!Q156,IF($B$15=DATOS!$B$11,MOLINOS!Q156,IF($B$15=DATOS!$B$12,'ÓSMOSIS INV'!Q156,IF($B$15=DATOS!$B$13,REACTORES!Q156,IF($B$15=DATOS!$B$14,RESINAS!Q160,IF($B$15=DATOS!$B$15,SECADORES!Q156,IF($B$15=DATOS!$B$16,SILOS!Q156,IF($B$15=DATOS!$B$17,TANQUES!Q156,IF($B$15=DATOS!$B$18,'TK AGITADOS'!Q156,IF($B$15=DATOS!$B$19,'TORRES ENF'!Q156," ")))))))))))))))))</f>
        <v>0</v>
      </c>
      <c r="P172" s="46">
        <f>IF($B$15=DATOS!$B$3,CALDERAS!R156,IF($B$15=DATOS!$B$4,CENTRÍFUGAS!R156,IF($B$15=DATOS!$B$5,CHILLERS!R156, IF($B$15=DATOS!$B$6,COMPRESORES!R156,IF($B$15=DATOS!$B$7,EVAPORADORES!R156,IF($B$15=DATOS!$B$8,FILTROS!R156,IF($B$15=DATOS!$B$9,IC!R156,IF($B$15=DATOS!$B$10,MIXERS!R156,IF($B$15=DATOS!$B$11,MOLINOS!R156,IF($B$15=DATOS!$B$12,'ÓSMOSIS INV'!R156,IF($B$15=DATOS!$B$13,REACTORES!R156,IF($B$15=DATOS!$B$14,RESINAS!R160,IF($B$15=DATOS!$B$15,SECADORES!R156,IF($B$15=DATOS!$B$16,SILOS!R156,IF($B$15=DATOS!$B$17,TANQUES!R156,IF($B$15=DATOS!$B$18,'TK AGITADOS'!R156,IF($B$15=DATOS!$B$19,'TORRES ENF'!R156," ")))))))))))))))))</f>
        <v>0</v>
      </c>
      <c r="Q172" s="46">
        <f>IF($B$15=DATOS!$B$3,CALDERAS!S156,IF($B$15=DATOS!$B$4,CENTRÍFUGAS!S156,IF($B$15=DATOS!$B$5,CHILLERS!S156, IF($B$15=DATOS!$B$6,COMPRESORES!S156,IF($B$15=DATOS!$B$7,EVAPORADORES!S156,IF($B$15=DATOS!$B$8,FILTROS!S156,IF($B$15=DATOS!$B$9,IC!S156,IF($B$15=DATOS!$B$10,MIXERS!S156,IF($B$15=DATOS!$B$11,MOLINOS!S156,IF($B$15=DATOS!$B$12,'ÓSMOSIS INV'!S156,IF($B$15=DATOS!$B$13,REACTORES!S156,IF($B$15=DATOS!$B$14,RESINAS!S160,IF($B$15=DATOS!$B$15,SECADORES!S156,IF($B$15=DATOS!$B$16,SILOS!S156,IF($B$15=DATOS!$B$17,TANQUES!S156,IF($B$15=DATOS!$B$18,'TK AGITADOS'!S156,IF($B$15=DATOS!$B$19,'TORRES ENF'!S156," ")))))))))))))))))</f>
        <v>0</v>
      </c>
      <c r="R172" s="46">
        <f>IF($B$15=DATOS!$B$3,CALDERAS!T156,IF($B$15=DATOS!$B$4,CENTRÍFUGAS!T156,IF($B$15=DATOS!$B$5,CHILLERS!T156, IF($B$15=DATOS!$B$6,COMPRESORES!T156,IF($B$15=DATOS!$B$7,EVAPORADORES!T156,IF($B$15=DATOS!$B$8,FILTROS!T156,IF($B$15=DATOS!$B$9,IC!T156,IF($B$15=DATOS!$B$10,MIXERS!T156,IF($B$15=DATOS!$B$11,MOLINOS!T156,IF($B$15=DATOS!$B$12,'ÓSMOSIS INV'!T156,IF($B$15=DATOS!$B$13,REACTORES!T156,IF($B$15=DATOS!$B$14,RESINAS!T160,IF($B$15=DATOS!$B$15,SECADORES!T156,IF($B$15=DATOS!$B$16,SILOS!T156,IF($B$15=DATOS!$B$17,TANQUES!T156,IF($B$15=DATOS!$B$18,'TK AGITADOS'!T156,IF($B$15=DATOS!$B$19,'TORRES ENF'!T156," ")))))))))))))))))</f>
        <v>0</v>
      </c>
      <c r="S172" s="46">
        <f>IF($B$15=DATOS!$B$3,CALDERAS!U156,IF($B$15=DATOS!$B$4,CENTRÍFUGAS!U156,IF($B$15=DATOS!$B$5,CHILLERS!U156, IF($B$15=DATOS!$B$6,COMPRESORES!U156,IF($B$15=DATOS!$B$7,EVAPORADORES!U156,IF($B$15=DATOS!$B$8,FILTROS!U156,IF($B$15=DATOS!$B$9,IC!U156,IF($B$15=DATOS!$B$10,MIXERS!U156,IF($B$15=DATOS!$B$11,MOLINOS!U156,IF($B$15=DATOS!$B$12,'ÓSMOSIS INV'!U156,IF($B$15=DATOS!$B$13,REACTORES!U156,IF($B$15=DATOS!$B$14,RESINAS!U160,IF($B$15=DATOS!$B$15,SECADORES!U156,IF($B$15=DATOS!$B$16,SILOS!U156,IF($B$15=DATOS!$B$17,TANQUES!U156,IF($B$15=DATOS!$B$18,'TK AGITADOS'!U156,IF($B$15=DATOS!$B$19,'TORRES ENF'!U156," ")))))))))))))))))</f>
        <v>0</v>
      </c>
      <c r="T172" s="46">
        <f>IF($B$15=DATOS!$B$3,CALDERAS!V156,IF($B$15=DATOS!$B$4,CENTRÍFUGAS!V156,IF($B$15=DATOS!$B$5,CHILLERS!V156, IF($B$15=DATOS!$B$6,COMPRESORES!V156,IF($B$15=DATOS!$B$7,EVAPORADORES!V156,IF($B$15=DATOS!$B$8,FILTROS!V156,IF($B$15=DATOS!$B$9,IC!V156,IF($B$15=DATOS!$B$10,MIXERS!V156,IF($B$15=DATOS!$B$11,MOLINOS!V156,IF($B$15=DATOS!$B$12,'ÓSMOSIS INV'!V156,IF($B$15=DATOS!$B$13,REACTORES!V156,IF($B$15=DATOS!$B$14,RESINAS!V160,IF($B$15=DATOS!$B$15,SECADORES!V156,IF($B$15=DATOS!$B$16,SILOS!V156,IF($B$15=DATOS!$B$17,TANQUES!V156,IF($B$15=DATOS!$B$18,'TK AGITADOS'!V156,IF($B$15=DATOS!$B$19,'TORRES ENF'!V156," ")))))))))))))))))</f>
        <v>0</v>
      </c>
      <c r="U172" s="46">
        <f>IF($B$15=DATOS!$B$3,CALDERAS!W156,IF($B$15=DATOS!$B$4,CENTRÍFUGAS!W156,IF($B$15=DATOS!$B$5,CHILLERS!W156, IF($B$15=DATOS!$B$6,COMPRESORES!W156,IF($B$15=DATOS!$B$7,EVAPORADORES!W156,IF($B$15=DATOS!$B$8,FILTROS!W156,IF($B$15=DATOS!$B$9,IC!W156,IF($B$15=DATOS!$B$10,MIXERS!W156,IF($B$15=DATOS!$B$11,MOLINOS!W156,IF($B$15=DATOS!$B$12,'ÓSMOSIS INV'!W156,IF($B$15=DATOS!$B$13,REACTORES!W156,IF($B$15=DATOS!$B$14,RESINAS!W160,IF($B$15=DATOS!$B$15,SECADORES!W156,IF($B$15=DATOS!$B$16,SILOS!W156,IF($B$15=DATOS!$B$17,TANQUES!W156,IF($B$15=DATOS!$B$18,'TK AGITADOS'!W156,IF($B$15=DATOS!$B$19,'TORRES ENF'!W156," ")))))))))))))))))</f>
        <v>0</v>
      </c>
      <c r="V172" s="46">
        <f>IF($B$15=DATOS!$B$3,CALDERAS!X156,IF($B$15=DATOS!$B$4,CENTRÍFUGAS!X156,IF($B$15=DATOS!$B$5,CHILLERS!X156, IF($B$15=DATOS!$B$6,COMPRESORES!X156,IF($B$15=DATOS!$B$7,EVAPORADORES!X156,IF($B$15=DATOS!$B$8,FILTROS!X156,IF($B$15=DATOS!$B$9,IC!X156,IF($B$15=DATOS!$B$10,MIXERS!X156,IF($B$15=DATOS!$B$11,MOLINOS!X156,IF($B$15=DATOS!$B$12,'ÓSMOSIS INV'!X156,IF($B$15=DATOS!$B$13,REACTORES!X156,IF($B$15=DATOS!$B$14,RESINAS!X160,IF($B$15=DATOS!$B$15,SECADORES!X156,IF($B$15=DATOS!$B$16,SILOS!X156,IF($B$15=DATOS!$B$17,TANQUES!X156,IF($B$15=DATOS!$B$18,'TK AGITADOS'!X156,IF($B$15=DATOS!$B$19,'TORRES ENF'!X156," ")))))))))))))))))</f>
        <v>0</v>
      </c>
      <c r="W172" s="46">
        <f>IF($B$15=DATOS!$B$3,CALDERAS!Y156,IF($B$15=DATOS!$B$4,CENTRÍFUGAS!Y156,IF($B$15=DATOS!$B$5,CHILLERS!Y156, IF($B$15=DATOS!$B$6,COMPRESORES!Y156,IF($B$15=DATOS!$B$7,EVAPORADORES!Y156,IF($B$15=DATOS!$B$8,FILTROS!Y156,IF($B$15=DATOS!$B$9,IC!Y156,IF($B$15=DATOS!$B$10,MIXERS!Y156,IF($B$15=DATOS!$B$11,MOLINOS!Y156,IF($B$15=DATOS!$B$12,'ÓSMOSIS INV'!Y156,IF($B$15=DATOS!$B$13,REACTORES!Y156,IF($B$15=DATOS!$B$14,RESINAS!Y160,IF($B$15=DATOS!$B$15,SECADORES!Y156,IF($B$15=DATOS!$B$16,SILOS!Y156,IF($B$15=DATOS!$B$17,TANQUES!Y156,IF($B$15=DATOS!$B$18,'TK AGITADOS'!Y156,IF($B$15=DATOS!$B$19,'TORRES ENF'!Y156," ")))))))))))))))))</f>
        <v>0</v>
      </c>
      <c r="X172" s="46">
        <f>IF($B$15=DATOS!$B$3,CALDERAS!Z156,IF($B$15=DATOS!$B$4,CENTRÍFUGAS!Z156,IF($B$15=DATOS!$B$5,CHILLERS!Z156, IF($B$15=DATOS!$B$6,COMPRESORES!Z156,IF($B$15=DATOS!$B$7,EVAPORADORES!Z156,IF($B$15=DATOS!$B$8,FILTROS!Z156,IF($B$15=DATOS!$B$9,IC!Z156,IF($B$15=DATOS!$B$10,MIXERS!Z156,IF($B$15=DATOS!$B$11,MOLINOS!Z156,IF($B$15=DATOS!$B$12,'ÓSMOSIS INV'!Z156,IF($B$15=DATOS!$B$13,REACTORES!Z156,IF($B$15=DATOS!$B$14,RESINAS!Z160,IF($B$15=DATOS!$B$15,SECADORES!Z156,IF($B$15=DATOS!$B$16,SILOS!Z156,IF($B$15=DATOS!$B$17,TANQUES!Z156,IF($B$15=DATOS!$B$18,'TK AGITADOS'!Z156,IF($B$15=DATOS!$B$19,'TORRES ENF'!Z156," ")))))))))))))))))</f>
        <v>0</v>
      </c>
      <c r="Y172" s="46">
        <f>IF($B$15=DATOS!$B$3,CALDERAS!AA156,IF($B$15=DATOS!$B$4,CENTRÍFUGAS!AA156,IF($B$15=DATOS!$B$5,CHILLERS!AA156, IF($B$15=DATOS!$B$6,COMPRESORES!AA156,IF($B$15=DATOS!$B$7,EVAPORADORES!AA156,IF($B$15=DATOS!$B$8,FILTROS!AA156,IF($B$15=DATOS!$B$9,IC!AA156,IF($B$15=DATOS!$B$10,MIXERS!AA156,IF($B$15=DATOS!$B$11,MOLINOS!AA156,IF($B$15=DATOS!$B$12,'ÓSMOSIS INV'!AA156,IF($B$15=DATOS!$B$13,REACTORES!AA156,IF($B$15=DATOS!$B$14,RESINAS!AA160,IF($B$15=DATOS!$B$15,SECADORES!AA156,IF($B$15=DATOS!$B$16,SILOS!AA156,IF($B$15=DATOS!$B$17,TANQUES!AA156,IF($B$15=DATOS!$B$18,'TK AGITADOS'!AA156,IF($B$15=DATOS!$B$19,'TORRES ENF'!AA156," ")))))))))))))))))</f>
        <v>0</v>
      </c>
      <c r="Z172" s="46">
        <f>IF($B$15=DATOS!$B$3,CALDERAS!AB156,IF($B$15=DATOS!$B$4,CENTRÍFUGAS!AB156,IF($B$15=DATOS!$B$5,CHILLERS!AB156, IF($B$15=DATOS!$B$6,COMPRESORES!AB156,IF($B$15=DATOS!$B$7,EVAPORADORES!AB156,IF($B$15=DATOS!$B$8,FILTROS!AB156,IF($B$15=DATOS!$B$9,IC!AB156,IF($B$15=DATOS!$B$10,MIXERS!AB156,IF($B$15=DATOS!$B$11,MOLINOS!AB156,IF($B$15=DATOS!$B$12,'ÓSMOSIS INV'!AB156,IF($B$15=DATOS!$B$13,REACTORES!AB156,IF($B$15=DATOS!$B$14,RESINAS!AB160,IF($B$15=DATOS!$B$15,SECADORES!AB156,IF($B$15=DATOS!$B$16,SILOS!AB156,IF($B$15=DATOS!$B$17,TANQUES!AB156,IF($B$15=DATOS!$B$18,'TK AGITADOS'!AB156,IF($B$15=DATOS!$B$19,'TORRES ENF'!AB156," ")))))))))))))))))</f>
        <v>0</v>
      </c>
      <c r="AA172" s="46">
        <f>IF($B$15=DATOS!$B$3,CALDERAS!AC156,IF($B$15=DATOS!$B$4,CENTRÍFUGAS!AC156,IF($B$15=DATOS!$B$5,CHILLERS!AC156, IF($B$15=DATOS!$B$6,COMPRESORES!AC156,IF($B$15=DATOS!$B$7,EVAPORADORES!AC156,IF($B$15=DATOS!$B$8,FILTROS!AC156,IF($B$15=DATOS!$B$9,IC!AC156,IF($B$15=DATOS!$B$10,MIXERS!AC156,IF($B$15=DATOS!$B$11,MOLINOS!AC156,IF($B$15=DATOS!$B$12,'ÓSMOSIS INV'!AC156,IF($B$15=DATOS!$B$13,REACTORES!AC156,IF($B$15=DATOS!$B$14,RESINAS!AC160,IF($B$15=DATOS!$B$15,SECADORES!AC156,IF($B$15=DATOS!$B$16,SILOS!AC156,IF($B$15=DATOS!$B$17,TANQUES!AC156,IF($B$15=DATOS!$B$18,'TK AGITADOS'!AC156,IF($B$15=DATOS!$B$19,'TORRES ENF'!AC156," ")))))))))))))))))</f>
        <v>0</v>
      </c>
      <c r="AB172" s="46">
        <f>IF($B$15=DATOS!$B$3,CALDERAS!AD156,IF($B$15=DATOS!$B$4,CENTRÍFUGAS!AD156,IF($B$15=DATOS!$B$5,CHILLERS!AD156, IF($B$15=DATOS!$B$6,COMPRESORES!AD156,IF($B$15=DATOS!$B$7,EVAPORADORES!AD156,IF($B$15=DATOS!$B$8,FILTROS!AD156,IF($B$15=DATOS!$B$9,IC!AD156,IF($B$15=DATOS!$B$10,MIXERS!AD156,IF($B$15=DATOS!$B$11,MOLINOS!AD156,IF($B$15=DATOS!$B$12,'ÓSMOSIS INV'!AD156,IF($B$15=DATOS!$B$13,REACTORES!AD156,IF($B$15=DATOS!$B$14,RESINAS!AD160,IF($B$15=DATOS!$B$15,SECADORES!AD156,IF($B$15=DATOS!$B$16,SILOS!AD156,IF($B$15=DATOS!$B$17,TANQUES!AD156,IF($B$15=DATOS!$B$18,'TK AGITADOS'!AD156,IF($B$15=DATOS!$B$19,'TORRES ENF'!AD156," ")))))))))))))))))</f>
        <v>0</v>
      </c>
      <c r="AC172" s="46">
        <f>IF($B$15=DATOS!$B$3,CALDERAS!AE156,IF($B$15=DATOS!$B$4,CENTRÍFUGAS!AE156,IF($B$15=DATOS!$B$5,CHILLERS!AE156, IF($B$15=DATOS!$B$6,COMPRESORES!AE156,IF($B$15=DATOS!$B$7,EVAPORADORES!AE156,IF($B$15=DATOS!$B$8,FILTROS!AE156,IF($B$15=DATOS!$B$9,IC!AE156,IF($B$15=DATOS!$B$10,MIXERS!AE156,IF($B$15=DATOS!$B$11,MOLINOS!AE156,IF($B$15=DATOS!$B$12,'ÓSMOSIS INV'!AE156,IF($B$15=DATOS!$B$13,REACTORES!AE156,IF($B$15=DATOS!$B$14,RESINAS!AE160,IF($B$15=DATOS!$B$15,SECADORES!AE156,IF($B$15=DATOS!$B$16,SILOS!AE156,IF($B$15=DATOS!$B$17,TANQUES!AE156,IF($B$15=DATOS!$B$18,'TK AGITADOS'!AE156,IF($B$15=DATOS!$B$19,'TORRES ENF'!AE156," ")))))))))))))))))</f>
        <v>0</v>
      </c>
      <c r="AD172" s="46">
        <f>IF($B$15=DATOS!$B$3,CALDERAS!AF156,IF($B$15=DATOS!$B$4,CENTRÍFUGAS!AF156,IF($B$15=DATOS!$B$5,CHILLERS!AF156, IF($B$15=DATOS!$B$6,COMPRESORES!AF156,IF($B$15=DATOS!$B$7,EVAPORADORES!AF156,IF($B$15=DATOS!$B$8,FILTROS!AF156,IF($B$15=DATOS!$B$9,IC!AF156,IF($B$15=DATOS!$B$10,MIXERS!AF156,IF($B$15=DATOS!$B$11,MOLINOS!AF156,IF($B$15=DATOS!$B$12,'ÓSMOSIS INV'!AF156,IF($B$15=DATOS!$B$13,REACTORES!AF156,IF($B$15=DATOS!$B$14,RESINAS!AF160,IF($B$15=DATOS!$B$15,SECADORES!AF156,IF($B$15=DATOS!$B$16,SILOS!AF156,IF($B$15=DATOS!$B$17,TANQUES!AF156,IF($B$15=DATOS!$B$18,'TK AGITADOS'!AF156,IF($B$15=DATOS!$B$19,'TORRES ENF'!AF156," ")))))))))))))))))</f>
        <v>0</v>
      </c>
      <c r="AE172" s="46">
        <f>IF($B$15=DATOS!$B$3,CALDERAS!AG156,IF($B$15=DATOS!$B$4,CENTRÍFUGAS!AG156,IF($B$15=DATOS!$B$5,CHILLERS!AG156, IF($B$15=DATOS!$B$6,COMPRESORES!AG156,IF($B$15=DATOS!$B$7,EVAPORADORES!AG156,IF($B$15=DATOS!$B$8,FILTROS!AG156,IF($B$15=DATOS!$B$9,IC!AG156,IF($B$15=DATOS!$B$10,MIXERS!AG156,IF($B$15=DATOS!$B$11,MOLINOS!AG156,IF($B$15=DATOS!$B$12,'ÓSMOSIS INV'!AG156,IF($B$15=DATOS!$B$13,REACTORES!AG156,IF($B$15=DATOS!$B$14,RESINAS!AG160,IF($B$15=DATOS!$B$15,SECADORES!AG156,IF($B$15=DATOS!$B$16,SILOS!AG156,IF($B$15=DATOS!$B$17,TANQUES!AG156,IF($B$15=DATOS!$B$18,'TK AGITADOS'!AG156,IF($B$15=DATOS!$B$19,'TORRES ENF'!AG156," ")))))))))))))))))</f>
        <v>0</v>
      </c>
      <c r="AF172" s="46">
        <f>IF($B$15=DATOS!$B$3,CALDERAS!AH156,IF($B$15=DATOS!$B$4,CENTRÍFUGAS!AH156,IF($B$15=DATOS!$B$5,CHILLERS!AH156, IF($B$15=DATOS!$B$6,COMPRESORES!AH156,IF($B$15=DATOS!$B$7,EVAPORADORES!AH156,IF($B$15=DATOS!$B$8,FILTROS!AH156,IF($B$15=DATOS!$B$9,IC!AH156,IF($B$15=DATOS!$B$10,MIXERS!AH156,IF($B$15=DATOS!$B$11,MOLINOS!AH156,IF($B$15=DATOS!$B$12,'ÓSMOSIS INV'!AH156,IF($B$15=DATOS!$B$13,REACTORES!AH156,IF($B$15=DATOS!$B$14,RESINAS!AH160,IF($B$15=DATOS!$B$15,SECADORES!AH156,IF($B$15=DATOS!$B$16,SILOS!AH156,IF($B$15=DATOS!$B$17,TANQUES!AH156,IF($B$15=DATOS!$B$18,'TK AGITADOS'!AH156,IF($B$15=DATOS!$B$19,'TORRES ENF'!AH156," ")))))))))))))))))</f>
        <v>0</v>
      </c>
    </row>
    <row r="173" spans="1:32" s="48" customFormat="1" ht="45" customHeight="1" x14ac:dyDescent="0.4">
      <c r="A173" s="46">
        <f>IF($B$15=DATOS!$B$3,CALDERAS!C157,IF($B$15=DATOS!$B$4,CENTRÍFUGAS!C157,IF($B$15=DATOS!$B$5,CHILLERS!C157, IF($B$15=DATOS!$B$6,COMPRESORES!C157,IF($B$15=DATOS!$B$7,EVAPORADORES!C157,IF($B$15=DATOS!$B$8,FILTROS!C157,IF($B$15=DATOS!$B$9,IC!C157,IF($B$15=DATOS!$B$10,MIXERS!C157,IF($B$15=DATOS!$B$11,MOLINOS!C157,IF($B$15=DATOS!$B$12,'ÓSMOSIS INV'!C157,IF($B$15=DATOS!$B$13,REACTORES!C157,IF($B$15=DATOS!$B$14,RESINAS!C161,IF($B$15=DATOS!$B$15,SECADORES!C157,IF($B$15=DATOS!$B$16,SILOS!C157,IF($B$15=DATOS!$B$17,TANQUES!C157,IF($B$15=DATOS!$B$18,'TK AGITADOS'!C157,IF($B$15=DATOS!$B$19,'TORRES ENF'!C157," ")))))))))))))))))</f>
        <v>0</v>
      </c>
      <c r="B173" s="46">
        <f>IF($B$15=DATOS!$B$3,CALDERAS!D157,IF($B$15=DATOS!$B$4,CENTRÍFUGAS!D157,IF($B$15=DATOS!$B$5,CHILLERS!D157, IF($B$15=DATOS!$B$6,COMPRESORES!D157,IF($B$15=DATOS!$B$7,EVAPORADORES!D157,IF($B$15=DATOS!$B$8,FILTROS!D157,IF($B$15=DATOS!$B$9,IC!D157,IF($B$15=DATOS!$B$10,MIXERS!D157,IF($B$15=DATOS!$B$11,MOLINOS!D157,IF($B$15=DATOS!$B$12,'ÓSMOSIS INV'!D157,IF($B$15=DATOS!$B$13,REACTORES!D157,IF($B$15=DATOS!$B$14,RESINAS!D161,IF($B$15=DATOS!$B$15,SECADORES!D157,IF($B$15=DATOS!$B$16,SILOS!D157,IF($B$15=DATOS!$B$17,TANQUES!D157,IF($B$15=DATOS!$B$18,'TK AGITADOS'!D157,IF($B$15=DATOS!$B$19,'TORRES ENF'!D157," ")))))))))))))))))</f>
        <v>0</v>
      </c>
      <c r="C173" s="46">
        <f>IF($B$15=DATOS!$B$3,CALDERAS!E157,IF($B$15=DATOS!$B$4,CENTRÍFUGAS!E157,IF($B$15=DATOS!$B$5,CHILLERS!E157, IF($B$15=DATOS!$B$6,COMPRESORES!E157,IF($B$15=DATOS!$B$7,EVAPORADORES!E157,IF($B$15=DATOS!$B$8,FILTROS!E157,IF($B$15=DATOS!$B$9,IC!E157,IF($B$15=DATOS!$B$10,MIXERS!E157,IF($B$15=DATOS!$B$11,MOLINOS!E157,IF($B$15=DATOS!$B$12,'ÓSMOSIS INV'!E157,IF($B$15=DATOS!$B$13,REACTORES!E157,IF($B$15=DATOS!$B$14,RESINAS!E161,IF($B$15=DATOS!$B$15,SECADORES!E157,IF($B$15=DATOS!$B$16,SILOS!E157,IF($B$15=DATOS!$B$17,TANQUES!E157,IF($B$15=DATOS!$B$18,'TK AGITADOS'!E157,IF($B$15=DATOS!$B$19,'TORRES ENF'!E157," ")))))))))))))))))</f>
        <v>0</v>
      </c>
      <c r="D173" s="46">
        <f>IF($B$15=DATOS!$B$3,CALDERAS!F157,IF($B$15=DATOS!$B$4,CENTRÍFUGAS!F157,IF($B$15=DATOS!$B$5,CHILLERS!F157, IF($B$15=DATOS!$B$6,COMPRESORES!F157,IF($B$15=DATOS!$B$7,EVAPORADORES!F157,IF($B$15=DATOS!$B$8,FILTROS!F157,IF($B$15=DATOS!$B$9,IC!F157,IF($B$15=DATOS!$B$10,MIXERS!F157,IF($B$15=DATOS!$B$11,MOLINOS!F157,IF($B$15=DATOS!$B$12,'ÓSMOSIS INV'!F157,IF($B$15=DATOS!$B$13,REACTORES!F157,IF($B$15=DATOS!$B$14,RESINAS!F161,IF($B$15=DATOS!$B$15,SECADORES!F157,IF($B$15=DATOS!$B$16,SILOS!F157,IF($B$15=DATOS!$B$17,TANQUES!F157,IF($B$15=DATOS!$B$18,'TK AGITADOS'!F157,IF($B$15=DATOS!$B$19,'TORRES ENF'!F157," ")))))))))))))))))</f>
        <v>0</v>
      </c>
      <c r="E173" s="46">
        <f>IF($B$15=DATOS!$B$3,CALDERAS!G157,IF($B$15=DATOS!$B$4,CENTRÍFUGAS!G157,IF($B$15=DATOS!$B$5,CHILLERS!G157, IF($B$15=DATOS!$B$6,COMPRESORES!G157,IF($B$15=DATOS!$B$7,EVAPORADORES!G157,IF($B$15=DATOS!$B$8,FILTROS!G157,IF($B$15=DATOS!$B$9,IC!G157,IF($B$15=DATOS!$B$10,MIXERS!G157,IF($B$15=DATOS!$B$11,MOLINOS!G157,IF($B$15=DATOS!$B$12,'ÓSMOSIS INV'!G157,IF($B$15=DATOS!$B$13,REACTORES!G157,IF($B$15=DATOS!$B$14,RESINAS!G161,IF($B$15=DATOS!$B$15,SECADORES!G157,IF($B$15=DATOS!$B$16,SILOS!G157,IF($B$15=DATOS!$B$17,TANQUES!G157,IF($B$15=DATOS!$B$18,'TK AGITADOS'!G157,IF($B$15=DATOS!$B$19,'TORRES ENF'!G157," ")))))))))))))))))</f>
        <v>0</v>
      </c>
      <c r="F173" s="46">
        <f>IF($B$15=DATOS!$B$3,CALDERAS!H157,IF($B$15=DATOS!$B$4,CENTRÍFUGAS!H157,IF($B$15=DATOS!$B$5,CHILLERS!H157, IF($B$15=DATOS!$B$6,COMPRESORES!H157,IF($B$15=DATOS!$B$7,EVAPORADORES!H157,IF($B$15=DATOS!$B$8,FILTROS!H157,IF($B$15=DATOS!$B$9,IC!H157,IF($B$15=DATOS!$B$10,MIXERS!H157,IF($B$15=DATOS!$B$11,MOLINOS!H157,IF($B$15=DATOS!$B$12,'ÓSMOSIS INV'!H157,IF($B$15=DATOS!$B$13,REACTORES!H157,IF($B$15=DATOS!$B$14,RESINAS!H161,IF($B$15=DATOS!$B$15,SECADORES!H157,IF($B$15=DATOS!$B$16,SILOS!H157,IF($B$15=DATOS!$B$17,TANQUES!H157,IF($B$15=DATOS!$B$18,'TK AGITADOS'!H157,IF($B$15=DATOS!$B$19,'TORRES ENF'!H157," ")))))))))))))))))</f>
        <v>0</v>
      </c>
      <c r="G173" s="46">
        <f>IF($B$15=DATOS!$B$3,CALDERAS!I157,IF($B$15=DATOS!$B$4,CENTRÍFUGAS!I157,IF($B$15=DATOS!$B$5,CHILLERS!I157, IF($B$15=DATOS!$B$6,COMPRESORES!I157,IF($B$15=DATOS!$B$7,EVAPORADORES!I157,IF($B$15=DATOS!$B$8,FILTROS!I157,IF($B$15=DATOS!$B$9,IC!I157,IF($B$15=DATOS!$B$10,MIXERS!I157,IF($B$15=DATOS!$B$11,MOLINOS!I157,IF($B$15=DATOS!$B$12,'ÓSMOSIS INV'!I157,IF($B$15=DATOS!$B$13,REACTORES!I157,IF($B$15=DATOS!$B$14,RESINAS!I161,IF($B$15=DATOS!$B$15,SECADORES!I157,IF($B$15=DATOS!$B$16,SILOS!I157,IF($B$15=DATOS!$B$17,TANQUES!I157,IF($B$15=DATOS!$B$18,'TK AGITADOS'!I157,IF($B$15=DATOS!$B$19,'TORRES ENF'!I157," ")))))))))))))))))</f>
        <v>0</v>
      </c>
      <c r="H173" s="46">
        <f>IF($B$15=DATOS!$B$3,CALDERAS!J157,IF($B$15=DATOS!$B$4,CENTRÍFUGAS!J157,IF($B$15=DATOS!$B$5,CHILLERS!J157, IF($B$15=DATOS!$B$6,COMPRESORES!J157,IF($B$15=DATOS!$B$7,EVAPORADORES!J157,IF($B$15=DATOS!$B$8,FILTROS!J157,IF($B$15=DATOS!$B$9,IC!J157,IF($B$15=DATOS!$B$10,MIXERS!J157,IF($B$15=DATOS!$B$11,MOLINOS!J157,IF($B$15=DATOS!$B$12,'ÓSMOSIS INV'!J157,IF($B$15=DATOS!$B$13,REACTORES!J157,IF($B$15=DATOS!$B$14,RESINAS!J161,IF($B$15=DATOS!$B$15,SECADORES!J157,IF($B$15=DATOS!$B$16,SILOS!J157,IF($B$15=DATOS!$B$17,TANQUES!J157,IF($B$15=DATOS!$B$18,'TK AGITADOS'!J157,IF($B$15=DATOS!$B$19,'TORRES ENF'!J157," ")))))))))))))))))</f>
        <v>0</v>
      </c>
      <c r="I173" s="46">
        <f>IF($B$15=DATOS!$B$3,CALDERAS!K157,IF($B$15=DATOS!$B$4,CENTRÍFUGAS!K157,IF($B$15=DATOS!$B$5,CHILLERS!K157, IF($B$15=DATOS!$B$6,COMPRESORES!K157,IF($B$15=DATOS!$B$7,EVAPORADORES!K157,IF($B$15=DATOS!$B$8,FILTROS!K157,IF($B$15=DATOS!$B$9,IC!K157,IF($B$15=DATOS!$B$10,MIXERS!K157,IF($B$15=DATOS!$B$11,MOLINOS!K157,IF($B$15=DATOS!$B$12,'ÓSMOSIS INV'!K157,IF($B$15=DATOS!$B$13,REACTORES!K157,IF($B$15=DATOS!$B$14,RESINAS!K161,IF($B$15=DATOS!$B$15,SECADORES!K157,IF($B$15=DATOS!$B$16,SILOS!K157,IF($B$15=DATOS!$B$17,TANQUES!K157,IF($B$15=DATOS!$B$18,'TK AGITADOS'!K157,IF($B$15=DATOS!$B$19,'TORRES ENF'!K157," ")))))))))))))))))</f>
        <v>0</v>
      </c>
      <c r="J173" s="46">
        <f>IF($B$15=DATOS!$B$3,CALDERAS!L157,IF($B$15=DATOS!$B$4,CENTRÍFUGAS!L157,IF($B$15=DATOS!$B$5,CHILLERS!L157, IF($B$15=DATOS!$B$6,COMPRESORES!L157,IF($B$15=DATOS!$B$7,EVAPORADORES!L157,IF($B$15=DATOS!$B$8,FILTROS!L157,IF($B$15=DATOS!$B$9,IC!L157,IF($B$15=DATOS!$B$10,MIXERS!L157,IF($B$15=DATOS!$B$11,MOLINOS!L157,IF($B$15=DATOS!$B$12,'ÓSMOSIS INV'!L157,IF($B$15=DATOS!$B$13,REACTORES!L157,IF($B$15=DATOS!$B$14,RESINAS!L161,IF($B$15=DATOS!$B$15,SECADORES!L157,IF($B$15=DATOS!$B$16,SILOS!L157,IF($B$15=DATOS!$B$17,TANQUES!L157,IF($B$15=DATOS!$B$18,'TK AGITADOS'!L157,IF($B$15=DATOS!$B$19,'TORRES ENF'!L157," ")))))))))))))))))</f>
        <v>0</v>
      </c>
      <c r="K173" s="46">
        <f>IF($B$15=DATOS!$B$3,CALDERAS!M157,IF($B$15=DATOS!$B$4,CENTRÍFUGAS!M157,IF($B$15=DATOS!$B$5,CHILLERS!M157, IF($B$15=DATOS!$B$6,COMPRESORES!M157,IF($B$15=DATOS!$B$7,EVAPORADORES!M157,IF($B$15=DATOS!$B$8,FILTROS!M157,IF($B$15=DATOS!$B$9,IC!M157,IF($B$15=DATOS!$B$10,MIXERS!M157,IF($B$15=DATOS!$B$11,MOLINOS!M157,IF($B$15=DATOS!$B$12,'ÓSMOSIS INV'!M157,IF($B$15=DATOS!$B$13,REACTORES!M157,IF($B$15=DATOS!$B$14,RESINAS!M161,IF($B$15=DATOS!$B$15,SECADORES!M157,IF($B$15=DATOS!$B$16,SILOS!M157,IF($B$15=DATOS!$B$17,TANQUES!M157,IF($B$15=DATOS!$B$18,'TK AGITADOS'!M157,IF($B$15=DATOS!$B$19,'TORRES ENF'!M157," ")))))))))))))))))</f>
        <v>0</v>
      </c>
      <c r="L173" s="46">
        <f>IF($B$15=DATOS!$B$3,CALDERAS!N157,IF($B$15=DATOS!$B$4,CENTRÍFUGAS!N157,IF($B$15=DATOS!$B$5,CHILLERS!N157, IF($B$15=DATOS!$B$6,COMPRESORES!N157,IF($B$15=DATOS!$B$7,EVAPORADORES!N157,IF($B$15=DATOS!$B$8,FILTROS!N157,IF($B$15=DATOS!$B$9,IC!N157,IF($B$15=DATOS!$B$10,MIXERS!N157,IF($B$15=DATOS!$B$11,MOLINOS!N157,IF($B$15=DATOS!$B$12,'ÓSMOSIS INV'!N157,IF($B$15=DATOS!$B$13,REACTORES!N157,IF($B$15=DATOS!$B$14,RESINAS!N161,IF($B$15=DATOS!$B$15,SECADORES!N157,IF($B$15=DATOS!$B$16,SILOS!N157,IF($B$15=DATOS!$B$17,TANQUES!N157,IF($B$15=DATOS!$B$18,'TK AGITADOS'!N157,IF($B$15=DATOS!$B$19,'TORRES ENF'!N157," ")))))))))))))))))</f>
        <v>0</v>
      </c>
      <c r="M173" s="46">
        <f>IF($B$15=DATOS!$B$3,CALDERAS!O157,IF($B$15=DATOS!$B$4,CENTRÍFUGAS!O157,IF($B$15=DATOS!$B$5,CHILLERS!O157, IF($B$15=DATOS!$B$6,COMPRESORES!O157,IF($B$15=DATOS!$B$7,EVAPORADORES!O157,IF($B$15=DATOS!$B$8,FILTROS!O157,IF($B$15=DATOS!$B$9,IC!O157,IF($B$15=DATOS!$B$10,MIXERS!O157,IF($B$15=DATOS!$B$11,MOLINOS!O157,IF($B$15=DATOS!$B$12,'ÓSMOSIS INV'!O157,IF($B$15=DATOS!$B$13,REACTORES!O157,IF($B$15=DATOS!$B$14,RESINAS!O161,IF($B$15=DATOS!$B$15,SECADORES!O157,IF($B$15=DATOS!$B$16,SILOS!O157,IF($B$15=DATOS!$B$17,TANQUES!O157,IF($B$15=DATOS!$B$18,'TK AGITADOS'!O157,IF($B$15=DATOS!$B$19,'TORRES ENF'!O157," ")))))))))))))))))</f>
        <v>0</v>
      </c>
      <c r="N173" s="46">
        <f>IF($B$15=DATOS!$B$3,CALDERAS!P157,IF($B$15=DATOS!$B$4,CENTRÍFUGAS!P157,IF($B$15=DATOS!$B$5,CHILLERS!P157, IF($B$15=DATOS!$B$6,COMPRESORES!P157,IF($B$15=DATOS!$B$7,EVAPORADORES!P157,IF($B$15=DATOS!$B$8,FILTROS!P157,IF($B$15=DATOS!$B$9,IC!P157,IF($B$15=DATOS!$B$10,MIXERS!P157,IF($B$15=DATOS!$B$11,MOLINOS!P157,IF($B$15=DATOS!$B$12,'ÓSMOSIS INV'!P157,IF($B$15=DATOS!$B$13,REACTORES!P157,IF($B$15=DATOS!$B$14,RESINAS!P161,IF($B$15=DATOS!$B$15,SECADORES!P157,IF($B$15=DATOS!$B$16,SILOS!P157,IF($B$15=DATOS!$B$17,TANQUES!P157,IF($B$15=DATOS!$B$18,'TK AGITADOS'!P157,IF($B$15=DATOS!$B$19,'TORRES ENF'!P157," ")))))))))))))))))</f>
        <v>0</v>
      </c>
      <c r="O173" s="46">
        <f>IF($B$15=DATOS!$B$3,CALDERAS!Q157,IF($B$15=DATOS!$B$4,CENTRÍFUGAS!Q157,IF($B$15=DATOS!$B$5,CHILLERS!Q157, IF($B$15=DATOS!$B$6,COMPRESORES!Q157,IF($B$15=DATOS!$B$7,EVAPORADORES!Q157,IF($B$15=DATOS!$B$8,FILTROS!Q157,IF($B$15=DATOS!$B$9,IC!Q157,IF($B$15=DATOS!$B$10,MIXERS!Q157,IF($B$15=DATOS!$B$11,MOLINOS!Q157,IF($B$15=DATOS!$B$12,'ÓSMOSIS INV'!Q157,IF($B$15=DATOS!$B$13,REACTORES!Q157,IF($B$15=DATOS!$B$14,RESINAS!Q161,IF($B$15=DATOS!$B$15,SECADORES!Q157,IF($B$15=DATOS!$B$16,SILOS!Q157,IF($B$15=DATOS!$B$17,TANQUES!Q157,IF($B$15=DATOS!$B$18,'TK AGITADOS'!Q157,IF($B$15=DATOS!$B$19,'TORRES ENF'!Q157," ")))))))))))))))))</f>
        <v>0</v>
      </c>
      <c r="P173" s="46">
        <f>IF($B$15=DATOS!$B$3,CALDERAS!R157,IF($B$15=DATOS!$B$4,CENTRÍFUGAS!R157,IF($B$15=DATOS!$B$5,CHILLERS!R157, IF($B$15=DATOS!$B$6,COMPRESORES!R157,IF($B$15=DATOS!$B$7,EVAPORADORES!R157,IF($B$15=DATOS!$B$8,FILTROS!R157,IF($B$15=DATOS!$B$9,IC!R157,IF($B$15=DATOS!$B$10,MIXERS!R157,IF($B$15=DATOS!$B$11,MOLINOS!R157,IF($B$15=DATOS!$B$12,'ÓSMOSIS INV'!R157,IF($B$15=DATOS!$B$13,REACTORES!R157,IF($B$15=DATOS!$B$14,RESINAS!R161,IF($B$15=DATOS!$B$15,SECADORES!R157,IF($B$15=DATOS!$B$16,SILOS!R157,IF($B$15=DATOS!$B$17,TANQUES!R157,IF($B$15=DATOS!$B$18,'TK AGITADOS'!R157,IF($B$15=DATOS!$B$19,'TORRES ENF'!R157," ")))))))))))))))))</f>
        <v>0</v>
      </c>
      <c r="Q173" s="46">
        <f>IF($B$15=DATOS!$B$3,CALDERAS!S157,IF($B$15=DATOS!$B$4,CENTRÍFUGAS!S157,IF($B$15=DATOS!$B$5,CHILLERS!S157, IF($B$15=DATOS!$B$6,COMPRESORES!S157,IF($B$15=DATOS!$B$7,EVAPORADORES!S157,IF($B$15=DATOS!$B$8,FILTROS!S157,IF($B$15=DATOS!$B$9,IC!S157,IF($B$15=DATOS!$B$10,MIXERS!S157,IF($B$15=DATOS!$B$11,MOLINOS!S157,IF($B$15=DATOS!$B$12,'ÓSMOSIS INV'!S157,IF($B$15=DATOS!$B$13,REACTORES!S157,IF($B$15=DATOS!$B$14,RESINAS!S161,IF($B$15=DATOS!$B$15,SECADORES!S157,IF($B$15=DATOS!$B$16,SILOS!S157,IF($B$15=DATOS!$B$17,TANQUES!S157,IF($B$15=DATOS!$B$18,'TK AGITADOS'!S157,IF($B$15=DATOS!$B$19,'TORRES ENF'!S157," ")))))))))))))))))</f>
        <v>0</v>
      </c>
      <c r="R173" s="46">
        <f>IF($B$15=DATOS!$B$3,CALDERAS!T157,IF($B$15=DATOS!$B$4,CENTRÍFUGAS!T157,IF($B$15=DATOS!$B$5,CHILLERS!T157, IF($B$15=DATOS!$B$6,COMPRESORES!T157,IF($B$15=DATOS!$B$7,EVAPORADORES!T157,IF($B$15=DATOS!$B$8,FILTROS!T157,IF($B$15=DATOS!$B$9,IC!T157,IF($B$15=DATOS!$B$10,MIXERS!T157,IF($B$15=DATOS!$B$11,MOLINOS!T157,IF($B$15=DATOS!$B$12,'ÓSMOSIS INV'!T157,IF($B$15=DATOS!$B$13,REACTORES!T157,IF($B$15=DATOS!$B$14,RESINAS!T161,IF($B$15=DATOS!$B$15,SECADORES!T157,IF($B$15=DATOS!$B$16,SILOS!T157,IF($B$15=DATOS!$B$17,TANQUES!T157,IF($B$15=DATOS!$B$18,'TK AGITADOS'!T157,IF($B$15=DATOS!$B$19,'TORRES ENF'!T157," ")))))))))))))))))</f>
        <v>0</v>
      </c>
      <c r="S173" s="46">
        <f>IF($B$15=DATOS!$B$3,CALDERAS!U157,IF($B$15=DATOS!$B$4,CENTRÍFUGAS!U157,IF($B$15=DATOS!$B$5,CHILLERS!U157, IF($B$15=DATOS!$B$6,COMPRESORES!U157,IF($B$15=DATOS!$B$7,EVAPORADORES!U157,IF($B$15=DATOS!$B$8,FILTROS!U157,IF($B$15=DATOS!$B$9,IC!U157,IF($B$15=DATOS!$B$10,MIXERS!U157,IF($B$15=DATOS!$B$11,MOLINOS!U157,IF($B$15=DATOS!$B$12,'ÓSMOSIS INV'!U157,IF($B$15=DATOS!$B$13,REACTORES!U157,IF($B$15=DATOS!$B$14,RESINAS!U161,IF($B$15=DATOS!$B$15,SECADORES!U157,IF($B$15=DATOS!$B$16,SILOS!U157,IF($B$15=DATOS!$B$17,TANQUES!U157,IF($B$15=DATOS!$B$18,'TK AGITADOS'!U157,IF($B$15=DATOS!$B$19,'TORRES ENF'!U157," ")))))))))))))))))</f>
        <v>0</v>
      </c>
      <c r="T173" s="46">
        <f>IF($B$15=DATOS!$B$3,CALDERAS!V157,IF($B$15=DATOS!$B$4,CENTRÍFUGAS!V157,IF($B$15=DATOS!$B$5,CHILLERS!V157, IF($B$15=DATOS!$B$6,COMPRESORES!V157,IF($B$15=DATOS!$B$7,EVAPORADORES!V157,IF($B$15=DATOS!$B$8,FILTROS!V157,IF($B$15=DATOS!$B$9,IC!V157,IF($B$15=DATOS!$B$10,MIXERS!V157,IF($B$15=DATOS!$B$11,MOLINOS!V157,IF($B$15=DATOS!$B$12,'ÓSMOSIS INV'!V157,IF($B$15=DATOS!$B$13,REACTORES!V157,IF($B$15=DATOS!$B$14,RESINAS!V161,IF($B$15=DATOS!$B$15,SECADORES!V157,IF($B$15=DATOS!$B$16,SILOS!V157,IF($B$15=DATOS!$B$17,TANQUES!V157,IF($B$15=DATOS!$B$18,'TK AGITADOS'!V157,IF($B$15=DATOS!$B$19,'TORRES ENF'!V157," ")))))))))))))))))</f>
        <v>0</v>
      </c>
      <c r="U173" s="46">
        <f>IF($B$15=DATOS!$B$3,CALDERAS!W157,IF($B$15=DATOS!$B$4,CENTRÍFUGAS!W157,IF($B$15=DATOS!$B$5,CHILLERS!W157, IF($B$15=DATOS!$B$6,COMPRESORES!W157,IF($B$15=DATOS!$B$7,EVAPORADORES!W157,IF($B$15=DATOS!$B$8,FILTROS!W157,IF($B$15=DATOS!$B$9,IC!W157,IF($B$15=DATOS!$B$10,MIXERS!W157,IF($B$15=DATOS!$B$11,MOLINOS!W157,IF($B$15=DATOS!$B$12,'ÓSMOSIS INV'!W157,IF($B$15=DATOS!$B$13,REACTORES!W157,IF($B$15=DATOS!$B$14,RESINAS!W161,IF($B$15=DATOS!$B$15,SECADORES!W157,IF($B$15=DATOS!$B$16,SILOS!W157,IF($B$15=DATOS!$B$17,TANQUES!W157,IF($B$15=DATOS!$B$18,'TK AGITADOS'!W157,IF($B$15=DATOS!$B$19,'TORRES ENF'!W157," ")))))))))))))))))</f>
        <v>0</v>
      </c>
      <c r="V173" s="46">
        <f>IF($B$15=DATOS!$B$3,CALDERAS!X157,IF($B$15=DATOS!$B$4,CENTRÍFUGAS!X157,IF($B$15=DATOS!$B$5,CHILLERS!X157, IF($B$15=DATOS!$B$6,COMPRESORES!X157,IF($B$15=DATOS!$B$7,EVAPORADORES!X157,IF($B$15=DATOS!$B$8,FILTROS!X157,IF($B$15=DATOS!$B$9,IC!X157,IF($B$15=DATOS!$B$10,MIXERS!X157,IF($B$15=DATOS!$B$11,MOLINOS!X157,IF($B$15=DATOS!$B$12,'ÓSMOSIS INV'!X157,IF($B$15=DATOS!$B$13,REACTORES!X157,IF($B$15=DATOS!$B$14,RESINAS!X161,IF($B$15=DATOS!$B$15,SECADORES!X157,IF($B$15=DATOS!$B$16,SILOS!X157,IF($B$15=DATOS!$B$17,TANQUES!X157,IF($B$15=DATOS!$B$18,'TK AGITADOS'!X157,IF($B$15=DATOS!$B$19,'TORRES ENF'!X157," ")))))))))))))))))</f>
        <v>0</v>
      </c>
      <c r="W173" s="46">
        <f>IF($B$15=DATOS!$B$3,CALDERAS!Y157,IF($B$15=DATOS!$B$4,CENTRÍFUGAS!Y157,IF($B$15=DATOS!$B$5,CHILLERS!Y157, IF($B$15=DATOS!$B$6,COMPRESORES!Y157,IF($B$15=DATOS!$B$7,EVAPORADORES!Y157,IF($B$15=DATOS!$B$8,FILTROS!Y157,IF($B$15=DATOS!$B$9,IC!Y157,IF($B$15=DATOS!$B$10,MIXERS!Y157,IF($B$15=DATOS!$B$11,MOLINOS!Y157,IF($B$15=DATOS!$B$12,'ÓSMOSIS INV'!Y157,IF($B$15=DATOS!$B$13,REACTORES!Y157,IF($B$15=DATOS!$B$14,RESINAS!Y161,IF($B$15=DATOS!$B$15,SECADORES!Y157,IF($B$15=DATOS!$B$16,SILOS!Y157,IF($B$15=DATOS!$B$17,TANQUES!Y157,IF($B$15=DATOS!$B$18,'TK AGITADOS'!Y157,IF($B$15=DATOS!$B$19,'TORRES ENF'!Y157," ")))))))))))))))))</f>
        <v>0</v>
      </c>
      <c r="X173" s="46">
        <f>IF($B$15=DATOS!$B$3,CALDERAS!Z157,IF($B$15=DATOS!$B$4,CENTRÍFUGAS!Z157,IF($B$15=DATOS!$B$5,CHILLERS!Z157, IF($B$15=DATOS!$B$6,COMPRESORES!Z157,IF($B$15=DATOS!$B$7,EVAPORADORES!Z157,IF($B$15=DATOS!$B$8,FILTROS!Z157,IF($B$15=DATOS!$B$9,IC!Z157,IF($B$15=DATOS!$B$10,MIXERS!Z157,IF($B$15=DATOS!$B$11,MOLINOS!Z157,IF($B$15=DATOS!$B$12,'ÓSMOSIS INV'!Z157,IF($B$15=DATOS!$B$13,REACTORES!Z157,IF($B$15=DATOS!$B$14,RESINAS!Z161,IF($B$15=DATOS!$B$15,SECADORES!Z157,IF($B$15=DATOS!$B$16,SILOS!Z157,IF($B$15=DATOS!$B$17,TANQUES!Z157,IF($B$15=DATOS!$B$18,'TK AGITADOS'!Z157,IF($B$15=DATOS!$B$19,'TORRES ENF'!Z157," ")))))))))))))))))</f>
        <v>0</v>
      </c>
      <c r="Y173" s="46">
        <f>IF($B$15=DATOS!$B$3,CALDERAS!AA157,IF($B$15=DATOS!$B$4,CENTRÍFUGAS!AA157,IF($B$15=DATOS!$B$5,CHILLERS!AA157, IF($B$15=DATOS!$B$6,COMPRESORES!AA157,IF($B$15=DATOS!$B$7,EVAPORADORES!AA157,IF($B$15=DATOS!$B$8,FILTROS!AA157,IF($B$15=DATOS!$B$9,IC!AA157,IF($B$15=DATOS!$B$10,MIXERS!AA157,IF($B$15=DATOS!$B$11,MOLINOS!AA157,IF($B$15=DATOS!$B$12,'ÓSMOSIS INV'!AA157,IF($B$15=DATOS!$B$13,REACTORES!AA157,IF($B$15=DATOS!$B$14,RESINAS!AA161,IF($B$15=DATOS!$B$15,SECADORES!AA157,IF($B$15=DATOS!$B$16,SILOS!AA157,IF($B$15=DATOS!$B$17,TANQUES!AA157,IF($B$15=DATOS!$B$18,'TK AGITADOS'!AA157,IF($B$15=DATOS!$B$19,'TORRES ENF'!AA157," ")))))))))))))))))</f>
        <v>0</v>
      </c>
      <c r="Z173" s="46">
        <f>IF($B$15=DATOS!$B$3,CALDERAS!AB157,IF($B$15=DATOS!$B$4,CENTRÍFUGAS!AB157,IF($B$15=DATOS!$B$5,CHILLERS!AB157, IF($B$15=DATOS!$B$6,COMPRESORES!AB157,IF($B$15=DATOS!$B$7,EVAPORADORES!AB157,IF($B$15=DATOS!$B$8,FILTROS!AB157,IF($B$15=DATOS!$B$9,IC!AB157,IF($B$15=DATOS!$B$10,MIXERS!AB157,IF($B$15=DATOS!$B$11,MOLINOS!AB157,IF($B$15=DATOS!$B$12,'ÓSMOSIS INV'!AB157,IF($B$15=DATOS!$B$13,REACTORES!AB157,IF($B$15=DATOS!$B$14,RESINAS!AB161,IF($B$15=DATOS!$B$15,SECADORES!AB157,IF($B$15=DATOS!$B$16,SILOS!AB157,IF($B$15=DATOS!$B$17,TANQUES!AB157,IF($B$15=DATOS!$B$18,'TK AGITADOS'!AB157,IF($B$15=DATOS!$B$19,'TORRES ENF'!AB157," ")))))))))))))))))</f>
        <v>0</v>
      </c>
      <c r="AA173" s="46">
        <f>IF($B$15=DATOS!$B$3,CALDERAS!AC157,IF($B$15=DATOS!$B$4,CENTRÍFUGAS!AC157,IF($B$15=DATOS!$B$5,CHILLERS!AC157, IF($B$15=DATOS!$B$6,COMPRESORES!AC157,IF($B$15=DATOS!$B$7,EVAPORADORES!AC157,IF($B$15=DATOS!$B$8,FILTROS!AC157,IF($B$15=DATOS!$B$9,IC!AC157,IF($B$15=DATOS!$B$10,MIXERS!AC157,IF($B$15=DATOS!$B$11,MOLINOS!AC157,IF($B$15=DATOS!$B$12,'ÓSMOSIS INV'!AC157,IF($B$15=DATOS!$B$13,REACTORES!AC157,IF($B$15=DATOS!$B$14,RESINAS!AC161,IF($B$15=DATOS!$B$15,SECADORES!AC157,IF($B$15=DATOS!$B$16,SILOS!AC157,IF($B$15=DATOS!$B$17,TANQUES!AC157,IF($B$15=DATOS!$B$18,'TK AGITADOS'!AC157,IF($B$15=DATOS!$B$19,'TORRES ENF'!AC157," ")))))))))))))))))</f>
        <v>0</v>
      </c>
      <c r="AB173" s="46">
        <f>IF($B$15=DATOS!$B$3,CALDERAS!AD157,IF($B$15=DATOS!$B$4,CENTRÍFUGAS!AD157,IF($B$15=DATOS!$B$5,CHILLERS!AD157, IF($B$15=DATOS!$B$6,COMPRESORES!AD157,IF($B$15=DATOS!$B$7,EVAPORADORES!AD157,IF($B$15=DATOS!$B$8,FILTROS!AD157,IF($B$15=DATOS!$B$9,IC!AD157,IF($B$15=DATOS!$B$10,MIXERS!AD157,IF($B$15=DATOS!$B$11,MOLINOS!AD157,IF($B$15=DATOS!$B$12,'ÓSMOSIS INV'!AD157,IF($B$15=DATOS!$B$13,REACTORES!AD157,IF($B$15=DATOS!$B$14,RESINAS!AD161,IF($B$15=DATOS!$B$15,SECADORES!AD157,IF($B$15=DATOS!$B$16,SILOS!AD157,IF($B$15=DATOS!$B$17,TANQUES!AD157,IF($B$15=DATOS!$B$18,'TK AGITADOS'!AD157,IF($B$15=DATOS!$B$19,'TORRES ENF'!AD157," ")))))))))))))))))</f>
        <v>0</v>
      </c>
      <c r="AC173" s="46">
        <f>IF($B$15=DATOS!$B$3,CALDERAS!AE157,IF($B$15=DATOS!$B$4,CENTRÍFUGAS!AE157,IF($B$15=DATOS!$B$5,CHILLERS!AE157, IF($B$15=DATOS!$B$6,COMPRESORES!AE157,IF($B$15=DATOS!$B$7,EVAPORADORES!AE157,IF($B$15=DATOS!$B$8,FILTROS!AE157,IF($B$15=DATOS!$B$9,IC!AE157,IF($B$15=DATOS!$B$10,MIXERS!AE157,IF($B$15=DATOS!$B$11,MOLINOS!AE157,IF($B$15=DATOS!$B$12,'ÓSMOSIS INV'!AE157,IF($B$15=DATOS!$B$13,REACTORES!AE157,IF($B$15=DATOS!$B$14,RESINAS!AE161,IF($B$15=DATOS!$B$15,SECADORES!AE157,IF($B$15=DATOS!$B$16,SILOS!AE157,IF($B$15=DATOS!$B$17,TANQUES!AE157,IF($B$15=DATOS!$B$18,'TK AGITADOS'!AE157,IF($B$15=DATOS!$B$19,'TORRES ENF'!AE157," ")))))))))))))))))</f>
        <v>0</v>
      </c>
      <c r="AD173" s="46">
        <f>IF($B$15=DATOS!$B$3,CALDERAS!AF157,IF($B$15=DATOS!$B$4,CENTRÍFUGAS!AF157,IF($B$15=DATOS!$B$5,CHILLERS!AF157, IF($B$15=DATOS!$B$6,COMPRESORES!AF157,IF($B$15=DATOS!$B$7,EVAPORADORES!AF157,IF($B$15=DATOS!$B$8,FILTROS!AF157,IF($B$15=DATOS!$B$9,IC!AF157,IF($B$15=DATOS!$B$10,MIXERS!AF157,IF($B$15=DATOS!$B$11,MOLINOS!AF157,IF($B$15=DATOS!$B$12,'ÓSMOSIS INV'!AF157,IF($B$15=DATOS!$B$13,REACTORES!AF157,IF($B$15=DATOS!$B$14,RESINAS!AF161,IF($B$15=DATOS!$B$15,SECADORES!AF157,IF($B$15=DATOS!$B$16,SILOS!AF157,IF($B$15=DATOS!$B$17,TANQUES!AF157,IF($B$15=DATOS!$B$18,'TK AGITADOS'!AF157,IF($B$15=DATOS!$B$19,'TORRES ENF'!AF157," ")))))))))))))))))</f>
        <v>0</v>
      </c>
      <c r="AE173" s="46">
        <f>IF($B$15=DATOS!$B$3,CALDERAS!AG157,IF($B$15=DATOS!$B$4,CENTRÍFUGAS!AG157,IF($B$15=DATOS!$B$5,CHILLERS!AG157, IF($B$15=DATOS!$B$6,COMPRESORES!AG157,IF($B$15=DATOS!$B$7,EVAPORADORES!AG157,IF($B$15=DATOS!$B$8,FILTROS!AG157,IF($B$15=DATOS!$B$9,IC!AG157,IF($B$15=DATOS!$B$10,MIXERS!AG157,IF($B$15=DATOS!$B$11,MOLINOS!AG157,IF($B$15=DATOS!$B$12,'ÓSMOSIS INV'!AG157,IF($B$15=DATOS!$B$13,REACTORES!AG157,IF($B$15=DATOS!$B$14,RESINAS!AG161,IF($B$15=DATOS!$B$15,SECADORES!AG157,IF($B$15=DATOS!$B$16,SILOS!AG157,IF($B$15=DATOS!$B$17,TANQUES!AG157,IF($B$15=DATOS!$B$18,'TK AGITADOS'!AG157,IF($B$15=DATOS!$B$19,'TORRES ENF'!AG157," ")))))))))))))))))</f>
        <v>0</v>
      </c>
      <c r="AF173" s="46">
        <f>IF($B$15=DATOS!$B$3,CALDERAS!AH157,IF($B$15=DATOS!$B$4,CENTRÍFUGAS!AH157,IF($B$15=DATOS!$B$5,CHILLERS!AH157, IF($B$15=DATOS!$B$6,COMPRESORES!AH157,IF($B$15=DATOS!$B$7,EVAPORADORES!AH157,IF($B$15=DATOS!$B$8,FILTROS!AH157,IF($B$15=DATOS!$B$9,IC!AH157,IF($B$15=DATOS!$B$10,MIXERS!AH157,IF($B$15=DATOS!$B$11,MOLINOS!AH157,IF($B$15=DATOS!$B$12,'ÓSMOSIS INV'!AH157,IF($B$15=DATOS!$B$13,REACTORES!AH157,IF($B$15=DATOS!$B$14,RESINAS!AH161,IF($B$15=DATOS!$B$15,SECADORES!AH157,IF($B$15=DATOS!$B$16,SILOS!AH157,IF($B$15=DATOS!$B$17,TANQUES!AH157,IF($B$15=DATOS!$B$18,'TK AGITADOS'!AH157,IF($B$15=DATOS!$B$19,'TORRES ENF'!AH157," ")))))))))))))))))</f>
        <v>0</v>
      </c>
    </row>
    <row r="174" spans="1:32" s="48" customFormat="1" ht="45" customHeight="1" x14ac:dyDescent="0.4">
      <c r="A174" s="46">
        <f>IF($B$15=DATOS!$B$3,CALDERAS!C158,IF($B$15=DATOS!$B$4,CENTRÍFUGAS!C158,IF($B$15=DATOS!$B$5,CHILLERS!C158, IF($B$15=DATOS!$B$6,COMPRESORES!C158,IF($B$15=DATOS!$B$7,EVAPORADORES!C158,IF($B$15=DATOS!$B$8,FILTROS!C158,IF($B$15=DATOS!$B$9,IC!C158,IF($B$15=DATOS!$B$10,MIXERS!C158,IF($B$15=DATOS!$B$11,MOLINOS!C158,IF($B$15=DATOS!$B$12,'ÓSMOSIS INV'!C158,IF($B$15=DATOS!$B$13,REACTORES!C158,IF($B$15=DATOS!$B$14,RESINAS!C162,IF($B$15=DATOS!$B$15,SECADORES!C158,IF($B$15=DATOS!$B$16,SILOS!C158,IF($B$15=DATOS!$B$17,TANQUES!C158,IF($B$15=DATOS!$B$18,'TK AGITADOS'!C158,IF($B$15=DATOS!$B$19,'TORRES ENF'!C158," ")))))))))))))))))</f>
        <v>0</v>
      </c>
      <c r="B174" s="46">
        <f>IF($B$15=DATOS!$B$3,CALDERAS!D158,IF($B$15=DATOS!$B$4,CENTRÍFUGAS!D158,IF($B$15=DATOS!$B$5,CHILLERS!D158, IF($B$15=DATOS!$B$6,COMPRESORES!D158,IF($B$15=DATOS!$B$7,EVAPORADORES!D158,IF($B$15=DATOS!$B$8,FILTROS!D158,IF($B$15=DATOS!$B$9,IC!D158,IF($B$15=DATOS!$B$10,MIXERS!D158,IF($B$15=DATOS!$B$11,MOLINOS!D158,IF($B$15=DATOS!$B$12,'ÓSMOSIS INV'!D158,IF($B$15=DATOS!$B$13,REACTORES!D158,IF($B$15=DATOS!$B$14,RESINAS!D162,IF($B$15=DATOS!$B$15,SECADORES!D158,IF($B$15=DATOS!$B$16,SILOS!D158,IF($B$15=DATOS!$B$17,TANQUES!D158,IF($B$15=DATOS!$B$18,'TK AGITADOS'!D158,IF($B$15=DATOS!$B$19,'TORRES ENF'!D158," ")))))))))))))))))</f>
        <v>0</v>
      </c>
      <c r="C174" s="46">
        <f>IF($B$15=DATOS!$B$3,CALDERAS!E158,IF($B$15=DATOS!$B$4,CENTRÍFUGAS!E158,IF($B$15=DATOS!$B$5,CHILLERS!E158, IF($B$15=DATOS!$B$6,COMPRESORES!E158,IF($B$15=DATOS!$B$7,EVAPORADORES!E158,IF($B$15=DATOS!$B$8,FILTROS!E158,IF($B$15=DATOS!$B$9,IC!E158,IF($B$15=DATOS!$B$10,MIXERS!E158,IF($B$15=DATOS!$B$11,MOLINOS!E158,IF($B$15=DATOS!$B$12,'ÓSMOSIS INV'!E158,IF($B$15=DATOS!$B$13,REACTORES!E158,IF($B$15=DATOS!$B$14,RESINAS!E162,IF($B$15=DATOS!$B$15,SECADORES!E158,IF($B$15=DATOS!$B$16,SILOS!E158,IF($B$15=DATOS!$B$17,TANQUES!E158,IF($B$15=DATOS!$B$18,'TK AGITADOS'!E158,IF($B$15=DATOS!$B$19,'TORRES ENF'!E158," ")))))))))))))))))</f>
        <v>0</v>
      </c>
      <c r="D174" s="46">
        <f>IF($B$15=DATOS!$B$3,CALDERAS!F158,IF($B$15=DATOS!$B$4,CENTRÍFUGAS!F158,IF($B$15=DATOS!$B$5,CHILLERS!F158, IF($B$15=DATOS!$B$6,COMPRESORES!F158,IF($B$15=DATOS!$B$7,EVAPORADORES!F158,IF($B$15=DATOS!$B$8,FILTROS!F158,IF($B$15=DATOS!$B$9,IC!F158,IF($B$15=DATOS!$B$10,MIXERS!F158,IF($B$15=DATOS!$B$11,MOLINOS!F158,IF($B$15=DATOS!$B$12,'ÓSMOSIS INV'!F158,IF($B$15=DATOS!$B$13,REACTORES!F158,IF($B$15=DATOS!$B$14,RESINAS!F162,IF($B$15=DATOS!$B$15,SECADORES!F158,IF($B$15=DATOS!$B$16,SILOS!F158,IF($B$15=DATOS!$B$17,TANQUES!F158,IF($B$15=DATOS!$B$18,'TK AGITADOS'!F158,IF($B$15=DATOS!$B$19,'TORRES ENF'!F158," ")))))))))))))))))</f>
        <v>0</v>
      </c>
      <c r="E174" s="46">
        <f>IF($B$15=DATOS!$B$3,CALDERAS!G158,IF($B$15=DATOS!$B$4,CENTRÍFUGAS!G158,IF($B$15=DATOS!$B$5,CHILLERS!G158, IF($B$15=DATOS!$B$6,COMPRESORES!G158,IF($B$15=DATOS!$B$7,EVAPORADORES!G158,IF($B$15=DATOS!$B$8,FILTROS!G158,IF($B$15=DATOS!$B$9,IC!G158,IF($B$15=DATOS!$B$10,MIXERS!G158,IF($B$15=DATOS!$B$11,MOLINOS!G158,IF($B$15=DATOS!$B$12,'ÓSMOSIS INV'!G158,IF($B$15=DATOS!$B$13,REACTORES!G158,IF($B$15=DATOS!$B$14,RESINAS!G162,IF($B$15=DATOS!$B$15,SECADORES!G158,IF($B$15=DATOS!$B$16,SILOS!G158,IF($B$15=DATOS!$B$17,TANQUES!G158,IF($B$15=DATOS!$B$18,'TK AGITADOS'!G158,IF($B$15=DATOS!$B$19,'TORRES ENF'!G158," ")))))))))))))))))</f>
        <v>0</v>
      </c>
      <c r="F174" s="46">
        <f>IF($B$15=DATOS!$B$3,CALDERAS!H158,IF($B$15=DATOS!$B$4,CENTRÍFUGAS!H158,IF($B$15=DATOS!$B$5,CHILLERS!H158, IF($B$15=DATOS!$B$6,COMPRESORES!H158,IF($B$15=DATOS!$B$7,EVAPORADORES!H158,IF($B$15=DATOS!$B$8,FILTROS!H158,IF($B$15=DATOS!$B$9,IC!H158,IF($B$15=DATOS!$B$10,MIXERS!H158,IF($B$15=DATOS!$B$11,MOLINOS!H158,IF($B$15=DATOS!$B$12,'ÓSMOSIS INV'!H158,IF($B$15=DATOS!$B$13,REACTORES!H158,IF($B$15=DATOS!$B$14,RESINAS!H162,IF($B$15=DATOS!$B$15,SECADORES!H158,IF($B$15=DATOS!$B$16,SILOS!H158,IF($B$15=DATOS!$B$17,TANQUES!H158,IF($B$15=DATOS!$B$18,'TK AGITADOS'!H158,IF($B$15=DATOS!$B$19,'TORRES ENF'!H158," ")))))))))))))))))</f>
        <v>0</v>
      </c>
      <c r="G174" s="46">
        <f>IF($B$15=DATOS!$B$3,CALDERAS!I158,IF($B$15=DATOS!$B$4,CENTRÍFUGAS!I158,IF($B$15=DATOS!$B$5,CHILLERS!I158, IF($B$15=DATOS!$B$6,COMPRESORES!I158,IF($B$15=DATOS!$B$7,EVAPORADORES!I158,IF($B$15=DATOS!$B$8,FILTROS!I158,IF($B$15=DATOS!$B$9,IC!I158,IF($B$15=DATOS!$B$10,MIXERS!I158,IF($B$15=DATOS!$B$11,MOLINOS!I158,IF($B$15=DATOS!$B$12,'ÓSMOSIS INV'!I158,IF($B$15=DATOS!$B$13,REACTORES!I158,IF($B$15=DATOS!$B$14,RESINAS!I162,IF($B$15=DATOS!$B$15,SECADORES!I158,IF($B$15=DATOS!$B$16,SILOS!I158,IF($B$15=DATOS!$B$17,TANQUES!I158,IF($B$15=DATOS!$B$18,'TK AGITADOS'!I158,IF($B$15=DATOS!$B$19,'TORRES ENF'!I158," ")))))))))))))))))</f>
        <v>0</v>
      </c>
      <c r="H174" s="46">
        <f>IF($B$15=DATOS!$B$3,CALDERAS!J158,IF($B$15=DATOS!$B$4,CENTRÍFUGAS!J158,IF($B$15=DATOS!$B$5,CHILLERS!J158, IF($B$15=DATOS!$B$6,COMPRESORES!J158,IF($B$15=DATOS!$B$7,EVAPORADORES!J158,IF($B$15=DATOS!$B$8,FILTROS!J158,IF($B$15=DATOS!$B$9,IC!J158,IF($B$15=DATOS!$B$10,MIXERS!J158,IF($B$15=DATOS!$B$11,MOLINOS!J158,IF($B$15=DATOS!$B$12,'ÓSMOSIS INV'!J158,IF($B$15=DATOS!$B$13,REACTORES!J158,IF($B$15=DATOS!$B$14,RESINAS!J162,IF($B$15=DATOS!$B$15,SECADORES!J158,IF($B$15=DATOS!$B$16,SILOS!J158,IF($B$15=DATOS!$B$17,TANQUES!J158,IF($B$15=DATOS!$B$18,'TK AGITADOS'!J158,IF($B$15=DATOS!$B$19,'TORRES ENF'!J158," ")))))))))))))))))</f>
        <v>0</v>
      </c>
      <c r="I174" s="46">
        <f>IF($B$15=DATOS!$B$3,CALDERAS!K158,IF($B$15=DATOS!$B$4,CENTRÍFUGAS!K158,IF($B$15=DATOS!$B$5,CHILLERS!K158, IF($B$15=DATOS!$B$6,COMPRESORES!K158,IF($B$15=DATOS!$B$7,EVAPORADORES!K158,IF($B$15=DATOS!$B$8,FILTROS!K158,IF($B$15=DATOS!$B$9,IC!K158,IF($B$15=DATOS!$B$10,MIXERS!K158,IF($B$15=DATOS!$B$11,MOLINOS!K158,IF($B$15=DATOS!$B$12,'ÓSMOSIS INV'!K158,IF($B$15=DATOS!$B$13,REACTORES!K158,IF($B$15=DATOS!$B$14,RESINAS!K162,IF($B$15=DATOS!$B$15,SECADORES!K158,IF($B$15=DATOS!$B$16,SILOS!K158,IF($B$15=DATOS!$B$17,TANQUES!K158,IF($B$15=DATOS!$B$18,'TK AGITADOS'!K158,IF($B$15=DATOS!$B$19,'TORRES ENF'!K158," ")))))))))))))))))</f>
        <v>0</v>
      </c>
      <c r="J174" s="46">
        <f>IF($B$15=DATOS!$B$3,CALDERAS!L158,IF($B$15=DATOS!$B$4,CENTRÍFUGAS!L158,IF($B$15=DATOS!$B$5,CHILLERS!L158, IF($B$15=DATOS!$B$6,COMPRESORES!L158,IF($B$15=DATOS!$B$7,EVAPORADORES!L158,IF($B$15=DATOS!$B$8,FILTROS!L158,IF($B$15=DATOS!$B$9,IC!L158,IF($B$15=DATOS!$B$10,MIXERS!L158,IF($B$15=DATOS!$B$11,MOLINOS!L158,IF($B$15=DATOS!$B$12,'ÓSMOSIS INV'!L158,IF($B$15=DATOS!$B$13,REACTORES!L158,IF($B$15=DATOS!$B$14,RESINAS!L162,IF($B$15=DATOS!$B$15,SECADORES!L158,IF($B$15=DATOS!$B$16,SILOS!L158,IF($B$15=DATOS!$B$17,TANQUES!L158,IF($B$15=DATOS!$B$18,'TK AGITADOS'!L158,IF($B$15=DATOS!$B$19,'TORRES ENF'!L158," ")))))))))))))))))</f>
        <v>0</v>
      </c>
      <c r="K174" s="46">
        <f>IF($B$15=DATOS!$B$3,CALDERAS!M158,IF($B$15=DATOS!$B$4,CENTRÍFUGAS!M158,IF($B$15=DATOS!$B$5,CHILLERS!M158, IF($B$15=DATOS!$B$6,COMPRESORES!M158,IF($B$15=DATOS!$B$7,EVAPORADORES!M158,IF($B$15=DATOS!$B$8,FILTROS!M158,IF($B$15=DATOS!$B$9,IC!M158,IF($B$15=DATOS!$B$10,MIXERS!M158,IF($B$15=DATOS!$B$11,MOLINOS!M158,IF($B$15=DATOS!$B$12,'ÓSMOSIS INV'!M158,IF($B$15=DATOS!$B$13,REACTORES!M158,IF($B$15=DATOS!$B$14,RESINAS!M162,IF($B$15=DATOS!$B$15,SECADORES!M158,IF($B$15=DATOS!$B$16,SILOS!M158,IF($B$15=DATOS!$B$17,TANQUES!M158,IF($B$15=DATOS!$B$18,'TK AGITADOS'!M158,IF($B$15=DATOS!$B$19,'TORRES ENF'!M158," ")))))))))))))))))</f>
        <v>0</v>
      </c>
      <c r="L174" s="46">
        <f>IF($B$15=DATOS!$B$3,CALDERAS!N158,IF($B$15=DATOS!$B$4,CENTRÍFUGAS!N158,IF($B$15=DATOS!$B$5,CHILLERS!N158, IF($B$15=DATOS!$B$6,COMPRESORES!N158,IF($B$15=DATOS!$B$7,EVAPORADORES!N158,IF($B$15=DATOS!$B$8,FILTROS!N158,IF($B$15=DATOS!$B$9,IC!N158,IF($B$15=DATOS!$B$10,MIXERS!N158,IF($B$15=DATOS!$B$11,MOLINOS!N158,IF($B$15=DATOS!$B$12,'ÓSMOSIS INV'!N158,IF($B$15=DATOS!$B$13,REACTORES!N158,IF($B$15=DATOS!$B$14,RESINAS!N162,IF($B$15=DATOS!$B$15,SECADORES!N158,IF($B$15=DATOS!$B$16,SILOS!N158,IF($B$15=DATOS!$B$17,TANQUES!N158,IF($B$15=DATOS!$B$18,'TK AGITADOS'!N158,IF($B$15=DATOS!$B$19,'TORRES ENF'!N158," ")))))))))))))))))</f>
        <v>0</v>
      </c>
      <c r="M174" s="46">
        <f>IF($B$15=DATOS!$B$3,CALDERAS!O158,IF($B$15=DATOS!$B$4,CENTRÍFUGAS!O158,IF($B$15=DATOS!$B$5,CHILLERS!O158, IF($B$15=DATOS!$B$6,COMPRESORES!O158,IF($B$15=DATOS!$B$7,EVAPORADORES!O158,IF($B$15=DATOS!$B$8,FILTROS!O158,IF($B$15=DATOS!$B$9,IC!O158,IF($B$15=DATOS!$B$10,MIXERS!O158,IF($B$15=DATOS!$B$11,MOLINOS!O158,IF($B$15=DATOS!$B$12,'ÓSMOSIS INV'!O158,IF($B$15=DATOS!$B$13,REACTORES!O158,IF($B$15=DATOS!$B$14,RESINAS!O162,IF($B$15=DATOS!$B$15,SECADORES!O158,IF($B$15=DATOS!$B$16,SILOS!O158,IF($B$15=DATOS!$B$17,TANQUES!O158,IF($B$15=DATOS!$B$18,'TK AGITADOS'!O158,IF($B$15=DATOS!$B$19,'TORRES ENF'!O158," ")))))))))))))))))</f>
        <v>0</v>
      </c>
      <c r="N174" s="46">
        <f>IF($B$15=DATOS!$B$3,CALDERAS!P158,IF($B$15=DATOS!$B$4,CENTRÍFUGAS!P158,IF($B$15=DATOS!$B$5,CHILLERS!P158, IF($B$15=DATOS!$B$6,COMPRESORES!P158,IF($B$15=DATOS!$B$7,EVAPORADORES!P158,IF($B$15=DATOS!$B$8,FILTROS!P158,IF($B$15=DATOS!$B$9,IC!P158,IF($B$15=DATOS!$B$10,MIXERS!P158,IF($B$15=DATOS!$B$11,MOLINOS!P158,IF($B$15=DATOS!$B$12,'ÓSMOSIS INV'!P158,IF($B$15=DATOS!$B$13,REACTORES!P158,IF($B$15=DATOS!$B$14,RESINAS!P162,IF($B$15=DATOS!$B$15,SECADORES!P158,IF($B$15=DATOS!$B$16,SILOS!P158,IF($B$15=DATOS!$B$17,TANQUES!P158,IF($B$15=DATOS!$B$18,'TK AGITADOS'!P158,IF($B$15=DATOS!$B$19,'TORRES ENF'!P158," ")))))))))))))))))</f>
        <v>0</v>
      </c>
      <c r="O174" s="46">
        <f>IF($B$15=DATOS!$B$3,CALDERAS!Q158,IF($B$15=DATOS!$B$4,CENTRÍFUGAS!Q158,IF($B$15=DATOS!$B$5,CHILLERS!Q158, IF($B$15=DATOS!$B$6,COMPRESORES!Q158,IF($B$15=DATOS!$B$7,EVAPORADORES!Q158,IF($B$15=DATOS!$B$8,FILTROS!Q158,IF($B$15=DATOS!$B$9,IC!Q158,IF($B$15=DATOS!$B$10,MIXERS!Q158,IF($B$15=DATOS!$B$11,MOLINOS!Q158,IF($B$15=DATOS!$B$12,'ÓSMOSIS INV'!Q158,IF($B$15=DATOS!$B$13,REACTORES!Q158,IF($B$15=DATOS!$B$14,RESINAS!Q162,IF($B$15=DATOS!$B$15,SECADORES!Q158,IF($B$15=DATOS!$B$16,SILOS!Q158,IF($B$15=DATOS!$B$17,TANQUES!Q158,IF($B$15=DATOS!$B$18,'TK AGITADOS'!Q158,IF($B$15=DATOS!$B$19,'TORRES ENF'!Q158," ")))))))))))))))))</f>
        <v>0</v>
      </c>
      <c r="P174" s="46">
        <f>IF($B$15=DATOS!$B$3,CALDERAS!R158,IF($B$15=DATOS!$B$4,CENTRÍFUGAS!R158,IF($B$15=DATOS!$B$5,CHILLERS!R158, IF($B$15=DATOS!$B$6,COMPRESORES!R158,IF($B$15=DATOS!$B$7,EVAPORADORES!R158,IF($B$15=DATOS!$B$8,FILTROS!R158,IF($B$15=DATOS!$B$9,IC!R158,IF($B$15=DATOS!$B$10,MIXERS!R158,IF($B$15=DATOS!$B$11,MOLINOS!R158,IF($B$15=DATOS!$B$12,'ÓSMOSIS INV'!R158,IF($B$15=DATOS!$B$13,REACTORES!R158,IF($B$15=DATOS!$B$14,RESINAS!R162,IF($B$15=DATOS!$B$15,SECADORES!R158,IF($B$15=DATOS!$B$16,SILOS!R158,IF($B$15=DATOS!$B$17,TANQUES!R158,IF($B$15=DATOS!$B$18,'TK AGITADOS'!R158,IF($B$15=DATOS!$B$19,'TORRES ENF'!R158," ")))))))))))))))))</f>
        <v>0</v>
      </c>
      <c r="Q174" s="46">
        <f>IF($B$15=DATOS!$B$3,CALDERAS!S158,IF($B$15=DATOS!$B$4,CENTRÍFUGAS!S158,IF($B$15=DATOS!$B$5,CHILLERS!S158, IF($B$15=DATOS!$B$6,COMPRESORES!S158,IF($B$15=DATOS!$B$7,EVAPORADORES!S158,IF($B$15=DATOS!$B$8,FILTROS!S158,IF($B$15=DATOS!$B$9,IC!S158,IF($B$15=DATOS!$B$10,MIXERS!S158,IF($B$15=DATOS!$B$11,MOLINOS!S158,IF($B$15=DATOS!$B$12,'ÓSMOSIS INV'!S158,IF($B$15=DATOS!$B$13,REACTORES!S158,IF($B$15=DATOS!$B$14,RESINAS!S162,IF($B$15=DATOS!$B$15,SECADORES!S158,IF($B$15=DATOS!$B$16,SILOS!S158,IF($B$15=DATOS!$B$17,TANQUES!S158,IF($B$15=DATOS!$B$18,'TK AGITADOS'!S158,IF($B$15=DATOS!$B$19,'TORRES ENF'!S158," ")))))))))))))))))</f>
        <v>0</v>
      </c>
      <c r="R174" s="46">
        <f>IF($B$15=DATOS!$B$3,CALDERAS!T158,IF($B$15=DATOS!$B$4,CENTRÍFUGAS!T158,IF($B$15=DATOS!$B$5,CHILLERS!T158, IF($B$15=DATOS!$B$6,COMPRESORES!T158,IF($B$15=DATOS!$B$7,EVAPORADORES!T158,IF($B$15=DATOS!$B$8,FILTROS!T158,IF($B$15=DATOS!$B$9,IC!T158,IF($B$15=DATOS!$B$10,MIXERS!T158,IF($B$15=DATOS!$B$11,MOLINOS!T158,IF($B$15=DATOS!$B$12,'ÓSMOSIS INV'!T158,IF($B$15=DATOS!$B$13,REACTORES!T158,IF($B$15=DATOS!$B$14,RESINAS!T162,IF($B$15=DATOS!$B$15,SECADORES!T158,IF($B$15=DATOS!$B$16,SILOS!T158,IF($B$15=DATOS!$B$17,TANQUES!T158,IF($B$15=DATOS!$B$18,'TK AGITADOS'!T158,IF($B$15=DATOS!$B$19,'TORRES ENF'!T158," ")))))))))))))))))</f>
        <v>0</v>
      </c>
      <c r="S174" s="46">
        <f>IF($B$15=DATOS!$B$3,CALDERAS!U158,IF($B$15=DATOS!$B$4,CENTRÍFUGAS!U158,IF($B$15=DATOS!$B$5,CHILLERS!U158, IF($B$15=DATOS!$B$6,COMPRESORES!U158,IF($B$15=DATOS!$B$7,EVAPORADORES!U158,IF($B$15=DATOS!$B$8,FILTROS!U158,IF($B$15=DATOS!$B$9,IC!U158,IF($B$15=DATOS!$B$10,MIXERS!U158,IF($B$15=DATOS!$B$11,MOLINOS!U158,IF($B$15=DATOS!$B$12,'ÓSMOSIS INV'!U158,IF($B$15=DATOS!$B$13,REACTORES!U158,IF($B$15=DATOS!$B$14,RESINAS!U162,IF($B$15=DATOS!$B$15,SECADORES!U158,IF($B$15=DATOS!$B$16,SILOS!U158,IF($B$15=DATOS!$B$17,TANQUES!U158,IF($B$15=DATOS!$B$18,'TK AGITADOS'!U158,IF($B$15=DATOS!$B$19,'TORRES ENF'!U158," ")))))))))))))))))</f>
        <v>0</v>
      </c>
      <c r="T174" s="46">
        <f>IF($B$15=DATOS!$B$3,CALDERAS!V158,IF($B$15=DATOS!$B$4,CENTRÍFUGAS!V158,IF($B$15=DATOS!$B$5,CHILLERS!V158, IF($B$15=DATOS!$B$6,COMPRESORES!V158,IF($B$15=DATOS!$B$7,EVAPORADORES!V158,IF($B$15=DATOS!$B$8,FILTROS!V158,IF($B$15=DATOS!$B$9,IC!V158,IF($B$15=DATOS!$B$10,MIXERS!V158,IF($B$15=DATOS!$B$11,MOLINOS!V158,IF($B$15=DATOS!$B$12,'ÓSMOSIS INV'!V158,IF($B$15=DATOS!$B$13,REACTORES!V158,IF($B$15=DATOS!$B$14,RESINAS!V162,IF($B$15=DATOS!$B$15,SECADORES!V158,IF($B$15=DATOS!$B$16,SILOS!V158,IF($B$15=DATOS!$B$17,TANQUES!V158,IF($B$15=DATOS!$B$18,'TK AGITADOS'!V158,IF($B$15=DATOS!$B$19,'TORRES ENF'!V158," ")))))))))))))))))</f>
        <v>0</v>
      </c>
      <c r="U174" s="46">
        <f>IF($B$15=DATOS!$B$3,CALDERAS!W158,IF($B$15=DATOS!$B$4,CENTRÍFUGAS!W158,IF($B$15=DATOS!$B$5,CHILLERS!W158, IF($B$15=DATOS!$B$6,COMPRESORES!W158,IF($B$15=DATOS!$B$7,EVAPORADORES!W158,IF($B$15=DATOS!$B$8,FILTROS!W158,IF($B$15=DATOS!$B$9,IC!W158,IF($B$15=DATOS!$B$10,MIXERS!W158,IF($B$15=DATOS!$B$11,MOLINOS!W158,IF($B$15=DATOS!$B$12,'ÓSMOSIS INV'!W158,IF($B$15=DATOS!$B$13,REACTORES!W158,IF($B$15=DATOS!$B$14,RESINAS!W162,IF($B$15=DATOS!$B$15,SECADORES!W158,IF($B$15=DATOS!$B$16,SILOS!W158,IF($B$15=DATOS!$B$17,TANQUES!W158,IF($B$15=DATOS!$B$18,'TK AGITADOS'!W158,IF($B$15=DATOS!$B$19,'TORRES ENF'!W158," ")))))))))))))))))</f>
        <v>0</v>
      </c>
      <c r="V174" s="46">
        <f>IF($B$15=DATOS!$B$3,CALDERAS!X158,IF($B$15=DATOS!$B$4,CENTRÍFUGAS!X158,IF($B$15=DATOS!$B$5,CHILLERS!X158, IF($B$15=DATOS!$B$6,COMPRESORES!X158,IF($B$15=DATOS!$B$7,EVAPORADORES!X158,IF($B$15=DATOS!$B$8,FILTROS!X158,IF($B$15=DATOS!$B$9,IC!X158,IF($B$15=DATOS!$B$10,MIXERS!X158,IF($B$15=DATOS!$B$11,MOLINOS!X158,IF($B$15=DATOS!$B$12,'ÓSMOSIS INV'!X158,IF($B$15=DATOS!$B$13,REACTORES!X158,IF($B$15=DATOS!$B$14,RESINAS!X162,IF($B$15=DATOS!$B$15,SECADORES!X158,IF($B$15=DATOS!$B$16,SILOS!X158,IF($B$15=DATOS!$B$17,TANQUES!X158,IF($B$15=DATOS!$B$18,'TK AGITADOS'!X158,IF($B$15=DATOS!$B$19,'TORRES ENF'!X158," ")))))))))))))))))</f>
        <v>0</v>
      </c>
      <c r="W174" s="46">
        <f>IF($B$15=DATOS!$B$3,CALDERAS!Y158,IF($B$15=DATOS!$B$4,CENTRÍFUGAS!Y158,IF($B$15=DATOS!$B$5,CHILLERS!Y158, IF($B$15=DATOS!$B$6,COMPRESORES!Y158,IF($B$15=DATOS!$B$7,EVAPORADORES!Y158,IF($B$15=DATOS!$B$8,FILTROS!Y158,IF($B$15=DATOS!$B$9,IC!Y158,IF($B$15=DATOS!$B$10,MIXERS!Y158,IF($B$15=DATOS!$B$11,MOLINOS!Y158,IF($B$15=DATOS!$B$12,'ÓSMOSIS INV'!Y158,IF($B$15=DATOS!$B$13,REACTORES!Y158,IF($B$15=DATOS!$B$14,RESINAS!Y162,IF($B$15=DATOS!$B$15,SECADORES!Y158,IF($B$15=DATOS!$B$16,SILOS!Y158,IF($B$15=DATOS!$B$17,TANQUES!Y158,IF($B$15=DATOS!$B$18,'TK AGITADOS'!Y158,IF($B$15=DATOS!$B$19,'TORRES ENF'!Y158," ")))))))))))))))))</f>
        <v>0</v>
      </c>
      <c r="X174" s="46">
        <f>IF($B$15=DATOS!$B$3,CALDERAS!Z158,IF($B$15=DATOS!$B$4,CENTRÍFUGAS!Z158,IF($B$15=DATOS!$B$5,CHILLERS!Z158, IF($B$15=DATOS!$B$6,COMPRESORES!Z158,IF($B$15=DATOS!$B$7,EVAPORADORES!Z158,IF($B$15=DATOS!$B$8,FILTROS!Z158,IF($B$15=DATOS!$B$9,IC!Z158,IF($B$15=DATOS!$B$10,MIXERS!Z158,IF($B$15=DATOS!$B$11,MOLINOS!Z158,IF($B$15=DATOS!$B$12,'ÓSMOSIS INV'!Z158,IF($B$15=DATOS!$B$13,REACTORES!Z158,IF($B$15=DATOS!$B$14,RESINAS!Z162,IF($B$15=DATOS!$B$15,SECADORES!Z158,IF($B$15=DATOS!$B$16,SILOS!Z158,IF($B$15=DATOS!$B$17,TANQUES!Z158,IF($B$15=DATOS!$B$18,'TK AGITADOS'!Z158,IF($B$15=DATOS!$B$19,'TORRES ENF'!Z158," ")))))))))))))))))</f>
        <v>0</v>
      </c>
      <c r="Y174" s="46">
        <f>IF($B$15=DATOS!$B$3,CALDERAS!AA158,IF($B$15=DATOS!$B$4,CENTRÍFUGAS!AA158,IF($B$15=DATOS!$B$5,CHILLERS!AA158, IF($B$15=DATOS!$B$6,COMPRESORES!AA158,IF($B$15=DATOS!$B$7,EVAPORADORES!AA158,IF($B$15=DATOS!$B$8,FILTROS!AA158,IF($B$15=DATOS!$B$9,IC!AA158,IF($B$15=DATOS!$B$10,MIXERS!AA158,IF($B$15=DATOS!$B$11,MOLINOS!AA158,IF($B$15=DATOS!$B$12,'ÓSMOSIS INV'!AA158,IF($B$15=DATOS!$B$13,REACTORES!AA158,IF($B$15=DATOS!$B$14,RESINAS!AA162,IF($B$15=DATOS!$B$15,SECADORES!AA158,IF($B$15=DATOS!$B$16,SILOS!AA158,IF($B$15=DATOS!$B$17,TANQUES!AA158,IF($B$15=DATOS!$B$18,'TK AGITADOS'!AA158,IF($B$15=DATOS!$B$19,'TORRES ENF'!AA158," ")))))))))))))))))</f>
        <v>0</v>
      </c>
      <c r="Z174" s="46">
        <f>IF($B$15=DATOS!$B$3,CALDERAS!AB158,IF($B$15=DATOS!$B$4,CENTRÍFUGAS!AB158,IF($B$15=DATOS!$B$5,CHILLERS!AB158, IF($B$15=DATOS!$B$6,COMPRESORES!AB158,IF($B$15=DATOS!$B$7,EVAPORADORES!AB158,IF($B$15=DATOS!$B$8,FILTROS!AB158,IF($B$15=DATOS!$B$9,IC!AB158,IF($B$15=DATOS!$B$10,MIXERS!AB158,IF($B$15=DATOS!$B$11,MOLINOS!AB158,IF($B$15=DATOS!$B$12,'ÓSMOSIS INV'!AB158,IF($B$15=DATOS!$B$13,REACTORES!AB158,IF($B$15=DATOS!$B$14,RESINAS!AB162,IF($B$15=DATOS!$B$15,SECADORES!AB158,IF($B$15=DATOS!$B$16,SILOS!AB158,IF($B$15=DATOS!$B$17,TANQUES!AB158,IF($B$15=DATOS!$B$18,'TK AGITADOS'!AB158,IF($B$15=DATOS!$B$19,'TORRES ENF'!AB158," ")))))))))))))))))</f>
        <v>0</v>
      </c>
      <c r="AA174" s="46">
        <f>IF($B$15=DATOS!$B$3,CALDERAS!AC158,IF($B$15=DATOS!$B$4,CENTRÍFUGAS!AC158,IF($B$15=DATOS!$B$5,CHILLERS!AC158, IF($B$15=DATOS!$B$6,COMPRESORES!AC158,IF($B$15=DATOS!$B$7,EVAPORADORES!AC158,IF($B$15=DATOS!$B$8,FILTROS!AC158,IF($B$15=DATOS!$B$9,IC!AC158,IF($B$15=DATOS!$B$10,MIXERS!AC158,IF($B$15=DATOS!$B$11,MOLINOS!AC158,IF($B$15=DATOS!$B$12,'ÓSMOSIS INV'!AC158,IF($B$15=DATOS!$B$13,REACTORES!AC158,IF($B$15=DATOS!$B$14,RESINAS!AC162,IF($B$15=DATOS!$B$15,SECADORES!AC158,IF($B$15=DATOS!$B$16,SILOS!AC158,IF($B$15=DATOS!$B$17,TANQUES!AC158,IF($B$15=DATOS!$B$18,'TK AGITADOS'!AC158,IF($B$15=DATOS!$B$19,'TORRES ENF'!AC158," ")))))))))))))))))</f>
        <v>0</v>
      </c>
      <c r="AB174" s="46">
        <f>IF($B$15=DATOS!$B$3,CALDERAS!AD158,IF($B$15=DATOS!$B$4,CENTRÍFUGAS!AD158,IF($B$15=DATOS!$B$5,CHILLERS!AD158, IF($B$15=DATOS!$B$6,COMPRESORES!AD158,IF($B$15=DATOS!$B$7,EVAPORADORES!AD158,IF($B$15=DATOS!$B$8,FILTROS!AD158,IF($B$15=DATOS!$B$9,IC!AD158,IF($B$15=DATOS!$B$10,MIXERS!AD158,IF($B$15=DATOS!$B$11,MOLINOS!AD158,IF($B$15=DATOS!$B$12,'ÓSMOSIS INV'!AD158,IF($B$15=DATOS!$B$13,REACTORES!AD158,IF($B$15=DATOS!$B$14,RESINAS!AD162,IF($B$15=DATOS!$B$15,SECADORES!AD158,IF($B$15=DATOS!$B$16,SILOS!AD158,IF($B$15=DATOS!$B$17,TANQUES!AD158,IF($B$15=DATOS!$B$18,'TK AGITADOS'!AD158,IF($B$15=DATOS!$B$19,'TORRES ENF'!AD158," ")))))))))))))))))</f>
        <v>0</v>
      </c>
      <c r="AC174" s="46">
        <f>IF($B$15=DATOS!$B$3,CALDERAS!AE158,IF($B$15=DATOS!$B$4,CENTRÍFUGAS!AE158,IF($B$15=DATOS!$B$5,CHILLERS!AE158, IF($B$15=DATOS!$B$6,COMPRESORES!AE158,IF($B$15=DATOS!$B$7,EVAPORADORES!AE158,IF($B$15=DATOS!$B$8,FILTROS!AE158,IF($B$15=DATOS!$B$9,IC!AE158,IF($B$15=DATOS!$B$10,MIXERS!AE158,IF($B$15=DATOS!$B$11,MOLINOS!AE158,IF($B$15=DATOS!$B$12,'ÓSMOSIS INV'!AE158,IF($B$15=DATOS!$B$13,REACTORES!AE158,IF($B$15=DATOS!$B$14,RESINAS!AE162,IF($B$15=DATOS!$B$15,SECADORES!AE158,IF($B$15=DATOS!$B$16,SILOS!AE158,IF($B$15=DATOS!$B$17,TANQUES!AE158,IF($B$15=DATOS!$B$18,'TK AGITADOS'!AE158,IF($B$15=DATOS!$B$19,'TORRES ENF'!AE158," ")))))))))))))))))</f>
        <v>0</v>
      </c>
      <c r="AD174" s="46">
        <f>IF($B$15=DATOS!$B$3,CALDERAS!AF158,IF($B$15=DATOS!$B$4,CENTRÍFUGAS!AF158,IF($B$15=DATOS!$B$5,CHILLERS!AF158, IF($B$15=DATOS!$B$6,COMPRESORES!AF158,IF($B$15=DATOS!$B$7,EVAPORADORES!AF158,IF($B$15=DATOS!$B$8,FILTROS!AF158,IF($B$15=DATOS!$B$9,IC!AF158,IF($B$15=DATOS!$B$10,MIXERS!AF158,IF($B$15=DATOS!$B$11,MOLINOS!AF158,IF($B$15=DATOS!$B$12,'ÓSMOSIS INV'!AF158,IF($B$15=DATOS!$B$13,REACTORES!AF158,IF($B$15=DATOS!$B$14,RESINAS!AF162,IF($B$15=DATOS!$B$15,SECADORES!AF158,IF($B$15=DATOS!$B$16,SILOS!AF158,IF($B$15=DATOS!$B$17,TANQUES!AF158,IF($B$15=DATOS!$B$18,'TK AGITADOS'!AF158,IF($B$15=DATOS!$B$19,'TORRES ENF'!AF158," ")))))))))))))))))</f>
        <v>0</v>
      </c>
      <c r="AE174" s="46">
        <f>IF($B$15=DATOS!$B$3,CALDERAS!AG158,IF($B$15=DATOS!$B$4,CENTRÍFUGAS!AG158,IF($B$15=DATOS!$B$5,CHILLERS!AG158, IF($B$15=DATOS!$B$6,COMPRESORES!AG158,IF($B$15=DATOS!$B$7,EVAPORADORES!AG158,IF($B$15=DATOS!$B$8,FILTROS!AG158,IF($B$15=DATOS!$B$9,IC!AG158,IF($B$15=DATOS!$B$10,MIXERS!AG158,IF($B$15=DATOS!$B$11,MOLINOS!AG158,IF($B$15=DATOS!$B$12,'ÓSMOSIS INV'!AG158,IF($B$15=DATOS!$B$13,REACTORES!AG158,IF($B$15=DATOS!$B$14,RESINAS!AG162,IF($B$15=DATOS!$B$15,SECADORES!AG158,IF($B$15=DATOS!$B$16,SILOS!AG158,IF($B$15=DATOS!$B$17,TANQUES!AG158,IF($B$15=DATOS!$B$18,'TK AGITADOS'!AG158,IF($B$15=DATOS!$B$19,'TORRES ENF'!AG158," ")))))))))))))))))</f>
        <v>0</v>
      </c>
      <c r="AF174" s="46">
        <f>IF($B$15=DATOS!$B$3,CALDERAS!AH158,IF($B$15=DATOS!$B$4,CENTRÍFUGAS!AH158,IF($B$15=DATOS!$B$5,CHILLERS!AH158, IF($B$15=DATOS!$B$6,COMPRESORES!AH158,IF($B$15=DATOS!$B$7,EVAPORADORES!AH158,IF($B$15=DATOS!$B$8,FILTROS!AH158,IF($B$15=DATOS!$B$9,IC!AH158,IF($B$15=DATOS!$B$10,MIXERS!AH158,IF($B$15=DATOS!$B$11,MOLINOS!AH158,IF($B$15=DATOS!$B$12,'ÓSMOSIS INV'!AH158,IF($B$15=DATOS!$B$13,REACTORES!AH158,IF($B$15=DATOS!$B$14,RESINAS!AH162,IF($B$15=DATOS!$B$15,SECADORES!AH158,IF($B$15=DATOS!$B$16,SILOS!AH158,IF($B$15=DATOS!$B$17,TANQUES!AH158,IF($B$15=DATOS!$B$18,'TK AGITADOS'!AH158,IF($B$15=DATOS!$B$19,'TORRES ENF'!AH158," ")))))))))))))))))</f>
        <v>0</v>
      </c>
    </row>
    <row r="175" spans="1:32" s="48" customFormat="1" ht="45" customHeight="1" x14ac:dyDescent="0.4">
      <c r="A175" s="46">
        <f>IF($B$15=DATOS!$B$3,CALDERAS!C159,IF($B$15=DATOS!$B$4,CENTRÍFUGAS!C159,IF($B$15=DATOS!$B$5,CHILLERS!C159, IF($B$15=DATOS!$B$6,COMPRESORES!C159,IF($B$15=DATOS!$B$7,EVAPORADORES!C159,IF($B$15=DATOS!$B$8,FILTROS!C159,IF($B$15=DATOS!$B$9,IC!C159,IF($B$15=DATOS!$B$10,MIXERS!C159,IF($B$15=DATOS!$B$11,MOLINOS!C159,IF($B$15=DATOS!$B$12,'ÓSMOSIS INV'!C159,IF($B$15=DATOS!$B$13,REACTORES!C159,IF($B$15=DATOS!$B$14,RESINAS!C163,IF($B$15=DATOS!$B$15,SECADORES!C159,IF($B$15=DATOS!$B$16,SILOS!C159,IF($B$15=DATOS!$B$17,TANQUES!C159,IF($B$15=DATOS!$B$18,'TK AGITADOS'!C159,IF($B$15=DATOS!$B$19,'TORRES ENF'!C159," ")))))))))))))))))</f>
        <v>0</v>
      </c>
      <c r="B175" s="46">
        <f>IF($B$15=DATOS!$B$3,CALDERAS!D159,IF($B$15=DATOS!$B$4,CENTRÍFUGAS!D159,IF($B$15=DATOS!$B$5,CHILLERS!D159, IF($B$15=DATOS!$B$6,COMPRESORES!D159,IF($B$15=DATOS!$B$7,EVAPORADORES!D159,IF($B$15=DATOS!$B$8,FILTROS!D159,IF($B$15=DATOS!$B$9,IC!D159,IF($B$15=DATOS!$B$10,MIXERS!D159,IF($B$15=DATOS!$B$11,MOLINOS!D159,IF($B$15=DATOS!$B$12,'ÓSMOSIS INV'!D159,IF($B$15=DATOS!$B$13,REACTORES!D159,IF($B$15=DATOS!$B$14,RESINAS!D163,IF($B$15=DATOS!$B$15,SECADORES!D159,IF($B$15=DATOS!$B$16,SILOS!D159,IF($B$15=DATOS!$B$17,TANQUES!D159,IF($B$15=DATOS!$B$18,'TK AGITADOS'!D159,IF($B$15=DATOS!$B$19,'TORRES ENF'!D159," ")))))))))))))))))</f>
        <v>0</v>
      </c>
      <c r="C175" s="46">
        <f>IF($B$15=DATOS!$B$3,CALDERAS!E159,IF($B$15=DATOS!$B$4,CENTRÍFUGAS!E159,IF($B$15=DATOS!$B$5,CHILLERS!E159, IF($B$15=DATOS!$B$6,COMPRESORES!E159,IF($B$15=DATOS!$B$7,EVAPORADORES!E159,IF($B$15=DATOS!$B$8,FILTROS!E159,IF($B$15=DATOS!$B$9,IC!E159,IF($B$15=DATOS!$B$10,MIXERS!E159,IF($B$15=DATOS!$B$11,MOLINOS!E159,IF($B$15=DATOS!$B$12,'ÓSMOSIS INV'!E159,IF($B$15=DATOS!$B$13,REACTORES!E159,IF($B$15=DATOS!$B$14,RESINAS!E163,IF($B$15=DATOS!$B$15,SECADORES!E159,IF($B$15=DATOS!$B$16,SILOS!E159,IF($B$15=DATOS!$B$17,TANQUES!E159,IF($B$15=DATOS!$B$18,'TK AGITADOS'!E159,IF($B$15=DATOS!$B$19,'TORRES ENF'!E159," ")))))))))))))))))</f>
        <v>0</v>
      </c>
      <c r="D175" s="46">
        <f>IF($B$15=DATOS!$B$3,CALDERAS!F159,IF($B$15=DATOS!$B$4,CENTRÍFUGAS!F159,IF($B$15=DATOS!$B$5,CHILLERS!F159, IF($B$15=DATOS!$B$6,COMPRESORES!F159,IF($B$15=DATOS!$B$7,EVAPORADORES!F159,IF($B$15=DATOS!$B$8,FILTROS!F159,IF($B$15=DATOS!$B$9,IC!F159,IF($B$15=DATOS!$B$10,MIXERS!F159,IF($B$15=DATOS!$B$11,MOLINOS!F159,IF($B$15=DATOS!$B$12,'ÓSMOSIS INV'!F159,IF($B$15=DATOS!$B$13,REACTORES!F159,IF($B$15=DATOS!$B$14,RESINAS!F163,IF($B$15=DATOS!$B$15,SECADORES!F159,IF($B$15=DATOS!$B$16,SILOS!F159,IF($B$15=DATOS!$B$17,TANQUES!F159,IF($B$15=DATOS!$B$18,'TK AGITADOS'!F159,IF($B$15=DATOS!$B$19,'TORRES ENF'!F159," ")))))))))))))))))</f>
        <v>0</v>
      </c>
      <c r="E175" s="46">
        <f>IF($B$15=DATOS!$B$3,CALDERAS!G159,IF($B$15=DATOS!$B$4,CENTRÍFUGAS!G159,IF($B$15=DATOS!$B$5,CHILLERS!G159, IF($B$15=DATOS!$B$6,COMPRESORES!G159,IF($B$15=DATOS!$B$7,EVAPORADORES!G159,IF($B$15=DATOS!$B$8,FILTROS!G159,IF($B$15=DATOS!$B$9,IC!G159,IF($B$15=DATOS!$B$10,MIXERS!G159,IF($B$15=DATOS!$B$11,MOLINOS!G159,IF($B$15=DATOS!$B$12,'ÓSMOSIS INV'!G159,IF($B$15=DATOS!$B$13,REACTORES!G159,IF($B$15=DATOS!$B$14,RESINAS!G163,IF($B$15=DATOS!$B$15,SECADORES!G159,IF($B$15=DATOS!$B$16,SILOS!G159,IF($B$15=DATOS!$B$17,TANQUES!G159,IF($B$15=DATOS!$B$18,'TK AGITADOS'!G159,IF($B$15=DATOS!$B$19,'TORRES ENF'!G159," ")))))))))))))))))</f>
        <v>0</v>
      </c>
      <c r="F175" s="46">
        <f>IF($B$15=DATOS!$B$3,CALDERAS!H159,IF($B$15=DATOS!$B$4,CENTRÍFUGAS!H159,IF($B$15=DATOS!$B$5,CHILLERS!H159, IF($B$15=DATOS!$B$6,COMPRESORES!H159,IF($B$15=DATOS!$B$7,EVAPORADORES!H159,IF($B$15=DATOS!$B$8,FILTROS!H159,IF($B$15=DATOS!$B$9,IC!H159,IF($B$15=DATOS!$B$10,MIXERS!H159,IF($B$15=DATOS!$B$11,MOLINOS!H159,IF($B$15=DATOS!$B$12,'ÓSMOSIS INV'!H159,IF($B$15=DATOS!$B$13,REACTORES!H159,IF($B$15=DATOS!$B$14,RESINAS!H163,IF($B$15=DATOS!$B$15,SECADORES!H159,IF($B$15=DATOS!$B$16,SILOS!H159,IF($B$15=DATOS!$B$17,TANQUES!H159,IF($B$15=DATOS!$B$18,'TK AGITADOS'!H159,IF($B$15=DATOS!$B$19,'TORRES ENF'!H159," ")))))))))))))))))</f>
        <v>0</v>
      </c>
      <c r="G175" s="46">
        <f>IF($B$15=DATOS!$B$3,CALDERAS!I159,IF($B$15=DATOS!$B$4,CENTRÍFUGAS!I159,IF($B$15=DATOS!$B$5,CHILLERS!I159, IF($B$15=DATOS!$B$6,COMPRESORES!I159,IF($B$15=DATOS!$B$7,EVAPORADORES!I159,IF($B$15=DATOS!$B$8,FILTROS!I159,IF($B$15=DATOS!$B$9,IC!I159,IF($B$15=DATOS!$B$10,MIXERS!I159,IF($B$15=DATOS!$B$11,MOLINOS!I159,IF($B$15=DATOS!$B$12,'ÓSMOSIS INV'!I159,IF($B$15=DATOS!$B$13,REACTORES!I159,IF($B$15=DATOS!$B$14,RESINAS!I163,IF($B$15=DATOS!$B$15,SECADORES!I159,IF($B$15=DATOS!$B$16,SILOS!I159,IF($B$15=DATOS!$B$17,TANQUES!I159,IF($B$15=DATOS!$B$18,'TK AGITADOS'!I159,IF($B$15=DATOS!$B$19,'TORRES ENF'!I159," ")))))))))))))))))</f>
        <v>0</v>
      </c>
      <c r="H175" s="46">
        <f>IF($B$15=DATOS!$B$3,CALDERAS!J159,IF($B$15=DATOS!$B$4,CENTRÍFUGAS!J159,IF($B$15=DATOS!$B$5,CHILLERS!J159, IF($B$15=DATOS!$B$6,COMPRESORES!J159,IF($B$15=DATOS!$B$7,EVAPORADORES!J159,IF($B$15=DATOS!$B$8,FILTROS!J159,IF($B$15=DATOS!$B$9,IC!J159,IF($B$15=DATOS!$B$10,MIXERS!J159,IF($B$15=DATOS!$B$11,MOLINOS!J159,IF($B$15=DATOS!$B$12,'ÓSMOSIS INV'!J159,IF($B$15=DATOS!$B$13,REACTORES!J159,IF($B$15=DATOS!$B$14,RESINAS!J163,IF($B$15=DATOS!$B$15,SECADORES!J159,IF($B$15=DATOS!$B$16,SILOS!J159,IF($B$15=DATOS!$B$17,TANQUES!J159,IF($B$15=DATOS!$B$18,'TK AGITADOS'!J159,IF($B$15=DATOS!$B$19,'TORRES ENF'!J159," ")))))))))))))))))</f>
        <v>0</v>
      </c>
      <c r="I175" s="46">
        <f>IF($B$15=DATOS!$B$3,CALDERAS!K159,IF($B$15=DATOS!$B$4,CENTRÍFUGAS!K159,IF($B$15=DATOS!$B$5,CHILLERS!K159, IF($B$15=DATOS!$B$6,COMPRESORES!K159,IF($B$15=DATOS!$B$7,EVAPORADORES!K159,IF($B$15=DATOS!$B$8,FILTROS!K159,IF($B$15=DATOS!$B$9,IC!K159,IF($B$15=DATOS!$B$10,MIXERS!K159,IF($B$15=DATOS!$B$11,MOLINOS!K159,IF($B$15=DATOS!$B$12,'ÓSMOSIS INV'!K159,IF($B$15=DATOS!$B$13,REACTORES!K159,IF($B$15=DATOS!$B$14,RESINAS!K163,IF($B$15=DATOS!$B$15,SECADORES!K159,IF($B$15=DATOS!$B$16,SILOS!K159,IF($B$15=DATOS!$B$17,TANQUES!K159,IF($B$15=DATOS!$B$18,'TK AGITADOS'!K159,IF($B$15=DATOS!$B$19,'TORRES ENF'!K159," ")))))))))))))))))</f>
        <v>0</v>
      </c>
      <c r="J175" s="46">
        <f>IF($B$15=DATOS!$B$3,CALDERAS!L159,IF($B$15=DATOS!$B$4,CENTRÍFUGAS!L159,IF($B$15=DATOS!$B$5,CHILLERS!L159, IF($B$15=DATOS!$B$6,COMPRESORES!L159,IF($B$15=DATOS!$B$7,EVAPORADORES!L159,IF($B$15=DATOS!$B$8,FILTROS!L159,IF($B$15=DATOS!$B$9,IC!L159,IF($B$15=DATOS!$B$10,MIXERS!L159,IF($B$15=DATOS!$B$11,MOLINOS!L159,IF($B$15=DATOS!$B$12,'ÓSMOSIS INV'!L159,IF($B$15=DATOS!$B$13,REACTORES!L159,IF($B$15=DATOS!$B$14,RESINAS!L163,IF($B$15=DATOS!$B$15,SECADORES!L159,IF($B$15=DATOS!$B$16,SILOS!L159,IF($B$15=DATOS!$B$17,TANQUES!L159,IF($B$15=DATOS!$B$18,'TK AGITADOS'!L159,IF($B$15=DATOS!$B$19,'TORRES ENF'!L159," ")))))))))))))))))</f>
        <v>0</v>
      </c>
      <c r="K175" s="46">
        <f>IF($B$15=DATOS!$B$3,CALDERAS!M159,IF($B$15=DATOS!$B$4,CENTRÍFUGAS!M159,IF($B$15=DATOS!$B$5,CHILLERS!M159, IF($B$15=DATOS!$B$6,COMPRESORES!M159,IF($B$15=DATOS!$B$7,EVAPORADORES!M159,IF($B$15=DATOS!$B$8,FILTROS!M159,IF($B$15=DATOS!$B$9,IC!M159,IF($B$15=DATOS!$B$10,MIXERS!M159,IF($B$15=DATOS!$B$11,MOLINOS!M159,IF($B$15=DATOS!$B$12,'ÓSMOSIS INV'!M159,IF($B$15=DATOS!$B$13,REACTORES!M159,IF($B$15=DATOS!$B$14,RESINAS!M163,IF($B$15=DATOS!$B$15,SECADORES!M159,IF($B$15=DATOS!$B$16,SILOS!M159,IF($B$15=DATOS!$B$17,TANQUES!M159,IF($B$15=DATOS!$B$18,'TK AGITADOS'!M159,IF($B$15=DATOS!$B$19,'TORRES ENF'!M159," ")))))))))))))))))</f>
        <v>0</v>
      </c>
      <c r="L175" s="46">
        <f>IF($B$15=DATOS!$B$3,CALDERAS!N159,IF($B$15=DATOS!$B$4,CENTRÍFUGAS!N159,IF($B$15=DATOS!$B$5,CHILLERS!N159, IF($B$15=DATOS!$B$6,COMPRESORES!N159,IF($B$15=DATOS!$B$7,EVAPORADORES!N159,IF($B$15=DATOS!$B$8,FILTROS!N159,IF($B$15=DATOS!$B$9,IC!N159,IF($B$15=DATOS!$B$10,MIXERS!N159,IF($B$15=DATOS!$B$11,MOLINOS!N159,IF($B$15=DATOS!$B$12,'ÓSMOSIS INV'!N159,IF($B$15=DATOS!$B$13,REACTORES!N159,IF($B$15=DATOS!$B$14,RESINAS!N163,IF($B$15=DATOS!$B$15,SECADORES!N159,IF($B$15=DATOS!$B$16,SILOS!N159,IF($B$15=DATOS!$B$17,TANQUES!N159,IF($B$15=DATOS!$B$18,'TK AGITADOS'!N159,IF($B$15=DATOS!$B$19,'TORRES ENF'!N159," ")))))))))))))))))</f>
        <v>0</v>
      </c>
      <c r="M175" s="46">
        <f>IF($B$15=DATOS!$B$3,CALDERAS!O159,IF($B$15=DATOS!$B$4,CENTRÍFUGAS!O159,IF($B$15=DATOS!$B$5,CHILLERS!O159, IF($B$15=DATOS!$B$6,COMPRESORES!O159,IF($B$15=DATOS!$B$7,EVAPORADORES!O159,IF($B$15=DATOS!$B$8,FILTROS!O159,IF($B$15=DATOS!$B$9,IC!O159,IF($B$15=DATOS!$B$10,MIXERS!O159,IF($B$15=DATOS!$B$11,MOLINOS!O159,IF($B$15=DATOS!$B$12,'ÓSMOSIS INV'!O159,IF($B$15=DATOS!$B$13,REACTORES!O159,IF($B$15=DATOS!$B$14,RESINAS!O163,IF($B$15=DATOS!$B$15,SECADORES!O159,IF($B$15=DATOS!$B$16,SILOS!O159,IF($B$15=DATOS!$B$17,TANQUES!O159,IF($B$15=DATOS!$B$18,'TK AGITADOS'!O159,IF($B$15=DATOS!$B$19,'TORRES ENF'!O159," ")))))))))))))))))</f>
        <v>0</v>
      </c>
      <c r="N175" s="46">
        <f>IF($B$15=DATOS!$B$3,CALDERAS!P159,IF($B$15=DATOS!$B$4,CENTRÍFUGAS!P159,IF($B$15=DATOS!$B$5,CHILLERS!P159, IF($B$15=DATOS!$B$6,COMPRESORES!P159,IF($B$15=DATOS!$B$7,EVAPORADORES!P159,IF($B$15=DATOS!$B$8,FILTROS!P159,IF($B$15=DATOS!$B$9,IC!P159,IF($B$15=DATOS!$B$10,MIXERS!P159,IF($B$15=DATOS!$B$11,MOLINOS!P159,IF($B$15=DATOS!$B$12,'ÓSMOSIS INV'!P159,IF($B$15=DATOS!$B$13,REACTORES!P159,IF($B$15=DATOS!$B$14,RESINAS!P163,IF($B$15=DATOS!$B$15,SECADORES!P159,IF($B$15=DATOS!$B$16,SILOS!P159,IF($B$15=DATOS!$B$17,TANQUES!P159,IF($B$15=DATOS!$B$18,'TK AGITADOS'!P159,IF($B$15=DATOS!$B$19,'TORRES ENF'!P159," ")))))))))))))))))</f>
        <v>0</v>
      </c>
      <c r="O175" s="46">
        <f>IF($B$15=DATOS!$B$3,CALDERAS!Q159,IF($B$15=DATOS!$B$4,CENTRÍFUGAS!Q159,IF($B$15=DATOS!$B$5,CHILLERS!Q159, IF($B$15=DATOS!$B$6,COMPRESORES!Q159,IF($B$15=DATOS!$B$7,EVAPORADORES!Q159,IF($B$15=DATOS!$B$8,FILTROS!Q159,IF($B$15=DATOS!$B$9,IC!Q159,IF($B$15=DATOS!$B$10,MIXERS!Q159,IF($B$15=DATOS!$B$11,MOLINOS!Q159,IF($B$15=DATOS!$B$12,'ÓSMOSIS INV'!Q159,IF($B$15=DATOS!$B$13,REACTORES!Q159,IF($B$15=DATOS!$B$14,RESINAS!Q163,IF($B$15=DATOS!$B$15,SECADORES!Q159,IF($B$15=DATOS!$B$16,SILOS!Q159,IF($B$15=DATOS!$B$17,TANQUES!Q159,IF($B$15=DATOS!$B$18,'TK AGITADOS'!Q159,IF($B$15=DATOS!$B$19,'TORRES ENF'!Q159," ")))))))))))))))))</f>
        <v>0</v>
      </c>
      <c r="P175" s="46">
        <f>IF($B$15=DATOS!$B$3,CALDERAS!R159,IF($B$15=DATOS!$B$4,CENTRÍFUGAS!R159,IF($B$15=DATOS!$B$5,CHILLERS!R159, IF($B$15=DATOS!$B$6,COMPRESORES!R159,IF($B$15=DATOS!$B$7,EVAPORADORES!R159,IF($B$15=DATOS!$B$8,FILTROS!R159,IF($B$15=DATOS!$B$9,IC!R159,IF($B$15=DATOS!$B$10,MIXERS!R159,IF($B$15=DATOS!$B$11,MOLINOS!R159,IF($B$15=DATOS!$B$12,'ÓSMOSIS INV'!R159,IF($B$15=DATOS!$B$13,REACTORES!R159,IF($B$15=DATOS!$B$14,RESINAS!R163,IF($B$15=DATOS!$B$15,SECADORES!R159,IF($B$15=DATOS!$B$16,SILOS!R159,IF($B$15=DATOS!$B$17,TANQUES!R159,IF($B$15=DATOS!$B$18,'TK AGITADOS'!R159,IF($B$15=DATOS!$B$19,'TORRES ENF'!R159," ")))))))))))))))))</f>
        <v>0</v>
      </c>
      <c r="Q175" s="46">
        <f>IF($B$15=DATOS!$B$3,CALDERAS!S159,IF($B$15=DATOS!$B$4,CENTRÍFUGAS!S159,IF($B$15=DATOS!$B$5,CHILLERS!S159, IF($B$15=DATOS!$B$6,COMPRESORES!S159,IF($B$15=DATOS!$B$7,EVAPORADORES!S159,IF($B$15=DATOS!$B$8,FILTROS!S159,IF($B$15=DATOS!$B$9,IC!S159,IF($B$15=DATOS!$B$10,MIXERS!S159,IF($B$15=DATOS!$B$11,MOLINOS!S159,IF($B$15=DATOS!$B$12,'ÓSMOSIS INV'!S159,IF($B$15=DATOS!$B$13,REACTORES!S159,IF($B$15=DATOS!$B$14,RESINAS!S163,IF($B$15=DATOS!$B$15,SECADORES!S159,IF($B$15=DATOS!$B$16,SILOS!S159,IF($B$15=DATOS!$B$17,TANQUES!S159,IF($B$15=DATOS!$B$18,'TK AGITADOS'!S159,IF($B$15=DATOS!$B$19,'TORRES ENF'!S159," ")))))))))))))))))</f>
        <v>0</v>
      </c>
      <c r="R175" s="46">
        <f>IF($B$15=DATOS!$B$3,CALDERAS!T159,IF($B$15=DATOS!$B$4,CENTRÍFUGAS!T159,IF($B$15=DATOS!$B$5,CHILLERS!T159, IF($B$15=DATOS!$B$6,COMPRESORES!T159,IF($B$15=DATOS!$B$7,EVAPORADORES!T159,IF($B$15=DATOS!$B$8,FILTROS!T159,IF($B$15=DATOS!$B$9,IC!T159,IF($B$15=DATOS!$B$10,MIXERS!T159,IF($B$15=DATOS!$B$11,MOLINOS!T159,IF($B$15=DATOS!$B$12,'ÓSMOSIS INV'!T159,IF($B$15=DATOS!$B$13,REACTORES!T159,IF($B$15=DATOS!$B$14,RESINAS!T163,IF($B$15=DATOS!$B$15,SECADORES!T159,IF($B$15=DATOS!$B$16,SILOS!T159,IF($B$15=DATOS!$B$17,TANQUES!T159,IF($B$15=DATOS!$B$18,'TK AGITADOS'!T159,IF($B$15=DATOS!$B$19,'TORRES ENF'!T159," ")))))))))))))))))</f>
        <v>0</v>
      </c>
      <c r="S175" s="46">
        <f>IF($B$15=DATOS!$B$3,CALDERAS!U159,IF($B$15=DATOS!$B$4,CENTRÍFUGAS!U159,IF($B$15=DATOS!$B$5,CHILLERS!U159, IF($B$15=DATOS!$B$6,COMPRESORES!U159,IF($B$15=DATOS!$B$7,EVAPORADORES!U159,IF($B$15=DATOS!$B$8,FILTROS!U159,IF($B$15=DATOS!$B$9,IC!U159,IF($B$15=DATOS!$B$10,MIXERS!U159,IF($B$15=DATOS!$B$11,MOLINOS!U159,IF($B$15=DATOS!$B$12,'ÓSMOSIS INV'!U159,IF($B$15=DATOS!$B$13,REACTORES!U159,IF($B$15=DATOS!$B$14,RESINAS!U163,IF($B$15=DATOS!$B$15,SECADORES!U159,IF($B$15=DATOS!$B$16,SILOS!U159,IF($B$15=DATOS!$B$17,TANQUES!U159,IF($B$15=DATOS!$B$18,'TK AGITADOS'!U159,IF($B$15=DATOS!$B$19,'TORRES ENF'!U159," ")))))))))))))))))</f>
        <v>0</v>
      </c>
      <c r="T175" s="46">
        <f>IF($B$15=DATOS!$B$3,CALDERAS!V159,IF($B$15=DATOS!$B$4,CENTRÍFUGAS!V159,IF($B$15=DATOS!$B$5,CHILLERS!V159, IF($B$15=DATOS!$B$6,COMPRESORES!V159,IF($B$15=DATOS!$B$7,EVAPORADORES!V159,IF($B$15=DATOS!$B$8,FILTROS!V159,IF($B$15=DATOS!$B$9,IC!V159,IF($B$15=DATOS!$B$10,MIXERS!V159,IF($B$15=DATOS!$B$11,MOLINOS!V159,IF($B$15=DATOS!$B$12,'ÓSMOSIS INV'!V159,IF($B$15=DATOS!$B$13,REACTORES!V159,IF($B$15=DATOS!$B$14,RESINAS!V163,IF($B$15=DATOS!$B$15,SECADORES!V159,IF($B$15=DATOS!$B$16,SILOS!V159,IF($B$15=DATOS!$B$17,TANQUES!V159,IF($B$15=DATOS!$B$18,'TK AGITADOS'!V159,IF($B$15=DATOS!$B$19,'TORRES ENF'!V159," ")))))))))))))))))</f>
        <v>0</v>
      </c>
      <c r="U175" s="46">
        <f>IF($B$15=DATOS!$B$3,CALDERAS!W159,IF($B$15=DATOS!$B$4,CENTRÍFUGAS!W159,IF($B$15=DATOS!$B$5,CHILLERS!W159, IF($B$15=DATOS!$B$6,COMPRESORES!W159,IF($B$15=DATOS!$B$7,EVAPORADORES!W159,IF($B$15=DATOS!$B$8,FILTROS!W159,IF($B$15=DATOS!$B$9,IC!W159,IF($B$15=DATOS!$B$10,MIXERS!W159,IF($B$15=DATOS!$B$11,MOLINOS!W159,IF($B$15=DATOS!$B$12,'ÓSMOSIS INV'!W159,IF($B$15=DATOS!$B$13,REACTORES!W159,IF($B$15=DATOS!$B$14,RESINAS!W163,IF($B$15=DATOS!$B$15,SECADORES!W159,IF($B$15=DATOS!$B$16,SILOS!W159,IF($B$15=DATOS!$B$17,TANQUES!W159,IF($B$15=DATOS!$B$18,'TK AGITADOS'!W159,IF($B$15=DATOS!$B$19,'TORRES ENF'!W159," ")))))))))))))))))</f>
        <v>0</v>
      </c>
      <c r="V175" s="46">
        <f>IF($B$15=DATOS!$B$3,CALDERAS!X159,IF($B$15=DATOS!$B$4,CENTRÍFUGAS!X159,IF($B$15=DATOS!$B$5,CHILLERS!X159, IF($B$15=DATOS!$B$6,COMPRESORES!X159,IF($B$15=DATOS!$B$7,EVAPORADORES!X159,IF($B$15=DATOS!$B$8,FILTROS!X159,IF($B$15=DATOS!$B$9,IC!X159,IF($B$15=DATOS!$B$10,MIXERS!X159,IF($B$15=DATOS!$B$11,MOLINOS!X159,IF($B$15=DATOS!$B$12,'ÓSMOSIS INV'!X159,IF($B$15=DATOS!$B$13,REACTORES!X159,IF($B$15=DATOS!$B$14,RESINAS!X163,IF($B$15=DATOS!$B$15,SECADORES!X159,IF($B$15=DATOS!$B$16,SILOS!X159,IF($B$15=DATOS!$B$17,TANQUES!X159,IF($B$15=DATOS!$B$18,'TK AGITADOS'!X159,IF($B$15=DATOS!$B$19,'TORRES ENF'!X159," ")))))))))))))))))</f>
        <v>0</v>
      </c>
      <c r="W175" s="46">
        <f>IF($B$15=DATOS!$B$3,CALDERAS!Y159,IF($B$15=DATOS!$B$4,CENTRÍFUGAS!Y159,IF($B$15=DATOS!$B$5,CHILLERS!Y159, IF($B$15=DATOS!$B$6,COMPRESORES!Y159,IF($B$15=DATOS!$B$7,EVAPORADORES!Y159,IF($B$15=DATOS!$B$8,FILTROS!Y159,IF($B$15=DATOS!$B$9,IC!Y159,IF($B$15=DATOS!$B$10,MIXERS!Y159,IF($B$15=DATOS!$B$11,MOLINOS!Y159,IF($B$15=DATOS!$B$12,'ÓSMOSIS INV'!Y159,IF($B$15=DATOS!$B$13,REACTORES!Y159,IF($B$15=DATOS!$B$14,RESINAS!Y163,IF($B$15=DATOS!$B$15,SECADORES!Y159,IF($B$15=DATOS!$B$16,SILOS!Y159,IF($B$15=DATOS!$B$17,TANQUES!Y159,IF($B$15=DATOS!$B$18,'TK AGITADOS'!Y159,IF($B$15=DATOS!$B$19,'TORRES ENF'!Y159," ")))))))))))))))))</f>
        <v>0</v>
      </c>
      <c r="X175" s="46">
        <f>IF($B$15=DATOS!$B$3,CALDERAS!Z159,IF($B$15=DATOS!$B$4,CENTRÍFUGAS!Z159,IF($B$15=DATOS!$B$5,CHILLERS!Z159, IF($B$15=DATOS!$B$6,COMPRESORES!Z159,IF($B$15=DATOS!$B$7,EVAPORADORES!Z159,IF($B$15=DATOS!$B$8,FILTROS!Z159,IF($B$15=DATOS!$B$9,IC!Z159,IF($B$15=DATOS!$B$10,MIXERS!Z159,IF($B$15=DATOS!$B$11,MOLINOS!Z159,IF($B$15=DATOS!$B$12,'ÓSMOSIS INV'!Z159,IF($B$15=DATOS!$B$13,REACTORES!Z159,IF($B$15=DATOS!$B$14,RESINAS!Z163,IF($B$15=DATOS!$B$15,SECADORES!Z159,IF($B$15=DATOS!$B$16,SILOS!Z159,IF($B$15=DATOS!$B$17,TANQUES!Z159,IF($B$15=DATOS!$B$18,'TK AGITADOS'!Z159,IF($B$15=DATOS!$B$19,'TORRES ENF'!Z159," ")))))))))))))))))</f>
        <v>0</v>
      </c>
      <c r="Y175" s="46">
        <f>IF($B$15=DATOS!$B$3,CALDERAS!AA159,IF($B$15=DATOS!$B$4,CENTRÍFUGAS!AA159,IF($B$15=DATOS!$B$5,CHILLERS!AA159, IF($B$15=DATOS!$B$6,COMPRESORES!AA159,IF($B$15=DATOS!$B$7,EVAPORADORES!AA159,IF($B$15=DATOS!$B$8,FILTROS!AA159,IF($B$15=DATOS!$B$9,IC!AA159,IF($B$15=DATOS!$B$10,MIXERS!AA159,IF($B$15=DATOS!$B$11,MOLINOS!AA159,IF($B$15=DATOS!$B$12,'ÓSMOSIS INV'!AA159,IF($B$15=DATOS!$B$13,REACTORES!AA159,IF($B$15=DATOS!$B$14,RESINAS!AA163,IF($B$15=DATOS!$B$15,SECADORES!AA159,IF($B$15=DATOS!$B$16,SILOS!AA159,IF($B$15=DATOS!$B$17,TANQUES!AA159,IF($B$15=DATOS!$B$18,'TK AGITADOS'!AA159,IF($B$15=DATOS!$B$19,'TORRES ENF'!AA159," ")))))))))))))))))</f>
        <v>0</v>
      </c>
      <c r="Z175" s="46">
        <f>IF($B$15=DATOS!$B$3,CALDERAS!AB159,IF($B$15=DATOS!$B$4,CENTRÍFUGAS!AB159,IF($B$15=DATOS!$B$5,CHILLERS!AB159, IF($B$15=DATOS!$B$6,COMPRESORES!AB159,IF($B$15=DATOS!$B$7,EVAPORADORES!AB159,IF($B$15=DATOS!$B$8,FILTROS!AB159,IF($B$15=DATOS!$B$9,IC!AB159,IF($B$15=DATOS!$B$10,MIXERS!AB159,IF($B$15=DATOS!$B$11,MOLINOS!AB159,IF($B$15=DATOS!$B$12,'ÓSMOSIS INV'!AB159,IF($B$15=DATOS!$B$13,REACTORES!AB159,IF($B$15=DATOS!$B$14,RESINAS!AB163,IF($B$15=DATOS!$B$15,SECADORES!AB159,IF($B$15=DATOS!$B$16,SILOS!AB159,IF($B$15=DATOS!$B$17,TANQUES!AB159,IF($B$15=DATOS!$B$18,'TK AGITADOS'!AB159,IF($B$15=DATOS!$B$19,'TORRES ENF'!AB159," ")))))))))))))))))</f>
        <v>0</v>
      </c>
      <c r="AA175" s="46">
        <f>IF($B$15=DATOS!$B$3,CALDERAS!AC159,IF($B$15=DATOS!$B$4,CENTRÍFUGAS!AC159,IF($B$15=DATOS!$B$5,CHILLERS!AC159, IF($B$15=DATOS!$B$6,COMPRESORES!AC159,IF($B$15=DATOS!$B$7,EVAPORADORES!AC159,IF($B$15=DATOS!$B$8,FILTROS!AC159,IF($B$15=DATOS!$B$9,IC!AC159,IF($B$15=DATOS!$B$10,MIXERS!AC159,IF($B$15=DATOS!$B$11,MOLINOS!AC159,IF($B$15=DATOS!$B$12,'ÓSMOSIS INV'!AC159,IF($B$15=DATOS!$B$13,REACTORES!AC159,IF($B$15=DATOS!$B$14,RESINAS!AC163,IF($B$15=DATOS!$B$15,SECADORES!AC159,IF($B$15=DATOS!$B$16,SILOS!AC159,IF($B$15=DATOS!$B$17,TANQUES!AC159,IF($B$15=DATOS!$B$18,'TK AGITADOS'!AC159,IF($B$15=DATOS!$B$19,'TORRES ENF'!AC159," ")))))))))))))))))</f>
        <v>0</v>
      </c>
      <c r="AB175" s="46">
        <f>IF($B$15=DATOS!$B$3,CALDERAS!AD159,IF($B$15=DATOS!$B$4,CENTRÍFUGAS!AD159,IF($B$15=DATOS!$B$5,CHILLERS!AD159, IF($B$15=DATOS!$B$6,COMPRESORES!AD159,IF($B$15=DATOS!$B$7,EVAPORADORES!AD159,IF($B$15=DATOS!$B$8,FILTROS!AD159,IF($B$15=DATOS!$B$9,IC!AD159,IF($B$15=DATOS!$B$10,MIXERS!AD159,IF($B$15=DATOS!$B$11,MOLINOS!AD159,IF($B$15=DATOS!$B$12,'ÓSMOSIS INV'!AD159,IF($B$15=DATOS!$B$13,REACTORES!AD159,IF($B$15=DATOS!$B$14,RESINAS!AD163,IF($B$15=DATOS!$B$15,SECADORES!AD159,IF($B$15=DATOS!$B$16,SILOS!AD159,IF($B$15=DATOS!$B$17,TANQUES!AD159,IF($B$15=DATOS!$B$18,'TK AGITADOS'!AD159,IF($B$15=DATOS!$B$19,'TORRES ENF'!AD159," ")))))))))))))))))</f>
        <v>0</v>
      </c>
      <c r="AC175" s="46">
        <f>IF($B$15=DATOS!$B$3,CALDERAS!AE159,IF($B$15=DATOS!$B$4,CENTRÍFUGAS!AE159,IF($B$15=DATOS!$B$5,CHILLERS!AE159, IF($B$15=DATOS!$B$6,COMPRESORES!AE159,IF($B$15=DATOS!$B$7,EVAPORADORES!AE159,IF($B$15=DATOS!$B$8,FILTROS!AE159,IF($B$15=DATOS!$B$9,IC!AE159,IF($B$15=DATOS!$B$10,MIXERS!AE159,IF($B$15=DATOS!$B$11,MOLINOS!AE159,IF($B$15=DATOS!$B$12,'ÓSMOSIS INV'!AE159,IF($B$15=DATOS!$B$13,REACTORES!AE159,IF($B$15=DATOS!$B$14,RESINAS!AE163,IF($B$15=DATOS!$B$15,SECADORES!AE159,IF($B$15=DATOS!$B$16,SILOS!AE159,IF($B$15=DATOS!$B$17,TANQUES!AE159,IF($B$15=DATOS!$B$18,'TK AGITADOS'!AE159,IF($B$15=DATOS!$B$19,'TORRES ENF'!AE159," ")))))))))))))))))</f>
        <v>0</v>
      </c>
      <c r="AD175" s="46">
        <f>IF($B$15=DATOS!$B$3,CALDERAS!AF159,IF($B$15=DATOS!$B$4,CENTRÍFUGAS!AF159,IF($B$15=DATOS!$B$5,CHILLERS!AF159, IF($B$15=DATOS!$B$6,COMPRESORES!AF159,IF($B$15=DATOS!$B$7,EVAPORADORES!AF159,IF($B$15=DATOS!$B$8,FILTROS!AF159,IF($B$15=DATOS!$B$9,IC!AF159,IF($B$15=DATOS!$B$10,MIXERS!AF159,IF($B$15=DATOS!$B$11,MOLINOS!AF159,IF($B$15=DATOS!$B$12,'ÓSMOSIS INV'!AF159,IF($B$15=DATOS!$B$13,REACTORES!AF159,IF($B$15=DATOS!$B$14,RESINAS!AF163,IF($B$15=DATOS!$B$15,SECADORES!AF159,IF($B$15=DATOS!$B$16,SILOS!AF159,IF($B$15=DATOS!$B$17,TANQUES!AF159,IF($B$15=DATOS!$B$18,'TK AGITADOS'!AF159,IF($B$15=DATOS!$B$19,'TORRES ENF'!AF159," ")))))))))))))))))</f>
        <v>0</v>
      </c>
      <c r="AE175" s="46">
        <f>IF($B$15=DATOS!$B$3,CALDERAS!AG159,IF($B$15=DATOS!$B$4,CENTRÍFUGAS!AG159,IF($B$15=DATOS!$B$5,CHILLERS!AG159, IF($B$15=DATOS!$B$6,COMPRESORES!AG159,IF($B$15=DATOS!$B$7,EVAPORADORES!AG159,IF($B$15=DATOS!$B$8,FILTROS!AG159,IF($B$15=DATOS!$B$9,IC!AG159,IF($B$15=DATOS!$B$10,MIXERS!AG159,IF($B$15=DATOS!$B$11,MOLINOS!AG159,IF($B$15=DATOS!$B$12,'ÓSMOSIS INV'!AG159,IF($B$15=DATOS!$B$13,REACTORES!AG159,IF($B$15=DATOS!$B$14,RESINAS!AG163,IF($B$15=DATOS!$B$15,SECADORES!AG159,IF($B$15=DATOS!$B$16,SILOS!AG159,IF($B$15=DATOS!$B$17,TANQUES!AG159,IF($B$15=DATOS!$B$18,'TK AGITADOS'!AG159,IF($B$15=DATOS!$B$19,'TORRES ENF'!AG159," ")))))))))))))))))</f>
        <v>0</v>
      </c>
      <c r="AF175" s="46">
        <f>IF($B$15=DATOS!$B$3,CALDERAS!AH159,IF($B$15=DATOS!$B$4,CENTRÍFUGAS!AH159,IF($B$15=DATOS!$B$5,CHILLERS!AH159, IF($B$15=DATOS!$B$6,COMPRESORES!AH159,IF($B$15=DATOS!$B$7,EVAPORADORES!AH159,IF($B$15=DATOS!$B$8,FILTROS!AH159,IF($B$15=DATOS!$B$9,IC!AH159,IF($B$15=DATOS!$B$10,MIXERS!AH159,IF($B$15=DATOS!$B$11,MOLINOS!AH159,IF($B$15=DATOS!$B$12,'ÓSMOSIS INV'!AH159,IF($B$15=DATOS!$B$13,REACTORES!AH159,IF($B$15=DATOS!$B$14,RESINAS!AH163,IF($B$15=DATOS!$B$15,SECADORES!AH159,IF($B$15=DATOS!$B$16,SILOS!AH159,IF($B$15=DATOS!$B$17,TANQUES!AH159,IF($B$15=DATOS!$B$18,'TK AGITADOS'!AH159,IF($B$15=DATOS!$B$19,'TORRES ENF'!AH159," ")))))))))))))))))</f>
        <v>0</v>
      </c>
    </row>
    <row r="176" spans="1:32" s="48" customFormat="1" ht="45" customHeight="1" x14ac:dyDescent="0.4">
      <c r="A176" s="46">
        <f>IF($B$15=DATOS!$B$3,CALDERAS!C160,IF($B$15=DATOS!$B$4,CENTRÍFUGAS!C160,IF($B$15=DATOS!$B$5,CHILLERS!C160, IF($B$15=DATOS!$B$6,COMPRESORES!C160,IF($B$15=DATOS!$B$7,EVAPORADORES!C160,IF($B$15=DATOS!$B$8,FILTROS!C160,IF($B$15=DATOS!$B$9,IC!C160,IF($B$15=DATOS!$B$10,MIXERS!C160,IF($B$15=DATOS!$B$11,MOLINOS!C160,IF($B$15=DATOS!$B$12,'ÓSMOSIS INV'!C160,IF($B$15=DATOS!$B$13,REACTORES!C160,IF($B$15=DATOS!$B$14,RESINAS!C164,IF($B$15=DATOS!$B$15,SECADORES!C160,IF($B$15=DATOS!$B$16,SILOS!C160,IF($B$15=DATOS!$B$17,TANQUES!C160,IF($B$15=DATOS!$B$18,'TK AGITADOS'!C160,IF($B$15=DATOS!$B$19,'TORRES ENF'!C160," ")))))))))))))))))</f>
        <v>0</v>
      </c>
      <c r="B176" s="46">
        <f>IF($B$15=DATOS!$B$3,CALDERAS!D160,IF($B$15=DATOS!$B$4,CENTRÍFUGAS!D160,IF($B$15=DATOS!$B$5,CHILLERS!D160, IF($B$15=DATOS!$B$6,COMPRESORES!D160,IF($B$15=DATOS!$B$7,EVAPORADORES!D160,IF($B$15=DATOS!$B$8,FILTROS!D160,IF($B$15=DATOS!$B$9,IC!D160,IF($B$15=DATOS!$B$10,MIXERS!D160,IF($B$15=DATOS!$B$11,MOLINOS!D160,IF($B$15=DATOS!$B$12,'ÓSMOSIS INV'!D160,IF($B$15=DATOS!$B$13,REACTORES!D160,IF($B$15=DATOS!$B$14,RESINAS!D164,IF($B$15=DATOS!$B$15,SECADORES!D160,IF($B$15=DATOS!$B$16,SILOS!D160,IF($B$15=DATOS!$B$17,TANQUES!D160,IF($B$15=DATOS!$B$18,'TK AGITADOS'!D160,IF($B$15=DATOS!$B$19,'TORRES ENF'!D160," ")))))))))))))))))</f>
        <v>0</v>
      </c>
      <c r="C176" s="46">
        <f>IF($B$15=DATOS!$B$3,CALDERAS!E160,IF($B$15=DATOS!$B$4,CENTRÍFUGAS!E160,IF($B$15=DATOS!$B$5,CHILLERS!E160, IF($B$15=DATOS!$B$6,COMPRESORES!E160,IF($B$15=DATOS!$B$7,EVAPORADORES!E160,IF($B$15=DATOS!$B$8,FILTROS!E160,IF($B$15=DATOS!$B$9,IC!E160,IF($B$15=DATOS!$B$10,MIXERS!E160,IF($B$15=DATOS!$B$11,MOLINOS!E160,IF($B$15=DATOS!$B$12,'ÓSMOSIS INV'!E160,IF($B$15=DATOS!$B$13,REACTORES!E160,IF($B$15=DATOS!$B$14,RESINAS!E164,IF($B$15=DATOS!$B$15,SECADORES!E160,IF($B$15=DATOS!$B$16,SILOS!E160,IF($B$15=DATOS!$B$17,TANQUES!E160,IF($B$15=DATOS!$B$18,'TK AGITADOS'!E160,IF($B$15=DATOS!$B$19,'TORRES ENF'!E160," ")))))))))))))))))</f>
        <v>0</v>
      </c>
      <c r="D176" s="46">
        <f>IF($B$15=DATOS!$B$3,CALDERAS!F160,IF($B$15=DATOS!$B$4,CENTRÍFUGAS!F160,IF($B$15=DATOS!$B$5,CHILLERS!F160, IF($B$15=DATOS!$B$6,COMPRESORES!F160,IF($B$15=DATOS!$B$7,EVAPORADORES!F160,IF($B$15=DATOS!$B$8,FILTROS!F160,IF($B$15=DATOS!$B$9,IC!F160,IF($B$15=DATOS!$B$10,MIXERS!F160,IF($B$15=DATOS!$B$11,MOLINOS!F160,IF($B$15=DATOS!$B$12,'ÓSMOSIS INV'!F160,IF($B$15=DATOS!$B$13,REACTORES!F160,IF($B$15=DATOS!$B$14,RESINAS!F164,IF($B$15=DATOS!$B$15,SECADORES!F160,IF($B$15=DATOS!$B$16,SILOS!F160,IF($B$15=DATOS!$B$17,TANQUES!F160,IF($B$15=DATOS!$B$18,'TK AGITADOS'!F160,IF($B$15=DATOS!$B$19,'TORRES ENF'!F160," ")))))))))))))))))</f>
        <v>0</v>
      </c>
      <c r="E176" s="46">
        <f>IF($B$15=DATOS!$B$3,CALDERAS!G160,IF($B$15=DATOS!$B$4,CENTRÍFUGAS!G160,IF($B$15=DATOS!$B$5,CHILLERS!G160, IF($B$15=DATOS!$B$6,COMPRESORES!G160,IF($B$15=DATOS!$B$7,EVAPORADORES!G160,IF($B$15=DATOS!$B$8,FILTROS!G160,IF($B$15=DATOS!$B$9,IC!G160,IF($B$15=DATOS!$B$10,MIXERS!G160,IF($B$15=DATOS!$B$11,MOLINOS!G160,IF($B$15=DATOS!$B$12,'ÓSMOSIS INV'!G160,IF($B$15=DATOS!$B$13,REACTORES!G160,IF($B$15=DATOS!$B$14,RESINAS!G164,IF($B$15=DATOS!$B$15,SECADORES!G160,IF($B$15=DATOS!$B$16,SILOS!G160,IF($B$15=DATOS!$B$17,TANQUES!G160,IF($B$15=DATOS!$B$18,'TK AGITADOS'!G160,IF($B$15=DATOS!$B$19,'TORRES ENF'!G160," ")))))))))))))))))</f>
        <v>0</v>
      </c>
      <c r="F176" s="46">
        <f>IF($B$15=DATOS!$B$3,CALDERAS!H160,IF($B$15=DATOS!$B$4,CENTRÍFUGAS!H160,IF($B$15=DATOS!$B$5,CHILLERS!H160, IF($B$15=DATOS!$B$6,COMPRESORES!H160,IF($B$15=DATOS!$B$7,EVAPORADORES!H160,IF($B$15=DATOS!$B$8,FILTROS!H160,IF($B$15=DATOS!$B$9,IC!H160,IF($B$15=DATOS!$B$10,MIXERS!H160,IF($B$15=DATOS!$B$11,MOLINOS!H160,IF($B$15=DATOS!$B$12,'ÓSMOSIS INV'!H160,IF($B$15=DATOS!$B$13,REACTORES!H160,IF($B$15=DATOS!$B$14,RESINAS!H164,IF($B$15=DATOS!$B$15,SECADORES!H160,IF($B$15=DATOS!$B$16,SILOS!H160,IF($B$15=DATOS!$B$17,TANQUES!H160,IF($B$15=DATOS!$B$18,'TK AGITADOS'!H160,IF($B$15=DATOS!$B$19,'TORRES ENF'!H160," ")))))))))))))))))</f>
        <v>0</v>
      </c>
      <c r="G176" s="46">
        <f>IF($B$15=DATOS!$B$3,CALDERAS!I160,IF($B$15=DATOS!$B$4,CENTRÍFUGAS!I160,IF($B$15=DATOS!$B$5,CHILLERS!I160, IF($B$15=DATOS!$B$6,COMPRESORES!I160,IF($B$15=DATOS!$B$7,EVAPORADORES!I160,IF($B$15=DATOS!$B$8,FILTROS!I160,IF($B$15=DATOS!$B$9,IC!I160,IF($B$15=DATOS!$B$10,MIXERS!I160,IF($B$15=DATOS!$B$11,MOLINOS!I160,IF($B$15=DATOS!$B$12,'ÓSMOSIS INV'!I160,IF($B$15=DATOS!$B$13,REACTORES!I160,IF($B$15=DATOS!$B$14,RESINAS!I164,IF($B$15=DATOS!$B$15,SECADORES!I160,IF($B$15=DATOS!$B$16,SILOS!I160,IF($B$15=DATOS!$B$17,TANQUES!I160,IF($B$15=DATOS!$B$18,'TK AGITADOS'!I160,IF($B$15=DATOS!$B$19,'TORRES ENF'!I160," ")))))))))))))))))</f>
        <v>0</v>
      </c>
      <c r="H176" s="46">
        <f>IF($B$15=DATOS!$B$3,CALDERAS!J160,IF($B$15=DATOS!$B$4,CENTRÍFUGAS!J160,IF($B$15=DATOS!$B$5,CHILLERS!J160, IF($B$15=DATOS!$B$6,COMPRESORES!J160,IF($B$15=DATOS!$B$7,EVAPORADORES!J160,IF($B$15=DATOS!$B$8,FILTROS!J160,IF($B$15=DATOS!$B$9,IC!J160,IF($B$15=DATOS!$B$10,MIXERS!J160,IF($B$15=DATOS!$B$11,MOLINOS!J160,IF($B$15=DATOS!$B$12,'ÓSMOSIS INV'!J160,IF($B$15=DATOS!$B$13,REACTORES!J160,IF($B$15=DATOS!$B$14,RESINAS!J164,IF($B$15=DATOS!$B$15,SECADORES!J160,IF($B$15=DATOS!$B$16,SILOS!J160,IF($B$15=DATOS!$B$17,TANQUES!J160,IF($B$15=DATOS!$B$18,'TK AGITADOS'!J160,IF($B$15=DATOS!$B$19,'TORRES ENF'!J160," ")))))))))))))))))</f>
        <v>0</v>
      </c>
      <c r="I176" s="46">
        <f>IF($B$15=DATOS!$B$3,CALDERAS!K160,IF($B$15=DATOS!$B$4,CENTRÍFUGAS!K160,IF($B$15=DATOS!$B$5,CHILLERS!K160, IF($B$15=DATOS!$B$6,COMPRESORES!K160,IF($B$15=DATOS!$B$7,EVAPORADORES!K160,IF($B$15=DATOS!$B$8,FILTROS!K160,IF($B$15=DATOS!$B$9,IC!K160,IF($B$15=DATOS!$B$10,MIXERS!K160,IF($B$15=DATOS!$B$11,MOLINOS!K160,IF($B$15=DATOS!$B$12,'ÓSMOSIS INV'!K160,IF($B$15=DATOS!$B$13,REACTORES!K160,IF($B$15=DATOS!$B$14,RESINAS!K164,IF($B$15=DATOS!$B$15,SECADORES!K160,IF($B$15=DATOS!$B$16,SILOS!K160,IF($B$15=DATOS!$B$17,TANQUES!K160,IF($B$15=DATOS!$B$18,'TK AGITADOS'!K160,IF($B$15=DATOS!$B$19,'TORRES ENF'!K160," ")))))))))))))))))</f>
        <v>0</v>
      </c>
      <c r="J176" s="46">
        <f>IF($B$15=DATOS!$B$3,CALDERAS!L160,IF($B$15=DATOS!$B$4,CENTRÍFUGAS!L160,IF($B$15=DATOS!$B$5,CHILLERS!L160, IF($B$15=DATOS!$B$6,COMPRESORES!L160,IF($B$15=DATOS!$B$7,EVAPORADORES!L160,IF($B$15=DATOS!$B$8,FILTROS!L160,IF($B$15=DATOS!$B$9,IC!L160,IF($B$15=DATOS!$B$10,MIXERS!L160,IF($B$15=DATOS!$B$11,MOLINOS!L160,IF($B$15=DATOS!$B$12,'ÓSMOSIS INV'!L160,IF($B$15=DATOS!$B$13,REACTORES!L160,IF($B$15=DATOS!$B$14,RESINAS!L164,IF($B$15=DATOS!$B$15,SECADORES!L160,IF($B$15=DATOS!$B$16,SILOS!L160,IF($B$15=DATOS!$B$17,TANQUES!L160,IF($B$15=DATOS!$B$18,'TK AGITADOS'!L160,IF($B$15=DATOS!$B$19,'TORRES ENF'!L160," ")))))))))))))))))</f>
        <v>0</v>
      </c>
      <c r="K176" s="46">
        <f>IF($B$15=DATOS!$B$3,CALDERAS!M160,IF($B$15=DATOS!$B$4,CENTRÍFUGAS!M160,IF($B$15=DATOS!$B$5,CHILLERS!M160, IF($B$15=DATOS!$B$6,COMPRESORES!M160,IF($B$15=DATOS!$B$7,EVAPORADORES!M160,IF($B$15=DATOS!$B$8,FILTROS!M160,IF($B$15=DATOS!$B$9,IC!M160,IF($B$15=DATOS!$B$10,MIXERS!M160,IF($B$15=DATOS!$B$11,MOLINOS!M160,IF($B$15=DATOS!$B$12,'ÓSMOSIS INV'!M160,IF($B$15=DATOS!$B$13,REACTORES!M160,IF($B$15=DATOS!$B$14,RESINAS!M164,IF($B$15=DATOS!$B$15,SECADORES!M160,IF($B$15=DATOS!$B$16,SILOS!M160,IF($B$15=DATOS!$B$17,TANQUES!M160,IF($B$15=DATOS!$B$18,'TK AGITADOS'!M160,IF($B$15=DATOS!$B$19,'TORRES ENF'!M160," ")))))))))))))))))</f>
        <v>0</v>
      </c>
      <c r="L176" s="46">
        <f>IF($B$15=DATOS!$B$3,CALDERAS!N160,IF($B$15=DATOS!$B$4,CENTRÍFUGAS!N160,IF($B$15=DATOS!$B$5,CHILLERS!N160, IF($B$15=DATOS!$B$6,COMPRESORES!N160,IF($B$15=DATOS!$B$7,EVAPORADORES!N160,IF($B$15=DATOS!$B$8,FILTROS!N160,IF($B$15=DATOS!$B$9,IC!N160,IF($B$15=DATOS!$B$10,MIXERS!N160,IF($B$15=DATOS!$B$11,MOLINOS!N160,IF($B$15=DATOS!$B$12,'ÓSMOSIS INV'!N160,IF($B$15=DATOS!$B$13,REACTORES!N160,IF($B$15=DATOS!$B$14,RESINAS!N164,IF($B$15=DATOS!$B$15,SECADORES!N160,IF($B$15=DATOS!$B$16,SILOS!N160,IF($B$15=DATOS!$B$17,TANQUES!N160,IF($B$15=DATOS!$B$18,'TK AGITADOS'!N160,IF($B$15=DATOS!$B$19,'TORRES ENF'!N160," ")))))))))))))))))</f>
        <v>0</v>
      </c>
      <c r="M176" s="46">
        <f>IF($B$15=DATOS!$B$3,CALDERAS!O160,IF($B$15=DATOS!$B$4,CENTRÍFUGAS!O160,IF($B$15=DATOS!$B$5,CHILLERS!O160, IF($B$15=DATOS!$B$6,COMPRESORES!O160,IF($B$15=DATOS!$B$7,EVAPORADORES!O160,IF($B$15=DATOS!$B$8,FILTROS!O160,IF($B$15=DATOS!$B$9,IC!O160,IF($B$15=DATOS!$B$10,MIXERS!O160,IF($B$15=DATOS!$B$11,MOLINOS!O160,IF($B$15=DATOS!$B$12,'ÓSMOSIS INV'!O160,IF($B$15=DATOS!$B$13,REACTORES!O160,IF($B$15=DATOS!$B$14,RESINAS!O164,IF($B$15=DATOS!$B$15,SECADORES!O160,IF($B$15=DATOS!$B$16,SILOS!O160,IF($B$15=DATOS!$B$17,TANQUES!O160,IF($B$15=DATOS!$B$18,'TK AGITADOS'!O160,IF($B$15=DATOS!$B$19,'TORRES ENF'!O160," ")))))))))))))))))</f>
        <v>0</v>
      </c>
      <c r="N176" s="46">
        <f>IF($B$15=DATOS!$B$3,CALDERAS!P160,IF($B$15=DATOS!$B$4,CENTRÍFUGAS!P160,IF($B$15=DATOS!$B$5,CHILLERS!P160, IF($B$15=DATOS!$B$6,COMPRESORES!P160,IF($B$15=DATOS!$B$7,EVAPORADORES!P160,IF($B$15=DATOS!$B$8,FILTROS!P160,IF($B$15=DATOS!$B$9,IC!P160,IF($B$15=DATOS!$B$10,MIXERS!P160,IF($B$15=DATOS!$B$11,MOLINOS!P160,IF($B$15=DATOS!$B$12,'ÓSMOSIS INV'!P160,IF($B$15=DATOS!$B$13,REACTORES!P160,IF($B$15=DATOS!$B$14,RESINAS!P164,IF($B$15=DATOS!$B$15,SECADORES!P160,IF($B$15=DATOS!$B$16,SILOS!P160,IF($B$15=DATOS!$B$17,TANQUES!P160,IF($B$15=DATOS!$B$18,'TK AGITADOS'!P160,IF($B$15=DATOS!$B$19,'TORRES ENF'!P160," ")))))))))))))))))</f>
        <v>0</v>
      </c>
      <c r="O176" s="46">
        <f>IF($B$15=DATOS!$B$3,CALDERAS!Q160,IF($B$15=DATOS!$B$4,CENTRÍFUGAS!Q160,IF($B$15=DATOS!$B$5,CHILLERS!Q160, IF($B$15=DATOS!$B$6,COMPRESORES!Q160,IF($B$15=DATOS!$B$7,EVAPORADORES!Q160,IF($B$15=DATOS!$B$8,FILTROS!Q160,IF($B$15=DATOS!$B$9,IC!Q160,IF($B$15=DATOS!$B$10,MIXERS!Q160,IF($B$15=DATOS!$B$11,MOLINOS!Q160,IF($B$15=DATOS!$B$12,'ÓSMOSIS INV'!Q160,IF($B$15=DATOS!$B$13,REACTORES!Q160,IF($B$15=DATOS!$B$14,RESINAS!Q164,IF($B$15=DATOS!$B$15,SECADORES!Q160,IF($B$15=DATOS!$B$16,SILOS!Q160,IF($B$15=DATOS!$B$17,TANQUES!Q160,IF($B$15=DATOS!$B$18,'TK AGITADOS'!Q160,IF($B$15=DATOS!$B$19,'TORRES ENF'!Q160," ")))))))))))))))))</f>
        <v>0</v>
      </c>
      <c r="P176" s="46">
        <f>IF($B$15=DATOS!$B$3,CALDERAS!R160,IF($B$15=DATOS!$B$4,CENTRÍFUGAS!R160,IF($B$15=DATOS!$B$5,CHILLERS!R160, IF($B$15=DATOS!$B$6,COMPRESORES!R160,IF($B$15=DATOS!$B$7,EVAPORADORES!R160,IF($B$15=DATOS!$B$8,FILTROS!R160,IF($B$15=DATOS!$B$9,IC!R160,IF($B$15=DATOS!$B$10,MIXERS!R160,IF($B$15=DATOS!$B$11,MOLINOS!R160,IF($B$15=DATOS!$B$12,'ÓSMOSIS INV'!R160,IF($B$15=DATOS!$B$13,REACTORES!R160,IF($B$15=DATOS!$B$14,RESINAS!R164,IF($B$15=DATOS!$B$15,SECADORES!R160,IF($B$15=DATOS!$B$16,SILOS!R160,IF($B$15=DATOS!$B$17,TANQUES!R160,IF($B$15=DATOS!$B$18,'TK AGITADOS'!R160,IF($B$15=DATOS!$B$19,'TORRES ENF'!R160," ")))))))))))))))))</f>
        <v>0</v>
      </c>
      <c r="Q176" s="46">
        <f>IF($B$15=DATOS!$B$3,CALDERAS!S160,IF($B$15=DATOS!$B$4,CENTRÍFUGAS!S160,IF($B$15=DATOS!$B$5,CHILLERS!S160, IF($B$15=DATOS!$B$6,COMPRESORES!S160,IF($B$15=DATOS!$B$7,EVAPORADORES!S160,IF($B$15=DATOS!$B$8,FILTROS!S160,IF($B$15=DATOS!$B$9,IC!S160,IF($B$15=DATOS!$B$10,MIXERS!S160,IF($B$15=DATOS!$B$11,MOLINOS!S160,IF($B$15=DATOS!$B$12,'ÓSMOSIS INV'!S160,IF($B$15=DATOS!$B$13,REACTORES!S160,IF($B$15=DATOS!$B$14,RESINAS!S164,IF($B$15=DATOS!$B$15,SECADORES!S160,IF($B$15=DATOS!$B$16,SILOS!S160,IF($B$15=DATOS!$B$17,TANQUES!S160,IF($B$15=DATOS!$B$18,'TK AGITADOS'!S160,IF($B$15=DATOS!$B$19,'TORRES ENF'!S160," ")))))))))))))))))</f>
        <v>0</v>
      </c>
      <c r="R176" s="46">
        <f>IF($B$15=DATOS!$B$3,CALDERAS!T160,IF($B$15=DATOS!$B$4,CENTRÍFUGAS!T160,IF($B$15=DATOS!$B$5,CHILLERS!T160, IF($B$15=DATOS!$B$6,COMPRESORES!T160,IF($B$15=DATOS!$B$7,EVAPORADORES!T160,IF($B$15=DATOS!$B$8,FILTROS!T160,IF($B$15=DATOS!$B$9,IC!T160,IF($B$15=DATOS!$B$10,MIXERS!T160,IF($B$15=DATOS!$B$11,MOLINOS!T160,IF($B$15=DATOS!$B$12,'ÓSMOSIS INV'!T160,IF($B$15=DATOS!$B$13,REACTORES!T160,IF($B$15=DATOS!$B$14,RESINAS!T164,IF($B$15=DATOS!$B$15,SECADORES!T160,IF($B$15=DATOS!$B$16,SILOS!T160,IF($B$15=DATOS!$B$17,TANQUES!T160,IF($B$15=DATOS!$B$18,'TK AGITADOS'!T160,IF($B$15=DATOS!$B$19,'TORRES ENF'!T160," ")))))))))))))))))</f>
        <v>0</v>
      </c>
      <c r="S176" s="46">
        <f>IF($B$15=DATOS!$B$3,CALDERAS!U160,IF($B$15=DATOS!$B$4,CENTRÍFUGAS!U160,IF($B$15=DATOS!$B$5,CHILLERS!U160, IF($B$15=DATOS!$B$6,COMPRESORES!U160,IF($B$15=DATOS!$B$7,EVAPORADORES!U160,IF($B$15=DATOS!$B$8,FILTROS!U160,IF($B$15=DATOS!$B$9,IC!U160,IF($B$15=DATOS!$B$10,MIXERS!U160,IF($B$15=DATOS!$B$11,MOLINOS!U160,IF($B$15=DATOS!$B$12,'ÓSMOSIS INV'!U160,IF($B$15=DATOS!$B$13,REACTORES!U160,IF($B$15=DATOS!$B$14,RESINAS!U164,IF($B$15=DATOS!$B$15,SECADORES!U160,IF($B$15=DATOS!$B$16,SILOS!U160,IF($B$15=DATOS!$B$17,TANQUES!U160,IF($B$15=DATOS!$B$18,'TK AGITADOS'!U160,IF($B$15=DATOS!$B$19,'TORRES ENF'!U160," ")))))))))))))))))</f>
        <v>0</v>
      </c>
      <c r="T176" s="46">
        <f>IF($B$15=DATOS!$B$3,CALDERAS!V160,IF($B$15=DATOS!$B$4,CENTRÍFUGAS!V160,IF($B$15=DATOS!$B$5,CHILLERS!V160, IF($B$15=DATOS!$B$6,COMPRESORES!V160,IF($B$15=DATOS!$B$7,EVAPORADORES!V160,IF($B$15=DATOS!$B$8,FILTROS!V160,IF($B$15=DATOS!$B$9,IC!V160,IF($B$15=DATOS!$B$10,MIXERS!V160,IF($B$15=DATOS!$B$11,MOLINOS!V160,IF($B$15=DATOS!$B$12,'ÓSMOSIS INV'!V160,IF($B$15=DATOS!$B$13,REACTORES!V160,IF($B$15=DATOS!$B$14,RESINAS!V164,IF($B$15=DATOS!$B$15,SECADORES!V160,IF($B$15=DATOS!$B$16,SILOS!V160,IF($B$15=DATOS!$B$17,TANQUES!V160,IF($B$15=DATOS!$B$18,'TK AGITADOS'!V160,IF($B$15=DATOS!$B$19,'TORRES ENF'!V160," ")))))))))))))))))</f>
        <v>0</v>
      </c>
      <c r="U176" s="46">
        <f>IF($B$15=DATOS!$B$3,CALDERAS!W160,IF($B$15=DATOS!$B$4,CENTRÍFUGAS!W160,IF($B$15=DATOS!$B$5,CHILLERS!W160, IF($B$15=DATOS!$B$6,COMPRESORES!W160,IF($B$15=DATOS!$B$7,EVAPORADORES!W160,IF($B$15=DATOS!$B$8,FILTROS!W160,IF($B$15=DATOS!$B$9,IC!W160,IF($B$15=DATOS!$B$10,MIXERS!W160,IF($B$15=DATOS!$B$11,MOLINOS!W160,IF($B$15=DATOS!$B$12,'ÓSMOSIS INV'!W160,IF($B$15=DATOS!$B$13,REACTORES!W160,IF($B$15=DATOS!$B$14,RESINAS!W164,IF($B$15=DATOS!$B$15,SECADORES!W160,IF($B$15=DATOS!$B$16,SILOS!W160,IF($B$15=DATOS!$B$17,TANQUES!W160,IF($B$15=DATOS!$B$18,'TK AGITADOS'!W160,IF($B$15=DATOS!$B$19,'TORRES ENF'!W160," ")))))))))))))))))</f>
        <v>0</v>
      </c>
      <c r="V176" s="46">
        <f>IF($B$15=DATOS!$B$3,CALDERAS!X160,IF($B$15=DATOS!$B$4,CENTRÍFUGAS!X160,IF($B$15=DATOS!$B$5,CHILLERS!X160, IF($B$15=DATOS!$B$6,COMPRESORES!X160,IF($B$15=DATOS!$B$7,EVAPORADORES!X160,IF($B$15=DATOS!$B$8,FILTROS!X160,IF($B$15=DATOS!$B$9,IC!X160,IF($B$15=DATOS!$B$10,MIXERS!X160,IF($B$15=DATOS!$B$11,MOLINOS!X160,IF($B$15=DATOS!$B$12,'ÓSMOSIS INV'!X160,IF($B$15=DATOS!$B$13,REACTORES!X160,IF($B$15=DATOS!$B$14,RESINAS!X164,IF($B$15=DATOS!$B$15,SECADORES!X160,IF($B$15=DATOS!$B$16,SILOS!X160,IF($B$15=DATOS!$B$17,TANQUES!X160,IF($B$15=DATOS!$B$18,'TK AGITADOS'!X160,IF($B$15=DATOS!$B$19,'TORRES ENF'!X160," ")))))))))))))))))</f>
        <v>0</v>
      </c>
      <c r="W176" s="46">
        <f>IF($B$15=DATOS!$B$3,CALDERAS!Y160,IF($B$15=DATOS!$B$4,CENTRÍFUGAS!Y160,IF($B$15=DATOS!$B$5,CHILLERS!Y160, IF($B$15=DATOS!$B$6,COMPRESORES!Y160,IF($B$15=DATOS!$B$7,EVAPORADORES!Y160,IF($B$15=DATOS!$B$8,FILTROS!Y160,IF($B$15=DATOS!$B$9,IC!Y160,IF($B$15=DATOS!$B$10,MIXERS!Y160,IF($B$15=DATOS!$B$11,MOLINOS!Y160,IF($B$15=DATOS!$B$12,'ÓSMOSIS INV'!Y160,IF($B$15=DATOS!$B$13,REACTORES!Y160,IF($B$15=DATOS!$B$14,RESINAS!Y164,IF($B$15=DATOS!$B$15,SECADORES!Y160,IF($B$15=DATOS!$B$16,SILOS!Y160,IF($B$15=DATOS!$B$17,TANQUES!Y160,IF($B$15=DATOS!$B$18,'TK AGITADOS'!Y160,IF($B$15=DATOS!$B$19,'TORRES ENF'!Y160," ")))))))))))))))))</f>
        <v>0</v>
      </c>
      <c r="X176" s="46">
        <f>IF($B$15=DATOS!$B$3,CALDERAS!Z160,IF($B$15=DATOS!$B$4,CENTRÍFUGAS!Z160,IF($B$15=DATOS!$B$5,CHILLERS!Z160, IF($B$15=DATOS!$B$6,COMPRESORES!Z160,IF($B$15=DATOS!$B$7,EVAPORADORES!Z160,IF($B$15=DATOS!$B$8,FILTROS!Z160,IF($B$15=DATOS!$B$9,IC!Z160,IF($B$15=DATOS!$B$10,MIXERS!Z160,IF($B$15=DATOS!$B$11,MOLINOS!Z160,IF($B$15=DATOS!$B$12,'ÓSMOSIS INV'!Z160,IF($B$15=DATOS!$B$13,REACTORES!Z160,IF($B$15=DATOS!$B$14,RESINAS!Z164,IF($B$15=DATOS!$B$15,SECADORES!Z160,IF($B$15=DATOS!$B$16,SILOS!Z160,IF($B$15=DATOS!$B$17,TANQUES!Z160,IF($B$15=DATOS!$B$18,'TK AGITADOS'!Z160,IF($B$15=DATOS!$B$19,'TORRES ENF'!Z160," ")))))))))))))))))</f>
        <v>0</v>
      </c>
      <c r="Y176" s="46">
        <f>IF($B$15=DATOS!$B$3,CALDERAS!AA160,IF($B$15=DATOS!$B$4,CENTRÍFUGAS!AA160,IF($B$15=DATOS!$B$5,CHILLERS!AA160, IF($B$15=DATOS!$B$6,COMPRESORES!AA160,IF($B$15=DATOS!$B$7,EVAPORADORES!AA160,IF($B$15=DATOS!$B$8,FILTROS!AA160,IF($B$15=DATOS!$B$9,IC!AA160,IF($B$15=DATOS!$B$10,MIXERS!AA160,IF($B$15=DATOS!$B$11,MOLINOS!AA160,IF($B$15=DATOS!$B$12,'ÓSMOSIS INV'!AA160,IF($B$15=DATOS!$B$13,REACTORES!AA160,IF($B$15=DATOS!$B$14,RESINAS!AA164,IF($B$15=DATOS!$B$15,SECADORES!AA160,IF($B$15=DATOS!$B$16,SILOS!AA160,IF($B$15=DATOS!$B$17,TANQUES!AA160,IF($B$15=DATOS!$B$18,'TK AGITADOS'!AA160,IF($B$15=DATOS!$B$19,'TORRES ENF'!AA160," ")))))))))))))))))</f>
        <v>0</v>
      </c>
      <c r="Z176" s="46">
        <f>IF($B$15=DATOS!$B$3,CALDERAS!AB160,IF($B$15=DATOS!$B$4,CENTRÍFUGAS!AB160,IF($B$15=DATOS!$B$5,CHILLERS!AB160, IF($B$15=DATOS!$B$6,COMPRESORES!AB160,IF($B$15=DATOS!$B$7,EVAPORADORES!AB160,IF($B$15=DATOS!$B$8,FILTROS!AB160,IF($B$15=DATOS!$B$9,IC!AB160,IF($B$15=DATOS!$B$10,MIXERS!AB160,IF($B$15=DATOS!$B$11,MOLINOS!AB160,IF($B$15=DATOS!$B$12,'ÓSMOSIS INV'!AB160,IF($B$15=DATOS!$B$13,REACTORES!AB160,IF($B$15=DATOS!$B$14,RESINAS!AB164,IF($B$15=DATOS!$B$15,SECADORES!AB160,IF($B$15=DATOS!$B$16,SILOS!AB160,IF($B$15=DATOS!$B$17,TANQUES!AB160,IF($B$15=DATOS!$B$18,'TK AGITADOS'!AB160,IF($B$15=DATOS!$B$19,'TORRES ENF'!AB160," ")))))))))))))))))</f>
        <v>0</v>
      </c>
      <c r="AA176" s="46">
        <f>IF($B$15=DATOS!$B$3,CALDERAS!AC160,IF($B$15=DATOS!$B$4,CENTRÍFUGAS!AC160,IF($B$15=DATOS!$B$5,CHILLERS!AC160, IF($B$15=DATOS!$B$6,COMPRESORES!AC160,IF($B$15=DATOS!$B$7,EVAPORADORES!AC160,IF($B$15=DATOS!$B$8,FILTROS!AC160,IF($B$15=DATOS!$B$9,IC!AC160,IF($B$15=DATOS!$B$10,MIXERS!AC160,IF($B$15=DATOS!$B$11,MOLINOS!AC160,IF($B$15=DATOS!$B$12,'ÓSMOSIS INV'!AC160,IF($B$15=DATOS!$B$13,REACTORES!AC160,IF($B$15=DATOS!$B$14,RESINAS!AC164,IF($B$15=DATOS!$B$15,SECADORES!AC160,IF($B$15=DATOS!$B$16,SILOS!AC160,IF($B$15=DATOS!$B$17,TANQUES!AC160,IF($B$15=DATOS!$B$18,'TK AGITADOS'!AC160,IF($B$15=DATOS!$B$19,'TORRES ENF'!AC160," ")))))))))))))))))</f>
        <v>0</v>
      </c>
      <c r="AB176" s="46">
        <f>IF($B$15=DATOS!$B$3,CALDERAS!AD160,IF($B$15=DATOS!$B$4,CENTRÍFUGAS!AD160,IF($B$15=DATOS!$B$5,CHILLERS!AD160, IF($B$15=DATOS!$B$6,COMPRESORES!AD160,IF($B$15=DATOS!$B$7,EVAPORADORES!AD160,IF($B$15=DATOS!$B$8,FILTROS!AD160,IF($B$15=DATOS!$B$9,IC!AD160,IF($B$15=DATOS!$B$10,MIXERS!AD160,IF($B$15=DATOS!$B$11,MOLINOS!AD160,IF($B$15=DATOS!$B$12,'ÓSMOSIS INV'!AD160,IF($B$15=DATOS!$B$13,REACTORES!AD160,IF($B$15=DATOS!$B$14,RESINAS!AD164,IF($B$15=DATOS!$B$15,SECADORES!AD160,IF($B$15=DATOS!$B$16,SILOS!AD160,IF($B$15=DATOS!$B$17,TANQUES!AD160,IF($B$15=DATOS!$B$18,'TK AGITADOS'!AD160,IF($B$15=DATOS!$B$19,'TORRES ENF'!AD160," ")))))))))))))))))</f>
        <v>0</v>
      </c>
      <c r="AC176" s="46">
        <f>IF($B$15=DATOS!$B$3,CALDERAS!AE160,IF($B$15=DATOS!$B$4,CENTRÍFUGAS!AE160,IF($B$15=DATOS!$B$5,CHILLERS!AE160, IF($B$15=DATOS!$B$6,COMPRESORES!AE160,IF($B$15=DATOS!$B$7,EVAPORADORES!AE160,IF($B$15=DATOS!$B$8,FILTROS!AE160,IF($B$15=DATOS!$B$9,IC!AE160,IF($B$15=DATOS!$B$10,MIXERS!AE160,IF($B$15=DATOS!$B$11,MOLINOS!AE160,IF($B$15=DATOS!$B$12,'ÓSMOSIS INV'!AE160,IF($B$15=DATOS!$B$13,REACTORES!AE160,IF($B$15=DATOS!$B$14,RESINAS!AE164,IF($B$15=DATOS!$B$15,SECADORES!AE160,IF($B$15=DATOS!$B$16,SILOS!AE160,IF($B$15=DATOS!$B$17,TANQUES!AE160,IF($B$15=DATOS!$B$18,'TK AGITADOS'!AE160,IF($B$15=DATOS!$B$19,'TORRES ENF'!AE160," ")))))))))))))))))</f>
        <v>0</v>
      </c>
      <c r="AD176" s="46">
        <f>IF($B$15=DATOS!$B$3,CALDERAS!AF160,IF($B$15=DATOS!$B$4,CENTRÍFUGAS!AF160,IF($B$15=DATOS!$B$5,CHILLERS!AF160, IF($B$15=DATOS!$B$6,COMPRESORES!AF160,IF($B$15=DATOS!$B$7,EVAPORADORES!AF160,IF($B$15=DATOS!$B$8,FILTROS!AF160,IF($B$15=DATOS!$B$9,IC!AF160,IF($B$15=DATOS!$B$10,MIXERS!AF160,IF($B$15=DATOS!$B$11,MOLINOS!AF160,IF($B$15=DATOS!$B$12,'ÓSMOSIS INV'!AF160,IF($B$15=DATOS!$B$13,REACTORES!AF160,IF($B$15=DATOS!$B$14,RESINAS!AF164,IF($B$15=DATOS!$B$15,SECADORES!AF160,IF($B$15=DATOS!$B$16,SILOS!AF160,IF($B$15=DATOS!$B$17,TANQUES!AF160,IF($B$15=DATOS!$B$18,'TK AGITADOS'!AF160,IF($B$15=DATOS!$B$19,'TORRES ENF'!AF160," ")))))))))))))))))</f>
        <v>0</v>
      </c>
      <c r="AE176" s="46">
        <f>IF($B$15=DATOS!$B$3,CALDERAS!AG160,IF($B$15=DATOS!$B$4,CENTRÍFUGAS!AG160,IF($B$15=DATOS!$B$5,CHILLERS!AG160, IF($B$15=DATOS!$B$6,COMPRESORES!AG160,IF($B$15=DATOS!$B$7,EVAPORADORES!AG160,IF($B$15=DATOS!$B$8,FILTROS!AG160,IF($B$15=DATOS!$B$9,IC!AG160,IF($B$15=DATOS!$B$10,MIXERS!AG160,IF($B$15=DATOS!$B$11,MOLINOS!AG160,IF($B$15=DATOS!$B$12,'ÓSMOSIS INV'!AG160,IF($B$15=DATOS!$B$13,REACTORES!AG160,IF($B$15=DATOS!$B$14,RESINAS!AG164,IF($B$15=DATOS!$B$15,SECADORES!AG160,IF($B$15=DATOS!$B$16,SILOS!AG160,IF($B$15=DATOS!$B$17,TANQUES!AG160,IF($B$15=DATOS!$B$18,'TK AGITADOS'!AG160,IF($B$15=DATOS!$B$19,'TORRES ENF'!AG160," ")))))))))))))))))</f>
        <v>0</v>
      </c>
      <c r="AF176" s="46">
        <f>IF($B$15=DATOS!$B$3,CALDERAS!AH160,IF($B$15=DATOS!$B$4,CENTRÍFUGAS!AH160,IF($B$15=DATOS!$B$5,CHILLERS!AH160, IF($B$15=DATOS!$B$6,COMPRESORES!AH160,IF($B$15=DATOS!$B$7,EVAPORADORES!AH160,IF($B$15=DATOS!$B$8,FILTROS!AH160,IF($B$15=DATOS!$B$9,IC!AH160,IF($B$15=DATOS!$B$10,MIXERS!AH160,IF($B$15=DATOS!$B$11,MOLINOS!AH160,IF($B$15=DATOS!$B$12,'ÓSMOSIS INV'!AH160,IF($B$15=DATOS!$B$13,REACTORES!AH160,IF($B$15=DATOS!$B$14,RESINAS!AH164,IF($B$15=DATOS!$B$15,SECADORES!AH160,IF($B$15=DATOS!$B$16,SILOS!AH160,IF($B$15=DATOS!$B$17,TANQUES!AH160,IF($B$15=DATOS!$B$18,'TK AGITADOS'!AH160,IF($B$15=DATOS!$B$19,'TORRES ENF'!AH160," ")))))))))))))))))</f>
        <v>0</v>
      </c>
    </row>
    <row r="177" spans="1:32" s="48" customFormat="1" ht="45" customHeight="1" x14ac:dyDescent="0.4">
      <c r="A177" s="46">
        <f>IF($B$15=DATOS!$B$3,CALDERAS!C161,IF($B$15=DATOS!$B$4,CENTRÍFUGAS!C161,IF($B$15=DATOS!$B$5,CHILLERS!C161, IF($B$15=DATOS!$B$6,COMPRESORES!C161,IF($B$15=DATOS!$B$7,EVAPORADORES!C161,IF($B$15=DATOS!$B$8,FILTROS!C161,IF($B$15=DATOS!$B$9,IC!C161,IF($B$15=DATOS!$B$10,MIXERS!C161,IF($B$15=DATOS!$B$11,MOLINOS!C161,IF($B$15=DATOS!$B$12,'ÓSMOSIS INV'!C161,IF($B$15=DATOS!$B$13,REACTORES!C161,IF($B$15=DATOS!$B$14,RESINAS!C165,IF($B$15=DATOS!$B$15,SECADORES!C161,IF($B$15=DATOS!$B$16,SILOS!C161,IF($B$15=DATOS!$B$17,TANQUES!C161,IF($B$15=DATOS!$B$18,'TK AGITADOS'!C161,IF($B$15=DATOS!$B$19,'TORRES ENF'!C161," ")))))))))))))))))</f>
        <v>0</v>
      </c>
      <c r="B177" s="46">
        <f>IF($B$15=DATOS!$B$3,CALDERAS!D161,IF($B$15=DATOS!$B$4,CENTRÍFUGAS!D161,IF($B$15=DATOS!$B$5,CHILLERS!D161, IF($B$15=DATOS!$B$6,COMPRESORES!D161,IF($B$15=DATOS!$B$7,EVAPORADORES!D161,IF($B$15=DATOS!$B$8,FILTROS!D161,IF($B$15=DATOS!$B$9,IC!D161,IF($B$15=DATOS!$B$10,MIXERS!D161,IF($B$15=DATOS!$B$11,MOLINOS!D161,IF($B$15=DATOS!$B$12,'ÓSMOSIS INV'!D161,IF($B$15=DATOS!$B$13,REACTORES!D161,IF($B$15=DATOS!$B$14,RESINAS!D165,IF($B$15=DATOS!$B$15,SECADORES!D161,IF($B$15=DATOS!$B$16,SILOS!D161,IF($B$15=DATOS!$B$17,TANQUES!D161,IF($B$15=DATOS!$B$18,'TK AGITADOS'!D161,IF($B$15=DATOS!$B$19,'TORRES ENF'!D161," ")))))))))))))))))</f>
        <v>0</v>
      </c>
      <c r="C177" s="46">
        <f>IF($B$15=DATOS!$B$3,CALDERAS!E161,IF($B$15=DATOS!$B$4,CENTRÍFUGAS!E161,IF($B$15=DATOS!$B$5,CHILLERS!E161, IF($B$15=DATOS!$B$6,COMPRESORES!E161,IF($B$15=DATOS!$B$7,EVAPORADORES!E161,IF($B$15=DATOS!$B$8,FILTROS!E161,IF($B$15=DATOS!$B$9,IC!E161,IF($B$15=DATOS!$B$10,MIXERS!E161,IF($B$15=DATOS!$B$11,MOLINOS!E161,IF($B$15=DATOS!$B$12,'ÓSMOSIS INV'!E161,IF($B$15=DATOS!$B$13,REACTORES!E161,IF($B$15=DATOS!$B$14,RESINAS!E165,IF($B$15=DATOS!$B$15,SECADORES!E161,IF($B$15=DATOS!$B$16,SILOS!E161,IF($B$15=DATOS!$B$17,TANQUES!E161,IF($B$15=DATOS!$B$18,'TK AGITADOS'!E161,IF($B$15=DATOS!$B$19,'TORRES ENF'!E161," ")))))))))))))))))</f>
        <v>0</v>
      </c>
      <c r="D177" s="46">
        <f>IF($B$15=DATOS!$B$3,CALDERAS!F161,IF($B$15=DATOS!$B$4,CENTRÍFUGAS!F161,IF($B$15=DATOS!$B$5,CHILLERS!F161, IF($B$15=DATOS!$B$6,COMPRESORES!F161,IF($B$15=DATOS!$B$7,EVAPORADORES!F161,IF($B$15=DATOS!$B$8,FILTROS!F161,IF($B$15=DATOS!$B$9,IC!F161,IF($B$15=DATOS!$B$10,MIXERS!F161,IF($B$15=DATOS!$B$11,MOLINOS!F161,IF($B$15=DATOS!$B$12,'ÓSMOSIS INV'!F161,IF($B$15=DATOS!$B$13,REACTORES!F161,IF($B$15=DATOS!$B$14,RESINAS!F165,IF($B$15=DATOS!$B$15,SECADORES!F161,IF($B$15=DATOS!$B$16,SILOS!F161,IF($B$15=DATOS!$B$17,TANQUES!F161,IF($B$15=DATOS!$B$18,'TK AGITADOS'!F161,IF($B$15=DATOS!$B$19,'TORRES ENF'!F161," ")))))))))))))))))</f>
        <v>0</v>
      </c>
      <c r="E177" s="46">
        <f>IF($B$15=DATOS!$B$3,CALDERAS!G161,IF($B$15=DATOS!$B$4,CENTRÍFUGAS!G161,IF($B$15=DATOS!$B$5,CHILLERS!G161, IF($B$15=DATOS!$B$6,COMPRESORES!G161,IF($B$15=DATOS!$B$7,EVAPORADORES!G161,IF($B$15=DATOS!$B$8,FILTROS!G161,IF($B$15=DATOS!$B$9,IC!G161,IF($B$15=DATOS!$B$10,MIXERS!G161,IF($B$15=DATOS!$B$11,MOLINOS!G161,IF($B$15=DATOS!$B$12,'ÓSMOSIS INV'!G161,IF($B$15=DATOS!$B$13,REACTORES!G161,IF($B$15=DATOS!$B$14,RESINAS!G165,IF($B$15=DATOS!$B$15,SECADORES!G161,IF($B$15=DATOS!$B$16,SILOS!G161,IF($B$15=DATOS!$B$17,TANQUES!G161,IF($B$15=DATOS!$B$18,'TK AGITADOS'!G161,IF($B$15=DATOS!$B$19,'TORRES ENF'!G161," ")))))))))))))))))</f>
        <v>0</v>
      </c>
      <c r="F177" s="46">
        <f>IF($B$15=DATOS!$B$3,CALDERAS!H161,IF($B$15=DATOS!$B$4,CENTRÍFUGAS!H161,IF($B$15=DATOS!$B$5,CHILLERS!H161, IF($B$15=DATOS!$B$6,COMPRESORES!H161,IF($B$15=DATOS!$B$7,EVAPORADORES!H161,IF($B$15=DATOS!$B$8,FILTROS!H161,IF($B$15=DATOS!$B$9,IC!H161,IF($B$15=DATOS!$B$10,MIXERS!H161,IF($B$15=DATOS!$B$11,MOLINOS!H161,IF($B$15=DATOS!$B$12,'ÓSMOSIS INV'!H161,IF($B$15=DATOS!$B$13,REACTORES!H161,IF($B$15=DATOS!$B$14,RESINAS!H165,IF($B$15=DATOS!$B$15,SECADORES!H161,IF($B$15=DATOS!$B$16,SILOS!H161,IF($B$15=DATOS!$B$17,TANQUES!H161,IF($B$15=DATOS!$B$18,'TK AGITADOS'!H161,IF($B$15=DATOS!$B$19,'TORRES ENF'!H161," ")))))))))))))))))</f>
        <v>0</v>
      </c>
      <c r="G177" s="46">
        <f>IF($B$15=DATOS!$B$3,CALDERAS!I161,IF($B$15=DATOS!$B$4,CENTRÍFUGAS!I161,IF($B$15=DATOS!$B$5,CHILLERS!I161, IF($B$15=DATOS!$B$6,COMPRESORES!I161,IF($B$15=DATOS!$B$7,EVAPORADORES!I161,IF($B$15=DATOS!$B$8,FILTROS!I161,IF($B$15=DATOS!$B$9,IC!I161,IF($B$15=DATOS!$B$10,MIXERS!I161,IF($B$15=DATOS!$B$11,MOLINOS!I161,IF($B$15=DATOS!$B$12,'ÓSMOSIS INV'!I161,IF($B$15=DATOS!$B$13,REACTORES!I161,IF($B$15=DATOS!$B$14,RESINAS!I165,IF($B$15=DATOS!$B$15,SECADORES!I161,IF($B$15=DATOS!$B$16,SILOS!I161,IF($B$15=DATOS!$B$17,TANQUES!I161,IF($B$15=DATOS!$B$18,'TK AGITADOS'!I161,IF($B$15=DATOS!$B$19,'TORRES ENF'!I161," ")))))))))))))))))</f>
        <v>0</v>
      </c>
      <c r="H177" s="46">
        <f>IF($B$15=DATOS!$B$3,CALDERAS!J161,IF($B$15=DATOS!$B$4,CENTRÍFUGAS!J161,IF($B$15=DATOS!$B$5,CHILLERS!J161, IF($B$15=DATOS!$B$6,COMPRESORES!J161,IF($B$15=DATOS!$B$7,EVAPORADORES!J161,IF($B$15=DATOS!$B$8,FILTROS!J161,IF($B$15=DATOS!$B$9,IC!J161,IF($B$15=DATOS!$B$10,MIXERS!J161,IF($B$15=DATOS!$B$11,MOLINOS!J161,IF($B$15=DATOS!$B$12,'ÓSMOSIS INV'!J161,IF($B$15=DATOS!$B$13,REACTORES!J161,IF($B$15=DATOS!$B$14,RESINAS!J165,IF($B$15=DATOS!$B$15,SECADORES!J161,IF($B$15=DATOS!$B$16,SILOS!J161,IF($B$15=DATOS!$B$17,TANQUES!J161,IF($B$15=DATOS!$B$18,'TK AGITADOS'!J161,IF($B$15=DATOS!$B$19,'TORRES ENF'!J161," ")))))))))))))))))</f>
        <v>0</v>
      </c>
      <c r="I177" s="46">
        <f>IF($B$15=DATOS!$B$3,CALDERAS!K161,IF($B$15=DATOS!$B$4,CENTRÍFUGAS!K161,IF($B$15=DATOS!$B$5,CHILLERS!K161, IF($B$15=DATOS!$B$6,COMPRESORES!K161,IF($B$15=DATOS!$B$7,EVAPORADORES!K161,IF($B$15=DATOS!$B$8,FILTROS!K161,IF($B$15=DATOS!$B$9,IC!K161,IF($B$15=DATOS!$B$10,MIXERS!K161,IF($B$15=DATOS!$B$11,MOLINOS!K161,IF($B$15=DATOS!$B$12,'ÓSMOSIS INV'!K161,IF($B$15=DATOS!$B$13,REACTORES!K161,IF($B$15=DATOS!$B$14,RESINAS!K165,IF($B$15=DATOS!$B$15,SECADORES!K161,IF($B$15=DATOS!$B$16,SILOS!K161,IF($B$15=DATOS!$B$17,TANQUES!K161,IF($B$15=DATOS!$B$18,'TK AGITADOS'!K161,IF($B$15=DATOS!$B$19,'TORRES ENF'!K161," ")))))))))))))))))</f>
        <v>0</v>
      </c>
      <c r="J177" s="46">
        <f>IF($B$15=DATOS!$B$3,CALDERAS!L161,IF($B$15=DATOS!$B$4,CENTRÍFUGAS!L161,IF($B$15=DATOS!$B$5,CHILLERS!L161, IF($B$15=DATOS!$B$6,COMPRESORES!L161,IF($B$15=DATOS!$B$7,EVAPORADORES!L161,IF($B$15=DATOS!$B$8,FILTROS!L161,IF($B$15=DATOS!$B$9,IC!L161,IF($B$15=DATOS!$B$10,MIXERS!L161,IF($B$15=DATOS!$B$11,MOLINOS!L161,IF($B$15=DATOS!$B$12,'ÓSMOSIS INV'!L161,IF($B$15=DATOS!$B$13,REACTORES!L161,IF($B$15=DATOS!$B$14,RESINAS!L165,IF($B$15=DATOS!$B$15,SECADORES!L161,IF($B$15=DATOS!$B$16,SILOS!L161,IF($B$15=DATOS!$B$17,TANQUES!L161,IF($B$15=DATOS!$B$18,'TK AGITADOS'!L161,IF($B$15=DATOS!$B$19,'TORRES ENF'!L161," ")))))))))))))))))</f>
        <v>0</v>
      </c>
      <c r="K177" s="46">
        <f>IF($B$15=DATOS!$B$3,CALDERAS!M161,IF($B$15=DATOS!$B$4,CENTRÍFUGAS!M161,IF($B$15=DATOS!$B$5,CHILLERS!M161, IF($B$15=DATOS!$B$6,COMPRESORES!M161,IF($B$15=DATOS!$B$7,EVAPORADORES!M161,IF($B$15=DATOS!$B$8,FILTROS!M161,IF($B$15=DATOS!$B$9,IC!M161,IF($B$15=DATOS!$B$10,MIXERS!M161,IF($B$15=DATOS!$B$11,MOLINOS!M161,IF($B$15=DATOS!$B$12,'ÓSMOSIS INV'!M161,IF($B$15=DATOS!$B$13,REACTORES!M161,IF($B$15=DATOS!$B$14,RESINAS!M165,IF($B$15=DATOS!$B$15,SECADORES!M161,IF($B$15=DATOS!$B$16,SILOS!M161,IF($B$15=DATOS!$B$17,TANQUES!M161,IF($B$15=DATOS!$B$18,'TK AGITADOS'!M161,IF($B$15=DATOS!$B$19,'TORRES ENF'!M161," ")))))))))))))))))</f>
        <v>0</v>
      </c>
      <c r="L177" s="46">
        <f>IF($B$15=DATOS!$B$3,CALDERAS!N161,IF($B$15=DATOS!$B$4,CENTRÍFUGAS!N161,IF($B$15=DATOS!$B$5,CHILLERS!N161, IF($B$15=DATOS!$B$6,COMPRESORES!N161,IF($B$15=DATOS!$B$7,EVAPORADORES!N161,IF($B$15=DATOS!$B$8,FILTROS!N161,IF($B$15=DATOS!$B$9,IC!N161,IF($B$15=DATOS!$B$10,MIXERS!N161,IF($B$15=DATOS!$B$11,MOLINOS!N161,IF($B$15=DATOS!$B$12,'ÓSMOSIS INV'!N161,IF($B$15=DATOS!$B$13,REACTORES!N161,IF($B$15=DATOS!$B$14,RESINAS!N165,IF($B$15=DATOS!$B$15,SECADORES!N161,IF($B$15=DATOS!$B$16,SILOS!N161,IF($B$15=DATOS!$B$17,TANQUES!N161,IF($B$15=DATOS!$B$18,'TK AGITADOS'!N161,IF($B$15=DATOS!$B$19,'TORRES ENF'!N161," ")))))))))))))))))</f>
        <v>0</v>
      </c>
      <c r="M177" s="46">
        <f>IF($B$15=DATOS!$B$3,CALDERAS!O161,IF($B$15=DATOS!$B$4,CENTRÍFUGAS!O161,IF($B$15=DATOS!$B$5,CHILLERS!O161, IF($B$15=DATOS!$B$6,COMPRESORES!O161,IF($B$15=DATOS!$B$7,EVAPORADORES!O161,IF($B$15=DATOS!$B$8,FILTROS!O161,IF($B$15=DATOS!$B$9,IC!O161,IF($B$15=DATOS!$B$10,MIXERS!O161,IF($B$15=DATOS!$B$11,MOLINOS!O161,IF($B$15=DATOS!$B$12,'ÓSMOSIS INV'!O161,IF($B$15=DATOS!$B$13,REACTORES!O161,IF($B$15=DATOS!$B$14,RESINAS!O165,IF($B$15=DATOS!$B$15,SECADORES!O161,IF($B$15=DATOS!$B$16,SILOS!O161,IF($B$15=DATOS!$B$17,TANQUES!O161,IF($B$15=DATOS!$B$18,'TK AGITADOS'!O161,IF($B$15=DATOS!$B$19,'TORRES ENF'!O161," ")))))))))))))))))</f>
        <v>0</v>
      </c>
      <c r="N177" s="46">
        <f>IF($B$15=DATOS!$B$3,CALDERAS!P161,IF($B$15=DATOS!$B$4,CENTRÍFUGAS!P161,IF($B$15=DATOS!$B$5,CHILLERS!P161, IF($B$15=DATOS!$B$6,COMPRESORES!P161,IF($B$15=DATOS!$B$7,EVAPORADORES!P161,IF($B$15=DATOS!$B$8,FILTROS!P161,IF($B$15=DATOS!$B$9,IC!P161,IF($B$15=DATOS!$B$10,MIXERS!P161,IF($B$15=DATOS!$B$11,MOLINOS!P161,IF($B$15=DATOS!$B$12,'ÓSMOSIS INV'!P161,IF($B$15=DATOS!$B$13,REACTORES!P161,IF($B$15=DATOS!$B$14,RESINAS!P165,IF($B$15=DATOS!$B$15,SECADORES!P161,IF($B$15=DATOS!$B$16,SILOS!P161,IF($B$15=DATOS!$B$17,TANQUES!P161,IF($B$15=DATOS!$B$18,'TK AGITADOS'!P161,IF($B$15=DATOS!$B$19,'TORRES ENF'!P161," ")))))))))))))))))</f>
        <v>0</v>
      </c>
      <c r="O177" s="46">
        <f>IF($B$15=DATOS!$B$3,CALDERAS!Q161,IF($B$15=DATOS!$B$4,CENTRÍFUGAS!Q161,IF($B$15=DATOS!$B$5,CHILLERS!Q161, IF($B$15=DATOS!$B$6,COMPRESORES!Q161,IF($B$15=DATOS!$B$7,EVAPORADORES!Q161,IF($B$15=DATOS!$B$8,FILTROS!Q161,IF($B$15=DATOS!$B$9,IC!Q161,IF($B$15=DATOS!$B$10,MIXERS!Q161,IF($B$15=DATOS!$B$11,MOLINOS!Q161,IF($B$15=DATOS!$B$12,'ÓSMOSIS INV'!Q161,IF($B$15=DATOS!$B$13,REACTORES!Q161,IF($B$15=DATOS!$B$14,RESINAS!Q165,IF($B$15=DATOS!$B$15,SECADORES!Q161,IF($B$15=DATOS!$B$16,SILOS!Q161,IF($B$15=DATOS!$B$17,TANQUES!Q161,IF($B$15=DATOS!$B$18,'TK AGITADOS'!Q161,IF($B$15=DATOS!$B$19,'TORRES ENF'!Q161," ")))))))))))))))))</f>
        <v>0</v>
      </c>
      <c r="P177" s="46">
        <f>IF($B$15=DATOS!$B$3,CALDERAS!R161,IF($B$15=DATOS!$B$4,CENTRÍFUGAS!R161,IF($B$15=DATOS!$B$5,CHILLERS!R161, IF($B$15=DATOS!$B$6,COMPRESORES!R161,IF($B$15=DATOS!$B$7,EVAPORADORES!R161,IF($B$15=DATOS!$B$8,FILTROS!R161,IF($B$15=DATOS!$B$9,IC!R161,IF($B$15=DATOS!$B$10,MIXERS!R161,IF($B$15=DATOS!$B$11,MOLINOS!R161,IF($B$15=DATOS!$B$12,'ÓSMOSIS INV'!R161,IF($B$15=DATOS!$B$13,REACTORES!R161,IF($B$15=DATOS!$B$14,RESINAS!R165,IF($B$15=DATOS!$B$15,SECADORES!R161,IF($B$15=DATOS!$B$16,SILOS!R161,IF($B$15=DATOS!$B$17,TANQUES!R161,IF($B$15=DATOS!$B$18,'TK AGITADOS'!R161,IF($B$15=DATOS!$B$19,'TORRES ENF'!R161," ")))))))))))))))))</f>
        <v>0</v>
      </c>
      <c r="Q177" s="46">
        <f>IF($B$15=DATOS!$B$3,CALDERAS!S161,IF($B$15=DATOS!$B$4,CENTRÍFUGAS!S161,IF($B$15=DATOS!$B$5,CHILLERS!S161, IF($B$15=DATOS!$B$6,COMPRESORES!S161,IF($B$15=DATOS!$B$7,EVAPORADORES!S161,IF($B$15=DATOS!$B$8,FILTROS!S161,IF($B$15=DATOS!$B$9,IC!S161,IF($B$15=DATOS!$B$10,MIXERS!S161,IF($B$15=DATOS!$B$11,MOLINOS!S161,IF($B$15=DATOS!$B$12,'ÓSMOSIS INV'!S161,IF($B$15=DATOS!$B$13,REACTORES!S161,IF($B$15=DATOS!$B$14,RESINAS!S165,IF($B$15=DATOS!$B$15,SECADORES!S161,IF($B$15=DATOS!$B$16,SILOS!S161,IF($B$15=DATOS!$B$17,TANQUES!S161,IF($B$15=DATOS!$B$18,'TK AGITADOS'!S161,IF($B$15=DATOS!$B$19,'TORRES ENF'!S161," ")))))))))))))))))</f>
        <v>0</v>
      </c>
      <c r="R177" s="46">
        <f>IF($B$15=DATOS!$B$3,CALDERAS!T161,IF($B$15=DATOS!$B$4,CENTRÍFUGAS!T161,IF($B$15=DATOS!$B$5,CHILLERS!T161, IF($B$15=DATOS!$B$6,COMPRESORES!T161,IF($B$15=DATOS!$B$7,EVAPORADORES!T161,IF($B$15=DATOS!$B$8,FILTROS!T161,IF($B$15=DATOS!$B$9,IC!T161,IF($B$15=DATOS!$B$10,MIXERS!T161,IF($B$15=DATOS!$B$11,MOLINOS!T161,IF($B$15=DATOS!$B$12,'ÓSMOSIS INV'!T161,IF($B$15=DATOS!$B$13,REACTORES!T161,IF($B$15=DATOS!$B$14,RESINAS!T165,IF($B$15=DATOS!$B$15,SECADORES!T161,IF($B$15=DATOS!$B$16,SILOS!T161,IF($B$15=DATOS!$B$17,TANQUES!T161,IF($B$15=DATOS!$B$18,'TK AGITADOS'!T161,IF($B$15=DATOS!$B$19,'TORRES ENF'!T161," ")))))))))))))))))</f>
        <v>0</v>
      </c>
      <c r="S177" s="46">
        <f>IF($B$15=DATOS!$B$3,CALDERAS!U161,IF($B$15=DATOS!$B$4,CENTRÍFUGAS!U161,IF($B$15=DATOS!$B$5,CHILLERS!U161, IF($B$15=DATOS!$B$6,COMPRESORES!U161,IF($B$15=DATOS!$B$7,EVAPORADORES!U161,IF($B$15=DATOS!$B$8,FILTROS!U161,IF($B$15=DATOS!$B$9,IC!U161,IF($B$15=DATOS!$B$10,MIXERS!U161,IF($B$15=DATOS!$B$11,MOLINOS!U161,IF($B$15=DATOS!$B$12,'ÓSMOSIS INV'!U161,IF($B$15=DATOS!$B$13,REACTORES!U161,IF($B$15=DATOS!$B$14,RESINAS!U165,IF($B$15=DATOS!$B$15,SECADORES!U161,IF($B$15=DATOS!$B$16,SILOS!U161,IF($B$15=DATOS!$B$17,TANQUES!U161,IF($B$15=DATOS!$B$18,'TK AGITADOS'!U161,IF($B$15=DATOS!$B$19,'TORRES ENF'!U161," ")))))))))))))))))</f>
        <v>0</v>
      </c>
      <c r="T177" s="46">
        <f>IF($B$15=DATOS!$B$3,CALDERAS!V161,IF($B$15=DATOS!$B$4,CENTRÍFUGAS!V161,IF($B$15=DATOS!$B$5,CHILLERS!V161, IF($B$15=DATOS!$B$6,COMPRESORES!V161,IF($B$15=DATOS!$B$7,EVAPORADORES!V161,IF($B$15=DATOS!$B$8,FILTROS!V161,IF($B$15=DATOS!$B$9,IC!V161,IF($B$15=DATOS!$B$10,MIXERS!V161,IF($B$15=DATOS!$B$11,MOLINOS!V161,IF($B$15=DATOS!$B$12,'ÓSMOSIS INV'!V161,IF($B$15=DATOS!$B$13,REACTORES!V161,IF($B$15=DATOS!$B$14,RESINAS!V165,IF($B$15=DATOS!$B$15,SECADORES!V161,IF($B$15=DATOS!$B$16,SILOS!V161,IF($B$15=DATOS!$B$17,TANQUES!V161,IF($B$15=DATOS!$B$18,'TK AGITADOS'!V161,IF($B$15=DATOS!$B$19,'TORRES ENF'!V161," ")))))))))))))))))</f>
        <v>0</v>
      </c>
      <c r="U177" s="46">
        <f>IF($B$15=DATOS!$B$3,CALDERAS!W161,IF($B$15=DATOS!$B$4,CENTRÍFUGAS!W161,IF($B$15=DATOS!$B$5,CHILLERS!W161, IF($B$15=DATOS!$B$6,COMPRESORES!W161,IF($B$15=DATOS!$B$7,EVAPORADORES!W161,IF($B$15=DATOS!$B$8,FILTROS!W161,IF($B$15=DATOS!$B$9,IC!W161,IF($B$15=DATOS!$B$10,MIXERS!W161,IF($B$15=DATOS!$B$11,MOLINOS!W161,IF($B$15=DATOS!$B$12,'ÓSMOSIS INV'!W161,IF($B$15=DATOS!$B$13,REACTORES!W161,IF($B$15=DATOS!$B$14,RESINAS!W165,IF($B$15=DATOS!$B$15,SECADORES!W161,IF($B$15=DATOS!$B$16,SILOS!W161,IF($B$15=DATOS!$B$17,TANQUES!W161,IF($B$15=DATOS!$B$18,'TK AGITADOS'!W161,IF($B$15=DATOS!$B$19,'TORRES ENF'!W161," ")))))))))))))))))</f>
        <v>0</v>
      </c>
      <c r="V177" s="46">
        <f>IF($B$15=DATOS!$B$3,CALDERAS!X161,IF($B$15=DATOS!$B$4,CENTRÍFUGAS!X161,IF($B$15=DATOS!$B$5,CHILLERS!X161, IF($B$15=DATOS!$B$6,COMPRESORES!X161,IF($B$15=DATOS!$B$7,EVAPORADORES!X161,IF($B$15=DATOS!$B$8,FILTROS!X161,IF($B$15=DATOS!$B$9,IC!X161,IF($B$15=DATOS!$B$10,MIXERS!X161,IF($B$15=DATOS!$B$11,MOLINOS!X161,IF($B$15=DATOS!$B$12,'ÓSMOSIS INV'!X161,IF($B$15=DATOS!$B$13,REACTORES!X161,IF($B$15=DATOS!$B$14,RESINAS!X165,IF($B$15=DATOS!$B$15,SECADORES!X161,IF($B$15=DATOS!$B$16,SILOS!X161,IF($B$15=DATOS!$B$17,TANQUES!X161,IF($B$15=DATOS!$B$18,'TK AGITADOS'!X161,IF($B$15=DATOS!$B$19,'TORRES ENF'!X161," ")))))))))))))))))</f>
        <v>0</v>
      </c>
      <c r="W177" s="46">
        <f>IF($B$15=DATOS!$B$3,CALDERAS!Y161,IF($B$15=DATOS!$B$4,CENTRÍFUGAS!Y161,IF($B$15=DATOS!$B$5,CHILLERS!Y161, IF($B$15=DATOS!$B$6,COMPRESORES!Y161,IF($B$15=DATOS!$B$7,EVAPORADORES!Y161,IF($B$15=DATOS!$B$8,FILTROS!Y161,IF($B$15=DATOS!$B$9,IC!Y161,IF($B$15=DATOS!$B$10,MIXERS!Y161,IF($B$15=DATOS!$B$11,MOLINOS!Y161,IF($B$15=DATOS!$B$12,'ÓSMOSIS INV'!Y161,IF($B$15=DATOS!$B$13,REACTORES!Y161,IF($B$15=DATOS!$B$14,RESINAS!Y165,IF($B$15=DATOS!$B$15,SECADORES!Y161,IF($B$15=DATOS!$B$16,SILOS!Y161,IF($B$15=DATOS!$B$17,TANQUES!Y161,IF($B$15=DATOS!$B$18,'TK AGITADOS'!Y161,IF($B$15=DATOS!$B$19,'TORRES ENF'!Y161," ")))))))))))))))))</f>
        <v>0</v>
      </c>
      <c r="X177" s="46">
        <f>IF($B$15=DATOS!$B$3,CALDERAS!Z161,IF($B$15=DATOS!$B$4,CENTRÍFUGAS!Z161,IF($B$15=DATOS!$B$5,CHILLERS!Z161, IF($B$15=DATOS!$B$6,COMPRESORES!Z161,IF($B$15=DATOS!$B$7,EVAPORADORES!Z161,IF($B$15=DATOS!$B$8,FILTROS!Z161,IF($B$15=DATOS!$B$9,IC!Z161,IF($B$15=DATOS!$B$10,MIXERS!Z161,IF($B$15=DATOS!$B$11,MOLINOS!Z161,IF($B$15=DATOS!$B$12,'ÓSMOSIS INV'!Z161,IF($B$15=DATOS!$B$13,REACTORES!Z161,IF($B$15=DATOS!$B$14,RESINAS!Z165,IF($B$15=DATOS!$B$15,SECADORES!Z161,IF($B$15=DATOS!$B$16,SILOS!Z161,IF($B$15=DATOS!$B$17,TANQUES!Z161,IF($B$15=DATOS!$B$18,'TK AGITADOS'!Z161,IF($B$15=DATOS!$B$19,'TORRES ENF'!Z161," ")))))))))))))))))</f>
        <v>0</v>
      </c>
      <c r="Y177" s="46">
        <f>IF($B$15=DATOS!$B$3,CALDERAS!AA161,IF($B$15=DATOS!$B$4,CENTRÍFUGAS!AA161,IF($B$15=DATOS!$B$5,CHILLERS!AA161, IF($B$15=DATOS!$B$6,COMPRESORES!AA161,IF($B$15=DATOS!$B$7,EVAPORADORES!AA161,IF($B$15=DATOS!$B$8,FILTROS!AA161,IF($B$15=DATOS!$B$9,IC!AA161,IF($B$15=DATOS!$B$10,MIXERS!AA161,IF($B$15=DATOS!$B$11,MOLINOS!AA161,IF($B$15=DATOS!$B$12,'ÓSMOSIS INV'!AA161,IF($B$15=DATOS!$B$13,REACTORES!AA161,IF($B$15=DATOS!$B$14,RESINAS!AA165,IF($B$15=DATOS!$B$15,SECADORES!AA161,IF($B$15=DATOS!$B$16,SILOS!AA161,IF($B$15=DATOS!$B$17,TANQUES!AA161,IF($B$15=DATOS!$B$18,'TK AGITADOS'!AA161,IF($B$15=DATOS!$B$19,'TORRES ENF'!AA161," ")))))))))))))))))</f>
        <v>0</v>
      </c>
      <c r="Z177" s="46">
        <f>IF($B$15=DATOS!$B$3,CALDERAS!AB161,IF($B$15=DATOS!$B$4,CENTRÍFUGAS!AB161,IF($B$15=DATOS!$B$5,CHILLERS!AB161, IF($B$15=DATOS!$B$6,COMPRESORES!AB161,IF($B$15=DATOS!$B$7,EVAPORADORES!AB161,IF($B$15=DATOS!$B$8,FILTROS!AB161,IF($B$15=DATOS!$B$9,IC!AB161,IF($B$15=DATOS!$B$10,MIXERS!AB161,IF($B$15=DATOS!$B$11,MOLINOS!AB161,IF($B$15=DATOS!$B$12,'ÓSMOSIS INV'!AB161,IF($B$15=DATOS!$B$13,REACTORES!AB161,IF($B$15=DATOS!$B$14,RESINAS!AB165,IF($B$15=DATOS!$B$15,SECADORES!AB161,IF($B$15=DATOS!$B$16,SILOS!AB161,IF($B$15=DATOS!$B$17,TANQUES!AB161,IF($B$15=DATOS!$B$18,'TK AGITADOS'!AB161,IF($B$15=DATOS!$B$19,'TORRES ENF'!AB161," ")))))))))))))))))</f>
        <v>0</v>
      </c>
      <c r="AA177" s="46">
        <f>IF($B$15=DATOS!$B$3,CALDERAS!AC161,IF($B$15=DATOS!$B$4,CENTRÍFUGAS!AC161,IF($B$15=DATOS!$B$5,CHILLERS!AC161, IF($B$15=DATOS!$B$6,COMPRESORES!AC161,IF($B$15=DATOS!$B$7,EVAPORADORES!AC161,IF($B$15=DATOS!$B$8,FILTROS!AC161,IF($B$15=DATOS!$B$9,IC!AC161,IF($B$15=DATOS!$B$10,MIXERS!AC161,IF($B$15=DATOS!$B$11,MOLINOS!AC161,IF($B$15=DATOS!$B$12,'ÓSMOSIS INV'!AC161,IF($B$15=DATOS!$B$13,REACTORES!AC161,IF($B$15=DATOS!$B$14,RESINAS!AC165,IF($B$15=DATOS!$B$15,SECADORES!AC161,IF($B$15=DATOS!$B$16,SILOS!AC161,IF($B$15=DATOS!$B$17,TANQUES!AC161,IF($B$15=DATOS!$B$18,'TK AGITADOS'!AC161,IF($B$15=DATOS!$B$19,'TORRES ENF'!AC161," ")))))))))))))))))</f>
        <v>0</v>
      </c>
      <c r="AB177" s="46">
        <f>IF($B$15=DATOS!$B$3,CALDERAS!AD161,IF($B$15=DATOS!$B$4,CENTRÍFUGAS!AD161,IF($B$15=DATOS!$B$5,CHILLERS!AD161, IF($B$15=DATOS!$B$6,COMPRESORES!AD161,IF($B$15=DATOS!$B$7,EVAPORADORES!AD161,IF($B$15=DATOS!$B$8,FILTROS!AD161,IF($B$15=DATOS!$B$9,IC!AD161,IF($B$15=DATOS!$B$10,MIXERS!AD161,IF($B$15=DATOS!$B$11,MOLINOS!AD161,IF($B$15=DATOS!$B$12,'ÓSMOSIS INV'!AD161,IF($B$15=DATOS!$B$13,REACTORES!AD161,IF($B$15=DATOS!$B$14,RESINAS!AD165,IF($B$15=DATOS!$B$15,SECADORES!AD161,IF($B$15=DATOS!$B$16,SILOS!AD161,IF($B$15=DATOS!$B$17,TANQUES!AD161,IF($B$15=DATOS!$B$18,'TK AGITADOS'!AD161,IF($B$15=DATOS!$B$19,'TORRES ENF'!AD161," ")))))))))))))))))</f>
        <v>0</v>
      </c>
      <c r="AC177" s="46">
        <f>IF($B$15=DATOS!$B$3,CALDERAS!AE161,IF($B$15=DATOS!$B$4,CENTRÍFUGAS!AE161,IF($B$15=DATOS!$B$5,CHILLERS!AE161, IF($B$15=DATOS!$B$6,COMPRESORES!AE161,IF($B$15=DATOS!$B$7,EVAPORADORES!AE161,IF($B$15=DATOS!$B$8,FILTROS!AE161,IF($B$15=DATOS!$B$9,IC!AE161,IF($B$15=DATOS!$B$10,MIXERS!AE161,IF($B$15=DATOS!$B$11,MOLINOS!AE161,IF($B$15=DATOS!$B$12,'ÓSMOSIS INV'!AE161,IF($B$15=DATOS!$B$13,REACTORES!AE161,IF($B$15=DATOS!$B$14,RESINAS!AE165,IF($B$15=DATOS!$B$15,SECADORES!AE161,IF($B$15=DATOS!$B$16,SILOS!AE161,IF($B$15=DATOS!$B$17,TANQUES!AE161,IF($B$15=DATOS!$B$18,'TK AGITADOS'!AE161,IF($B$15=DATOS!$B$19,'TORRES ENF'!AE161," ")))))))))))))))))</f>
        <v>0</v>
      </c>
      <c r="AD177" s="46">
        <f>IF($B$15=DATOS!$B$3,CALDERAS!AF161,IF($B$15=DATOS!$B$4,CENTRÍFUGAS!AF161,IF($B$15=DATOS!$B$5,CHILLERS!AF161, IF($B$15=DATOS!$B$6,COMPRESORES!AF161,IF($B$15=DATOS!$B$7,EVAPORADORES!AF161,IF($B$15=DATOS!$B$8,FILTROS!AF161,IF($B$15=DATOS!$B$9,IC!AF161,IF($B$15=DATOS!$B$10,MIXERS!AF161,IF($B$15=DATOS!$B$11,MOLINOS!AF161,IF($B$15=DATOS!$B$12,'ÓSMOSIS INV'!AF161,IF($B$15=DATOS!$B$13,REACTORES!AF161,IF($B$15=DATOS!$B$14,RESINAS!AF165,IF($B$15=DATOS!$B$15,SECADORES!AF161,IF($B$15=DATOS!$B$16,SILOS!AF161,IF($B$15=DATOS!$B$17,TANQUES!AF161,IF($B$15=DATOS!$B$18,'TK AGITADOS'!AF161,IF($B$15=DATOS!$B$19,'TORRES ENF'!AF161," ")))))))))))))))))</f>
        <v>0</v>
      </c>
      <c r="AE177" s="46">
        <f>IF($B$15=DATOS!$B$3,CALDERAS!AG161,IF($B$15=DATOS!$B$4,CENTRÍFUGAS!AG161,IF($B$15=DATOS!$B$5,CHILLERS!AG161, IF($B$15=DATOS!$B$6,COMPRESORES!AG161,IF($B$15=DATOS!$B$7,EVAPORADORES!AG161,IF($B$15=DATOS!$B$8,FILTROS!AG161,IF($B$15=DATOS!$B$9,IC!AG161,IF($B$15=DATOS!$B$10,MIXERS!AG161,IF($B$15=DATOS!$B$11,MOLINOS!AG161,IF($B$15=DATOS!$B$12,'ÓSMOSIS INV'!AG161,IF($B$15=DATOS!$B$13,REACTORES!AG161,IF($B$15=DATOS!$B$14,RESINAS!AG165,IF($B$15=DATOS!$B$15,SECADORES!AG161,IF($B$15=DATOS!$B$16,SILOS!AG161,IF($B$15=DATOS!$B$17,TANQUES!AG161,IF($B$15=DATOS!$B$18,'TK AGITADOS'!AG161,IF($B$15=DATOS!$B$19,'TORRES ENF'!AG161," ")))))))))))))))))</f>
        <v>0</v>
      </c>
      <c r="AF177" s="46">
        <f>IF($B$15=DATOS!$B$3,CALDERAS!AH161,IF($B$15=DATOS!$B$4,CENTRÍFUGAS!AH161,IF($B$15=DATOS!$B$5,CHILLERS!AH161, IF($B$15=DATOS!$B$6,COMPRESORES!AH161,IF($B$15=DATOS!$B$7,EVAPORADORES!AH161,IF($B$15=DATOS!$B$8,FILTROS!AH161,IF($B$15=DATOS!$B$9,IC!AH161,IF($B$15=DATOS!$B$10,MIXERS!AH161,IF($B$15=DATOS!$B$11,MOLINOS!AH161,IF($B$15=DATOS!$B$12,'ÓSMOSIS INV'!AH161,IF($B$15=DATOS!$B$13,REACTORES!AH161,IF($B$15=DATOS!$B$14,RESINAS!AH165,IF($B$15=DATOS!$B$15,SECADORES!AH161,IF($B$15=DATOS!$B$16,SILOS!AH161,IF($B$15=DATOS!$B$17,TANQUES!AH161,IF($B$15=DATOS!$B$18,'TK AGITADOS'!AH161,IF($B$15=DATOS!$B$19,'TORRES ENF'!AH161," ")))))))))))))))))</f>
        <v>0</v>
      </c>
    </row>
    <row r="178" spans="1:32" s="48" customFormat="1" ht="45" customHeight="1" x14ac:dyDescent="0.4">
      <c r="A178" s="46">
        <f>IF($B$15=DATOS!$B$3,CALDERAS!C162,IF($B$15=DATOS!$B$4,CENTRÍFUGAS!C162,IF($B$15=DATOS!$B$5,CHILLERS!C162, IF($B$15=DATOS!$B$6,COMPRESORES!C162,IF($B$15=DATOS!$B$7,EVAPORADORES!C162,IF($B$15=DATOS!$B$8,FILTROS!C162,IF($B$15=DATOS!$B$9,IC!C162,IF($B$15=DATOS!$B$10,MIXERS!C162,IF($B$15=DATOS!$B$11,MOLINOS!C162,IF($B$15=DATOS!$B$12,'ÓSMOSIS INV'!C162,IF($B$15=DATOS!$B$13,REACTORES!C162,IF($B$15=DATOS!$B$14,RESINAS!C166,IF($B$15=DATOS!$B$15,SECADORES!C162,IF($B$15=DATOS!$B$16,SILOS!C162,IF($B$15=DATOS!$B$17,TANQUES!C162,IF($B$15=DATOS!$B$18,'TK AGITADOS'!C162,IF($B$15=DATOS!$B$19,'TORRES ENF'!C162," ")))))))))))))))))</f>
        <v>0</v>
      </c>
      <c r="B178" s="46">
        <f>IF($B$15=DATOS!$B$3,CALDERAS!D162,IF($B$15=DATOS!$B$4,CENTRÍFUGAS!D162,IF($B$15=DATOS!$B$5,CHILLERS!D162, IF($B$15=DATOS!$B$6,COMPRESORES!D162,IF($B$15=DATOS!$B$7,EVAPORADORES!D162,IF($B$15=DATOS!$B$8,FILTROS!D162,IF($B$15=DATOS!$B$9,IC!D162,IF($B$15=DATOS!$B$10,MIXERS!D162,IF($B$15=DATOS!$B$11,MOLINOS!D162,IF($B$15=DATOS!$B$12,'ÓSMOSIS INV'!D162,IF($B$15=DATOS!$B$13,REACTORES!D162,IF($B$15=DATOS!$B$14,RESINAS!D166,IF($B$15=DATOS!$B$15,SECADORES!D162,IF($B$15=DATOS!$B$16,SILOS!D162,IF($B$15=DATOS!$B$17,TANQUES!D162,IF($B$15=DATOS!$B$18,'TK AGITADOS'!D162,IF($B$15=DATOS!$B$19,'TORRES ENF'!D162," ")))))))))))))))))</f>
        <v>0</v>
      </c>
      <c r="C178" s="46">
        <f>IF($B$15=DATOS!$B$3,CALDERAS!E162,IF($B$15=DATOS!$B$4,CENTRÍFUGAS!E162,IF($B$15=DATOS!$B$5,CHILLERS!E162, IF($B$15=DATOS!$B$6,COMPRESORES!E162,IF($B$15=DATOS!$B$7,EVAPORADORES!E162,IF($B$15=DATOS!$B$8,FILTROS!E162,IF($B$15=DATOS!$B$9,IC!E162,IF($B$15=DATOS!$B$10,MIXERS!E162,IF($B$15=DATOS!$B$11,MOLINOS!E162,IF($B$15=DATOS!$B$12,'ÓSMOSIS INV'!E162,IF($B$15=DATOS!$B$13,REACTORES!E162,IF($B$15=DATOS!$B$14,RESINAS!E166,IF($B$15=DATOS!$B$15,SECADORES!E162,IF($B$15=DATOS!$B$16,SILOS!E162,IF($B$15=DATOS!$B$17,TANQUES!E162,IF($B$15=DATOS!$B$18,'TK AGITADOS'!E162,IF($B$15=DATOS!$B$19,'TORRES ENF'!E162," ")))))))))))))))))</f>
        <v>0</v>
      </c>
      <c r="D178" s="46">
        <f>IF($B$15=DATOS!$B$3,CALDERAS!F162,IF($B$15=DATOS!$B$4,CENTRÍFUGAS!F162,IF($B$15=DATOS!$B$5,CHILLERS!F162, IF($B$15=DATOS!$B$6,COMPRESORES!F162,IF($B$15=DATOS!$B$7,EVAPORADORES!F162,IF($B$15=DATOS!$B$8,FILTROS!F162,IF($B$15=DATOS!$B$9,IC!F162,IF($B$15=DATOS!$B$10,MIXERS!F162,IF($B$15=DATOS!$B$11,MOLINOS!F162,IF($B$15=DATOS!$B$12,'ÓSMOSIS INV'!F162,IF($B$15=DATOS!$B$13,REACTORES!F162,IF($B$15=DATOS!$B$14,RESINAS!F166,IF($B$15=DATOS!$B$15,SECADORES!F162,IF($B$15=DATOS!$B$16,SILOS!F162,IF($B$15=DATOS!$B$17,TANQUES!F162,IF($B$15=DATOS!$B$18,'TK AGITADOS'!F162,IF($B$15=DATOS!$B$19,'TORRES ENF'!F162," ")))))))))))))))))</f>
        <v>0</v>
      </c>
      <c r="E178" s="46">
        <f>IF($B$15=DATOS!$B$3,CALDERAS!G162,IF($B$15=DATOS!$B$4,CENTRÍFUGAS!G162,IF($B$15=DATOS!$B$5,CHILLERS!G162, IF($B$15=DATOS!$B$6,COMPRESORES!G162,IF($B$15=DATOS!$B$7,EVAPORADORES!G162,IF($B$15=DATOS!$B$8,FILTROS!G162,IF($B$15=DATOS!$B$9,IC!G162,IF($B$15=DATOS!$B$10,MIXERS!G162,IF($B$15=DATOS!$B$11,MOLINOS!G162,IF($B$15=DATOS!$B$12,'ÓSMOSIS INV'!G162,IF($B$15=DATOS!$B$13,REACTORES!G162,IF($B$15=DATOS!$B$14,RESINAS!G166,IF($B$15=DATOS!$B$15,SECADORES!G162,IF($B$15=DATOS!$B$16,SILOS!G162,IF($B$15=DATOS!$B$17,TANQUES!G162,IF($B$15=DATOS!$B$18,'TK AGITADOS'!G162,IF($B$15=DATOS!$B$19,'TORRES ENF'!G162," ")))))))))))))))))</f>
        <v>0</v>
      </c>
      <c r="F178" s="46">
        <f>IF($B$15=DATOS!$B$3,CALDERAS!H162,IF($B$15=DATOS!$B$4,CENTRÍFUGAS!H162,IF($B$15=DATOS!$B$5,CHILLERS!H162, IF($B$15=DATOS!$B$6,COMPRESORES!H162,IF($B$15=DATOS!$B$7,EVAPORADORES!H162,IF($B$15=DATOS!$B$8,FILTROS!H162,IF($B$15=DATOS!$B$9,IC!H162,IF($B$15=DATOS!$B$10,MIXERS!H162,IF($B$15=DATOS!$B$11,MOLINOS!H162,IF($B$15=DATOS!$B$12,'ÓSMOSIS INV'!H162,IF($B$15=DATOS!$B$13,REACTORES!H162,IF($B$15=DATOS!$B$14,RESINAS!H166,IF($B$15=DATOS!$B$15,SECADORES!H162,IF($B$15=DATOS!$B$16,SILOS!H162,IF($B$15=DATOS!$B$17,TANQUES!H162,IF($B$15=DATOS!$B$18,'TK AGITADOS'!H162,IF($B$15=DATOS!$B$19,'TORRES ENF'!H162," ")))))))))))))))))</f>
        <v>0</v>
      </c>
      <c r="G178" s="46">
        <f>IF($B$15=DATOS!$B$3,CALDERAS!I162,IF($B$15=DATOS!$B$4,CENTRÍFUGAS!I162,IF($B$15=DATOS!$B$5,CHILLERS!I162, IF($B$15=DATOS!$B$6,COMPRESORES!I162,IF($B$15=DATOS!$B$7,EVAPORADORES!I162,IF($B$15=DATOS!$B$8,FILTROS!I162,IF($B$15=DATOS!$B$9,IC!I162,IF($B$15=DATOS!$B$10,MIXERS!I162,IF($B$15=DATOS!$B$11,MOLINOS!I162,IF($B$15=DATOS!$B$12,'ÓSMOSIS INV'!I162,IF($B$15=DATOS!$B$13,REACTORES!I162,IF($B$15=DATOS!$B$14,RESINAS!I166,IF($B$15=DATOS!$B$15,SECADORES!I162,IF($B$15=DATOS!$B$16,SILOS!I162,IF($B$15=DATOS!$B$17,TANQUES!I162,IF($B$15=DATOS!$B$18,'TK AGITADOS'!I162,IF($B$15=DATOS!$B$19,'TORRES ENF'!I162," ")))))))))))))))))</f>
        <v>0</v>
      </c>
      <c r="H178" s="46">
        <f>IF($B$15=DATOS!$B$3,CALDERAS!J162,IF($B$15=DATOS!$B$4,CENTRÍFUGAS!J162,IF($B$15=DATOS!$B$5,CHILLERS!J162, IF($B$15=DATOS!$B$6,COMPRESORES!J162,IF($B$15=DATOS!$B$7,EVAPORADORES!J162,IF($B$15=DATOS!$B$8,FILTROS!J162,IF($B$15=DATOS!$B$9,IC!J162,IF($B$15=DATOS!$B$10,MIXERS!J162,IF($B$15=DATOS!$B$11,MOLINOS!J162,IF($B$15=DATOS!$B$12,'ÓSMOSIS INV'!J162,IF($B$15=DATOS!$B$13,REACTORES!J162,IF($B$15=DATOS!$B$14,RESINAS!J166,IF($B$15=DATOS!$B$15,SECADORES!J162,IF($B$15=DATOS!$B$16,SILOS!J162,IF($B$15=DATOS!$B$17,TANQUES!J162,IF($B$15=DATOS!$B$18,'TK AGITADOS'!J162,IF($B$15=DATOS!$B$19,'TORRES ENF'!J162," ")))))))))))))))))</f>
        <v>0</v>
      </c>
      <c r="I178" s="46">
        <f>IF($B$15=DATOS!$B$3,CALDERAS!K162,IF($B$15=DATOS!$B$4,CENTRÍFUGAS!K162,IF($B$15=DATOS!$B$5,CHILLERS!K162, IF($B$15=DATOS!$B$6,COMPRESORES!K162,IF($B$15=DATOS!$B$7,EVAPORADORES!K162,IF($B$15=DATOS!$B$8,FILTROS!K162,IF($B$15=DATOS!$B$9,IC!K162,IF($B$15=DATOS!$B$10,MIXERS!K162,IF($B$15=DATOS!$B$11,MOLINOS!K162,IF($B$15=DATOS!$B$12,'ÓSMOSIS INV'!K162,IF($B$15=DATOS!$B$13,REACTORES!K162,IF($B$15=DATOS!$B$14,RESINAS!K166,IF($B$15=DATOS!$B$15,SECADORES!K162,IF($B$15=DATOS!$B$16,SILOS!K162,IF($B$15=DATOS!$B$17,TANQUES!K162,IF($B$15=DATOS!$B$18,'TK AGITADOS'!K162,IF($B$15=DATOS!$B$19,'TORRES ENF'!K162," ")))))))))))))))))</f>
        <v>0</v>
      </c>
      <c r="J178" s="46">
        <f>IF($B$15=DATOS!$B$3,CALDERAS!L162,IF($B$15=DATOS!$B$4,CENTRÍFUGAS!L162,IF($B$15=DATOS!$B$5,CHILLERS!L162, IF($B$15=DATOS!$B$6,COMPRESORES!L162,IF($B$15=DATOS!$B$7,EVAPORADORES!L162,IF($B$15=DATOS!$B$8,FILTROS!L162,IF($B$15=DATOS!$B$9,IC!L162,IF($B$15=DATOS!$B$10,MIXERS!L162,IF($B$15=DATOS!$B$11,MOLINOS!L162,IF($B$15=DATOS!$B$12,'ÓSMOSIS INV'!L162,IF($B$15=DATOS!$B$13,REACTORES!L162,IF($B$15=DATOS!$B$14,RESINAS!L166,IF($B$15=DATOS!$B$15,SECADORES!L162,IF($B$15=DATOS!$B$16,SILOS!L162,IF($B$15=DATOS!$B$17,TANQUES!L162,IF($B$15=DATOS!$B$18,'TK AGITADOS'!L162,IF($B$15=DATOS!$B$19,'TORRES ENF'!L162," ")))))))))))))))))</f>
        <v>0</v>
      </c>
      <c r="K178" s="46">
        <f>IF($B$15=DATOS!$B$3,CALDERAS!M162,IF($B$15=DATOS!$B$4,CENTRÍFUGAS!M162,IF($B$15=DATOS!$B$5,CHILLERS!M162, IF($B$15=DATOS!$B$6,COMPRESORES!M162,IF($B$15=DATOS!$B$7,EVAPORADORES!M162,IF($B$15=DATOS!$B$8,FILTROS!M162,IF($B$15=DATOS!$B$9,IC!M162,IF($B$15=DATOS!$B$10,MIXERS!M162,IF($B$15=DATOS!$B$11,MOLINOS!M162,IF($B$15=DATOS!$B$12,'ÓSMOSIS INV'!M162,IF($B$15=DATOS!$B$13,REACTORES!M162,IF($B$15=DATOS!$B$14,RESINAS!M166,IF($B$15=DATOS!$B$15,SECADORES!M162,IF($B$15=DATOS!$B$16,SILOS!M162,IF($B$15=DATOS!$B$17,TANQUES!M162,IF($B$15=DATOS!$B$18,'TK AGITADOS'!M162,IF($B$15=DATOS!$B$19,'TORRES ENF'!M162," ")))))))))))))))))</f>
        <v>0</v>
      </c>
      <c r="L178" s="46">
        <f>IF($B$15=DATOS!$B$3,CALDERAS!N162,IF($B$15=DATOS!$B$4,CENTRÍFUGAS!N162,IF($B$15=DATOS!$B$5,CHILLERS!N162, IF($B$15=DATOS!$B$6,COMPRESORES!N162,IF($B$15=DATOS!$B$7,EVAPORADORES!N162,IF($B$15=DATOS!$B$8,FILTROS!N162,IF($B$15=DATOS!$B$9,IC!N162,IF($B$15=DATOS!$B$10,MIXERS!N162,IF($B$15=DATOS!$B$11,MOLINOS!N162,IF($B$15=DATOS!$B$12,'ÓSMOSIS INV'!N162,IF($B$15=DATOS!$B$13,REACTORES!N162,IF($B$15=DATOS!$B$14,RESINAS!N166,IF($B$15=DATOS!$B$15,SECADORES!N162,IF($B$15=DATOS!$B$16,SILOS!N162,IF($B$15=DATOS!$B$17,TANQUES!N162,IF($B$15=DATOS!$B$18,'TK AGITADOS'!N162,IF($B$15=DATOS!$B$19,'TORRES ENF'!N162," ")))))))))))))))))</f>
        <v>0</v>
      </c>
      <c r="M178" s="46">
        <f>IF($B$15=DATOS!$B$3,CALDERAS!O162,IF($B$15=DATOS!$B$4,CENTRÍFUGAS!O162,IF($B$15=DATOS!$B$5,CHILLERS!O162, IF($B$15=DATOS!$B$6,COMPRESORES!O162,IF($B$15=DATOS!$B$7,EVAPORADORES!O162,IF($B$15=DATOS!$B$8,FILTROS!O162,IF($B$15=DATOS!$B$9,IC!O162,IF($B$15=DATOS!$B$10,MIXERS!O162,IF($B$15=DATOS!$B$11,MOLINOS!O162,IF($B$15=DATOS!$B$12,'ÓSMOSIS INV'!O162,IF($B$15=DATOS!$B$13,REACTORES!O162,IF($B$15=DATOS!$B$14,RESINAS!O166,IF($B$15=DATOS!$B$15,SECADORES!O162,IF($B$15=DATOS!$B$16,SILOS!O162,IF($B$15=DATOS!$B$17,TANQUES!O162,IF($B$15=DATOS!$B$18,'TK AGITADOS'!O162,IF($B$15=DATOS!$B$19,'TORRES ENF'!O162," ")))))))))))))))))</f>
        <v>0</v>
      </c>
      <c r="N178" s="46">
        <f>IF($B$15=DATOS!$B$3,CALDERAS!P162,IF($B$15=DATOS!$B$4,CENTRÍFUGAS!P162,IF($B$15=DATOS!$B$5,CHILLERS!P162, IF($B$15=DATOS!$B$6,COMPRESORES!P162,IF($B$15=DATOS!$B$7,EVAPORADORES!P162,IF($B$15=DATOS!$B$8,FILTROS!P162,IF($B$15=DATOS!$B$9,IC!P162,IF($B$15=DATOS!$B$10,MIXERS!P162,IF($B$15=DATOS!$B$11,MOLINOS!P162,IF($B$15=DATOS!$B$12,'ÓSMOSIS INV'!P162,IF($B$15=DATOS!$B$13,REACTORES!P162,IF($B$15=DATOS!$B$14,RESINAS!P166,IF($B$15=DATOS!$B$15,SECADORES!P162,IF($B$15=DATOS!$B$16,SILOS!P162,IF($B$15=DATOS!$B$17,TANQUES!P162,IF($B$15=DATOS!$B$18,'TK AGITADOS'!P162,IF($B$15=DATOS!$B$19,'TORRES ENF'!P162," ")))))))))))))))))</f>
        <v>0</v>
      </c>
      <c r="O178" s="46">
        <f>IF($B$15=DATOS!$B$3,CALDERAS!Q162,IF($B$15=DATOS!$B$4,CENTRÍFUGAS!Q162,IF($B$15=DATOS!$B$5,CHILLERS!Q162, IF($B$15=DATOS!$B$6,COMPRESORES!Q162,IF($B$15=DATOS!$B$7,EVAPORADORES!Q162,IF($B$15=DATOS!$B$8,FILTROS!Q162,IF($B$15=DATOS!$B$9,IC!Q162,IF($B$15=DATOS!$B$10,MIXERS!Q162,IF($B$15=DATOS!$B$11,MOLINOS!Q162,IF($B$15=DATOS!$B$12,'ÓSMOSIS INV'!Q162,IF($B$15=DATOS!$B$13,REACTORES!Q162,IF($B$15=DATOS!$B$14,RESINAS!Q166,IF($B$15=DATOS!$B$15,SECADORES!Q162,IF($B$15=DATOS!$B$16,SILOS!Q162,IF($B$15=DATOS!$B$17,TANQUES!Q162,IF($B$15=DATOS!$B$18,'TK AGITADOS'!Q162,IF($B$15=DATOS!$B$19,'TORRES ENF'!Q162," ")))))))))))))))))</f>
        <v>0</v>
      </c>
      <c r="P178" s="46">
        <f>IF($B$15=DATOS!$B$3,CALDERAS!R162,IF($B$15=DATOS!$B$4,CENTRÍFUGAS!R162,IF($B$15=DATOS!$B$5,CHILLERS!R162, IF($B$15=DATOS!$B$6,COMPRESORES!R162,IF($B$15=DATOS!$B$7,EVAPORADORES!R162,IF($B$15=DATOS!$B$8,FILTROS!R162,IF($B$15=DATOS!$B$9,IC!R162,IF($B$15=DATOS!$B$10,MIXERS!R162,IF($B$15=DATOS!$B$11,MOLINOS!R162,IF($B$15=DATOS!$B$12,'ÓSMOSIS INV'!R162,IF($B$15=DATOS!$B$13,REACTORES!R162,IF($B$15=DATOS!$B$14,RESINAS!R166,IF($B$15=DATOS!$B$15,SECADORES!R162,IF($B$15=DATOS!$B$16,SILOS!R162,IF($B$15=DATOS!$B$17,TANQUES!R162,IF($B$15=DATOS!$B$18,'TK AGITADOS'!R162,IF($B$15=DATOS!$B$19,'TORRES ENF'!R162," ")))))))))))))))))</f>
        <v>0</v>
      </c>
      <c r="Q178" s="46">
        <f>IF($B$15=DATOS!$B$3,CALDERAS!S162,IF($B$15=DATOS!$B$4,CENTRÍFUGAS!S162,IF($B$15=DATOS!$B$5,CHILLERS!S162, IF($B$15=DATOS!$B$6,COMPRESORES!S162,IF($B$15=DATOS!$B$7,EVAPORADORES!S162,IF($B$15=DATOS!$B$8,FILTROS!S162,IF($B$15=DATOS!$B$9,IC!S162,IF($B$15=DATOS!$B$10,MIXERS!S162,IF($B$15=DATOS!$B$11,MOLINOS!S162,IF($B$15=DATOS!$B$12,'ÓSMOSIS INV'!S162,IF($B$15=DATOS!$B$13,REACTORES!S162,IF($B$15=DATOS!$B$14,RESINAS!S166,IF($B$15=DATOS!$B$15,SECADORES!S162,IF($B$15=DATOS!$B$16,SILOS!S162,IF($B$15=DATOS!$B$17,TANQUES!S162,IF($B$15=DATOS!$B$18,'TK AGITADOS'!S162,IF($B$15=DATOS!$B$19,'TORRES ENF'!S162," ")))))))))))))))))</f>
        <v>0</v>
      </c>
      <c r="R178" s="46">
        <f>IF($B$15=DATOS!$B$3,CALDERAS!T162,IF($B$15=DATOS!$B$4,CENTRÍFUGAS!T162,IF($B$15=DATOS!$B$5,CHILLERS!T162, IF($B$15=DATOS!$B$6,COMPRESORES!T162,IF($B$15=DATOS!$B$7,EVAPORADORES!T162,IF($B$15=DATOS!$B$8,FILTROS!T162,IF($B$15=DATOS!$B$9,IC!T162,IF($B$15=DATOS!$B$10,MIXERS!T162,IF($B$15=DATOS!$B$11,MOLINOS!T162,IF($B$15=DATOS!$B$12,'ÓSMOSIS INV'!T162,IF($B$15=DATOS!$B$13,REACTORES!T162,IF($B$15=DATOS!$B$14,RESINAS!T166,IF($B$15=DATOS!$B$15,SECADORES!T162,IF($B$15=DATOS!$B$16,SILOS!T162,IF($B$15=DATOS!$B$17,TANQUES!T162,IF($B$15=DATOS!$B$18,'TK AGITADOS'!T162,IF($B$15=DATOS!$B$19,'TORRES ENF'!T162," ")))))))))))))))))</f>
        <v>0</v>
      </c>
      <c r="S178" s="46">
        <f>IF($B$15=DATOS!$B$3,CALDERAS!U162,IF($B$15=DATOS!$B$4,CENTRÍFUGAS!U162,IF($B$15=DATOS!$B$5,CHILLERS!U162, IF($B$15=DATOS!$B$6,COMPRESORES!U162,IF($B$15=DATOS!$B$7,EVAPORADORES!U162,IF($B$15=DATOS!$B$8,FILTROS!U162,IF($B$15=DATOS!$B$9,IC!U162,IF($B$15=DATOS!$B$10,MIXERS!U162,IF($B$15=DATOS!$B$11,MOLINOS!U162,IF($B$15=DATOS!$B$12,'ÓSMOSIS INV'!U162,IF($B$15=DATOS!$B$13,REACTORES!U162,IF($B$15=DATOS!$B$14,RESINAS!U166,IF($B$15=DATOS!$B$15,SECADORES!U162,IF($B$15=DATOS!$B$16,SILOS!U162,IF($B$15=DATOS!$B$17,TANQUES!U162,IF($B$15=DATOS!$B$18,'TK AGITADOS'!U162,IF($B$15=DATOS!$B$19,'TORRES ENF'!U162," ")))))))))))))))))</f>
        <v>0</v>
      </c>
      <c r="T178" s="46">
        <f>IF($B$15=DATOS!$B$3,CALDERAS!V162,IF($B$15=DATOS!$B$4,CENTRÍFUGAS!V162,IF($B$15=DATOS!$B$5,CHILLERS!V162, IF($B$15=DATOS!$B$6,COMPRESORES!V162,IF($B$15=DATOS!$B$7,EVAPORADORES!V162,IF($B$15=DATOS!$B$8,FILTROS!V162,IF($B$15=DATOS!$B$9,IC!V162,IF($B$15=DATOS!$B$10,MIXERS!V162,IF($B$15=DATOS!$B$11,MOLINOS!V162,IF($B$15=DATOS!$B$12,'ÓSMOSIS INV'!V162,IF($B$15=DATOS!$B$13,REACTORES!V162,IF($B$15=DATOS!$B$14,RESINAS!V166,IF($B$15=DATOS!$B$15,SECADORES!V162,IF($B$15=DATOS!$B$16,SILOS!V162,IF($B$15=DATOS!$B$17,TANQUES!V162,IF($B$15=DATOS!$B$18,'TK AGITADOS'!V162,IF($B$15=DATOS!$B$19,'TORRES ENF'!V162," ")))))))))))))))))</f>
        <v>0</v>
      </c>
      <c r="U178" s="46">
        <f>IF($B$15=DATOS!$B$3,CALDERAS!W162,IF($B$15=DATOS!$B$4,CENTRÍFUGAS!W162,IF($B$15=DATOS!$B$5,CHILLERS!W162, IF($B$15=DATOS!$B$6,COMPRESORES!W162,IF($B$15=DATOS!$B$7,EVAPORADORES!W162,IF($B$15=DATOS!$B$8,FILTROS!W162,IF($B$15=DATOS!$B$9,IC!W162,IF($B$15=DATOS!$B$10,MIXERS!W162,IF($B$15=DATOS!$B$11,MOLINOS!W162,IF($B$15=DATOS!$B$12,'ÓSMOSIS INV'!W162,IF($B$15=DATOS!$B$13,REACTORES!W162,IF($B$15=DATOS!$B$14,RESINAS!W166,IF($B$15=DATOS!$B$15,SECADORES!W162,IF($B$15=DATOS!$B$16,SILOS!W162,IF($B$15=DATOS!$B$17,TANQUES!W162,IF($B$15=DATOS!$B$18,'TK AGITADOS'!W162,IF($B$15=DATOS!$B$19,'TORRES ENF'!W162," ")))))))))))))))))</f>
        <v>0</v>
      </c>
      <c r="V178" s="46">
        <f>IF($B$15=DATOS!$B$3,CALDERAS!X162,IF($B$15=DATOS!$B$4,CENTRÍFUGAS!X162,IF($B$15=DATOS!$B$5,CHILLERS!X162, IF($B$15=DATOS!$B$6,COMPRESORES!X162,IF($B$15=DATOS!$B$7,EVAPORADORES!X162,IF($B$15=DATOS!$B$8,FILTROS!X162,IF($B$15=DATOS!$B$9,IC!X162,IF($B$15=DATOS!$B$10,MIXERS!X162,IF($B$15=DATOS!$B$11,MOLINOS!X162,IF($B$15=DATOS!$B$12,'ÓSMOSIS INV'!X162,IF($B$15=DATOS!$B$13,REACTORES!X162,IF($B$15=DATOS!$B$14,RESINAS!X166,IF($B$15=DATOS!$B$15,SECADORES!X162,IF($B$15=DATOS!$B$16,SILOS!X162,IF($B$15=DATOS!$B$17,TANQUES!X162,IF($B$15=DATOS!$B$18,'TK AGITADOS'!X162,IF($B$15=DATOS!$B$19,'TORRES ENF'!X162," ")))))))))))))))))</f>
        <v>0</v>
      </c>
      <c r="W178" s="46">
        <f>IF($B$15=DATOS!$B$3,CALDERAS!Y162,IF($B$15=DATOS!$B$4,CENTRÍFUGAS!Y162,IF($B$15=DATOS!$B$5,CHILLERS!Y162, IF($B$15=DATOS!$B$6,COMPRESORES!Y162,IF($B$15=DATOS!$B$7,EVAPORADORES!Y162,IF($B$15=DATOS!$B$8,FILTROS!Y162,IF($B$15=DATOS!$B$9,IC!Y162,IF($B$15=DATOS!$B$10,MIXERS!Y162,IF($B$15=DATOS!$B$11,MOLINOS!Y162,IF($B$15=DATOS!$B$12,'ÓSMOSIS INV'!Y162,IF($B$15=DATOS!$B$13,REACTORES!Y162,IF($B$15=DATOS!$B$14,RESINAS!Y166,IF($B$15=DATOS!$B$15,SECADORES!Y162,IF($B$15=DATOS!$B$16,SILOS!Y162,IF($B$15=DATOS!$B$17,TANQUES!Y162,IF($B$15=DATOS!$B$18,'TK AGITADOS'!Y162,IF($B$15=DATOS!$B$19,'TORRES ENF'!Y162," ")))))))))))))))))</f>
        <v>0</v>
      </c>
      <c r="X178" s="46">
        <f>IF($B$15=DATOS!$B$3,CALDERAS!Z162,IF($B$15=DATOS!$B$4,CENTRÍFUGAS!Z162,IF($B$15=DATOS!$B$5,CHILLERS!Z162, IF($B$15=DATOS!$B$6,COMPRESORES!Z162,IF($B$15=DATOS!$B$7,EVAPORADORES!Z162,IF($B$15=DATOS!$B$8,FILTROS!Z162,IF($B$15=DATOS!$B$9,IC!Z162,IF($B$15=DATOS!$B$10,MIXERS!Z162,IF($B$15=DATOS!$B$11,MOLINOS!Z162,IF($B$15=DATOS!$B$12,'ÓSMOSIS INV'!Z162,IF($B$15=DATOS!$B$13,REACTORES!Z162,IF($B$15=DATOS!$B$14,RESINAS!Z166,IF($B$15=DATOS!$B$15,SECADORES!Z162,IF($B$15=DATOS!$B$16,SILOS!Z162,IF($B$15=DATOS!$B$17,TANQUES!Z162,IF($B$15=DATOS!$B$18,'TK AGITADOS'!Z162,IF($B$15=DATOS!$B$19,'TORRES ENF'!Z162," ")))))))))))))))))</f>
        <v>0</v>
      </c>
      <c r="Y178" s="46">
        <f>IF($B$15=DATOS!$B$3,CALDERAS!AA162,IF($B$15=DATOS!$B$4,CENTRÍFUGAS!AA162,IF($B$15=DATOS!$B$5,CHILLERS!AA162, IF($B$15=DATOS!$B$6,COMPRESORES!AA162,IF($B$15=DATOS!$B$7,EVAPORADORES!AA162,IF($B$15=DATOS!$B$8,FILTROS!AA162,IF($B$15=DATOS!$B$9,IC!AA162,IF($B$15=DATOS!$B$10,MIXERS!AA162,IF($B$15=DATOS!$B$11,MOLINOS!AA162,IF($B$15=DATOS!$B$12,'ÓSMOSIS INV'!AA162,IF($B$15=DATOS!$B$13,REACTORES!AA162,IF($B$15=DATOS!$B$14,RESINAS!AA166,IF($B$15=DATOS!$B$15,SECADORES!AA162,IF($B$15=DATOS!$B$16,SILOS!AA162,IF($B$15=DATOS!$B$17,TANQUES!AA162,IF($B$15=DATOS!$B$18,'TK AGITADOS'!AA162,IF($B$15=DATOS!$B$19,'TORRES ENF'!AA162," ")))))))))))))))))</f>
        <v>0</v>
      </c>
      <c r="Z178" s="46">
        <f>IF($B$15=DATOS!$B$3,CALDERAS!AB162,IF($B$15=DATOS!$B$4,CENTRÍFUGAS!AB162,IF($B$15=DATOS!$B$5,CHILLERS!AB162, IF($B$15=DATOS!$B$6,COMPRESORES!AB162,IF($B$15=DATOS!$B$7,EVAPORADORES!AB162,IF($B$15=DATOS!$B$8,FILTROS!AB162,IF($B$15=DATOS!$B$9,IC!AB162,IF($B$15=DATOS!$B$10,MIXERS!AB162,IF($B$15=DATOS!$B$11,MOLINOS!AB162,IF($B$15=DATOS!$B$12,'ÓSMOSIS INV'!AB162,IF($B$15=DATOS!$B$13,REACTORES!AB162,IF($B$15=DATOS!$B$14,RESINAS!AB166,IF($B$15=DATOS!$B$15,SECADORES!AB162,IF($B$15=DATOS!$B$16,SILOS!AB162,IF($B$15=DATOS!$B$17,TANQUES!AB162,IF($B$15=DATOS!$B$18,'TK AGITADOS'!AB162,IF($B$15=DATOS!$B$19,'TORRES ENF'!AB162," ")))))))))))))))))</f>
        <v>0</v>
      </c>
      <c r="AA178" s="46">
        <f>IF($B$15=DATOS!$B$3,CALDERAS!AC162,IF($B$15=DATOS!$B$4,CENTRÍFUGAS!AC162,IF($B$15=DATOS!$B$5,CHILLERS!AC162, IF($B$15=DATOS!$B$6,COMPRESORES!AC162,IF($B$15=DATOS!$B$7,EVAPORADORES!AC162,IF($B$15=DATOS!$B$8,FILTROS!AC162,IF($B$15=DATOS!$B$9,IC!AC162,IF($B$15=DATOS!$B$10,MIXERS!AC162,IF($B$15=DATOS!$B$11,MOLINOS!AC162,IF($B$15=DATOS!$B$12,'ÓSMOSIS INV'!AC162,IF($B$15=DATOS!$B$13,REACTORES!AC162,IF($B$15=DATOS!$B$14,RESINAS!AC166,IF($B$15=DATOS!$B$15,SECADORES!AC162,IF($B$15=DATOS!$B$16,SILOS!AC162,IF($B$15=DATOS!$B$17,TANQUES!AC162,IF($B$15=DATOS!$B$18,'TK AGITADOS'!AC162,IF($B$15=DATOS!$B$19,'TORRES ENF'!AC162," ")))))))))))))))))</f>
        <v>0</v>
      </c>
      <c r="AB178" s="46">
        <f>IF($B$15=DATOS!$B$3,CALDERAS!AD162,IF($B$15=DATOS!$B$4,CENTRÍFUGAS!AD162,IF($B$15=DATOS!$B$5,CHILLERS!AD162, IF($B$15=DATOS!$B$6,COMPRESORES!AD162,IF($B$15=DATOS!$B$7,EVAPORADORES!AD162,IF($B$15=DATOS!$B$8,FILTROS!AD162,IF($B$15=DATOS!$B$9,IC!AD162,IF($B$15=DATOS!$B$10,MIXERS!AD162,IF($B$15=DATOS!$B$11,MOLINOS!AD162,IF($B$15=DATOS!$B$12,'ÓSMOSIS INV'!AD162,IF($B$15=DATOS!$B$13,REACTORES!AD162,IF($B$15=DATOS!$B$14,RESINAS!AD166,IF($B$15=DATOS!$B$15,SECADORES!AD162,IF($B$15=DATOS!$B$16,SILOS!AD162,IF($B$15=DATOS!$B$17,TANQUES!AD162,IF($B$15=DATOS!$B$18,'TK AGITADOS'!AD162,IF($B$15=DATOS!$B$19,'TORRES ENF'!AD162," ")))))))))))))))))</f>
        <v>0</v>
      </c>
      <c r="AC178" s="46">
        <f>IF($B$15=DATOS!$B$3,CALDERAS!AE162,IF($B$15=DATOS!$B$4,CENTRÍFUGAS!AE162,IF($B$15=DATOS!$B$5,CHILLERS!AE162, IF($B$15=DATOS!$B$6,COMPRESORES!AE162,IF($B$15=DATOS!$B$7,EVAPORADORES!AE162,IF($B$15=DATOS!$B$8,FILTROS!AE162,IF($B$15=DATOS!$B$9,IC!AE162,IF($B$15=DATOS!$B$10,MIXERS!AE162,IF($B$15=DATOS!$B$11,MOLINOS!AE162,IF($B$15=DATOS!$B$12,'ÓSMOSIS INV'!AE162,IF($B$15=DATOS!$B$13,REACTORES!AE162,IF($B$15=DATOS!$B$14,RESINAS!AE166,IF($B$15=DATOS!$B$15,SECADORES!AE162,IF($B$15=DATOS!$B$16,SILOS!AE162,IF($B$15=DATOS!$B$17,TANQUES!AE162,IF($B$15=DATOS!$B$18,'TK AGITADOS'!AE162,IF($B$15=DATOS!$B$19,'TORRES ENF'!AE162," ")))))))))))))))))</f>
        <v>0</v>
      </c>
      <c r="AD178" s="46">
        <f>IF($B$15=DATOS!$B$3,CALDERAS!AF162,IF($B$15=DATOS!$B$4,CENTRÍFUGAS!AF162,IF($B$15=DATOS!$B$5,CHILLERS!AF162, IF($B$15=DATOS!$B$6,COMPRESORES!AF162,IF($B$15=DATOS!$B$7,EVAPORADORES!AF162,IF($B$15=DATOS!$B$8,FILTROS!AF162,IF($B$15=DATOS!$B$9,IC!AF162,IF($B$15=DATOS!$B$10,MIXERS!AF162,IF($B$15=DATOS!$B$11,MOLINOS!AF162,IF($B$15=DATOS!$B$12,'ÓSMOSIS INV'!AF162,IF($B$15=DATOS!$B$13,REACTORES!AF162,IF($B$15=DATOS!$B$14,RESINAS!AF166,IF($B$15=DATOS!$B$15,SECADORES!AF162,IF($B$15=DATOS!$B$16,SILOS!AF162,IF($B$15=DATOS!$B$17,TANQUES!AF162,IF($B$15=DATOS!$B$18,'TK AGITADOS'!AF162,IF($B$15=DATOS!$B$19,'TORRES ENF'!AF162," ")))))))))))))))))</f>
        <v>0</v>
      </c>
      <c r="AE178" s="46">
        <f>IF($B$15=DATOS!$B$3,CALDERAS!AG162,IF($B$15=DATOS!$B$4,CENTRÍFUGAS!AG162,IF($B$15=DATOS!$B$5,CHILLERS!AG162, IF($B$15=DATOS!$B$6,COMPRESORES!AG162,IF($B$15=DATOS!$B$7,EVAPORADORES!AG162,IF($B$15=DATOS!$B$8,FILTROS!AG162,IF($B$15=DATOS!$B$9,IC!AG162,IF($B$15=DATOS!$B$10,MIXERS!AG162,IF($B$15=DATOS!$B$11,MOLINOS!AG162,IF($B$15=DATOS!$B$12,'ÓSMOSIS INV'!AG162,IF($B$15=DATOS!$B$13,REACTORES!AG162,IF($B$15=DATOS!$B$14,RESINAS!AG166,IF($B$15=DATOS!$B$15,SECADORES!AG162,IF($B$15=DATOS!$B$16,SILOS!AG162,IF($B$15=DATOS!$B$17,TANQUES!AG162,IF($B$15=DATOS!$B$18,'TK AGITADOS'!AG162,IF($B$15=DATOS!$B$19,'TORRES ENF'!AG162," ")))))))))))))))))</f>
        <v>0</v>
      </c>
      <c r="AF178" s="46">
        <f>IF($B$15=DATOS!$B$3,CALDERAS!AH162,IF($B$15=DATOS!$B$4,CENTRÍFUGAS!AH162,IF($B$15=DATOS!$B$5,CHILLERS!AH162, IF($B$15=DATOS!$B$6,COMPRESORES!AH162,IF($B$15=DATOS!$B$7,EVAPORADORES!AH162,IF($B$15=DATOS!$B$8,FILTROS!AH162,IF($B$15=DATOS!$B$9,IC!AH162,IF($B$15=DATOS!$B$10,MIXERS!AH162,IF($B$15=DATOS!$B$11,MOLINOS!AH162,IF($B$15=DATOS!$B$12,'ÓSMOSIS INV'!AH162,IF($B$15=DATOS!$B$13,REACTORES!AH162,IF($B$15=DATOS!$B$14,RESINAS!AH166,IF($B$15=DATOS!$B$15,SECADORES!AH162,IF($B$15=DATOS!$B$16,SILOS!AH162,IF($B$15=DATOS!$B$17,TANQUES!AH162,IF($B$15=DATOS!$B$18,'TK AGITADOS'!AH162,IF($B$15=DATOS!$B$19,'TORRES ENF'!AH162," ")))))))))))))))))</f>
        <v>0</v>
      </c>
    </row>
    <row r="179" spans="1:32" s="48" customFormat="1" ht="45" customHeight="1" x14ac:dyDescent="0.4">
      <c r="A179" s="46">
        <f>IF($B$15=DATOS!$B$3,CALDERAS!C163,IF($B$15=DATOS!$B$4,CENTRÍFUGAS!C163,IF($B$15=DATOS!$B$5,CHILLERS!C163, IF($B$15=DATOS!$B$6,COMPRESORES!C163,IF($B$15=DATOS!$B$7,EVAPORADORES!C163,IF($B$15=DATOS!$B$8,FILTROS!C163,IF($B$15=DATOS!$B$9,IC!C163,IF($B$15=DATOS!$B$10,MIXERS!C163,IF($B$15=DATOS!$B$11,MOLINOS!C163,IF($B$15=DATOS!$B$12,'ÓSMOSIS INV'!C163,IF($B$15=DATOS!$B$13,REACTORES!C163,IF($B$15=DATOS!$B$14,RESINAS!C167,IF($B$15=DATOS!$B$15,SECADORES!C163,IF($B$15=DATOS!$B$16,SILOS!C163,IF($B$15=DATOS!$B$17,TANQUES!C163,IF($B$15=DATOS!$B$18,'TK AGITADOS'!C163,IF($B$15=DATOS!$B$19,'TORRES ENF'!C163," ")))))))))))))))))</f>
        <v>0</v>
      </c>
      <c r="B179" s="46">
        <f>IF($B$15=DATOS!$B$3,CALDERAS!D163,IF($B$15=DATOS!$B$4,CENTRÍFUGAS!D163,IF($B$15=DATOS!$B$5,CHILLERS!D163, IF($B$15=DATOS!$B$6,COMPRESORES!D163,IF($B$15=DATOS!$B$7,EVAPORADORES!D163,IF($B$15=DATOS!$B$8,FILTROS!D163,IF($B$15=DATOS!$B$9,IC!D163,IF($B$15=DATOS!$B$10,MIXERS!D163,IF($B$15=DATOS!$B$11,MOLINOS!D163,IF($B$15=DATOS!$B$12,'ÓSMOSIS INV'!D163,IF($B$15=DATOS!$B$13,REACTORES!D163,IF($B$15=DATOS!$B$14,RESINAS!D167,IF($B$15=DATOS!$B$15,SECADORES!D163,IF($B$15=DATOS!$B$16,SILOS!D163,IF($B$15=DATOS!$B$17,TANQUES!D163,IF($B$15=DATOS!$B$18,'TK AGITADOS'!D163,IF($B$15=DATOS!$B$19,'TORRES ENF'!D163," ")))))))))))))))))</f>
        <v>0</v>
      </c>
      <c r="C179" s="46">
        <f>IF($B$15=DATOS!$B$3,CALDERAS!E163,IF($B$15=DATOS!$B$4,CENTRÍFUGAS!E163,IF($B$15=DATOS!$B$5,CHILLERS!E163, IF($B$15=DATOS!$B$6,COMPRESORES!E163,IF($B$15=DATOS!$B$7,EVAPORADORES!E163,IF($B$15=DATOS!$B$8,FILTROS!E163,IF($B$15=DATOS!$B$9,IC!E163,IF($B$15=DATOS!$B$10,MIXERS!E163,IF($B$15=DATOS!$B$11,MOLINOS!E163,IF($B$15=DATOS!$B$12,'ÓSMOSIS INV'!E163,IF($B$15=DATOS!$B$13,REACTORES!E163,IF($B$15=DATOS!$B$14,RESINAS!E167,IF($B$15=DATOS!$B$15,SECADORES!E163,IF($B$15=DATOS!$B$16,SILOS!E163,IF($B$15=DATOS!$B$17,TANQUES!E163,IF($B$15=DATOS!$B$18,'TK AGITADOS'!E163,IF($B$15=DATOS!$B$19,'TORRES ENF'!E163," ")))))))))))))))))</f>
        <v>0</v>
      </c>
      <c r="D179" s="46">
        <f>IF($B$15=DATOS!$B$3,CALDERAS!F163,IF($B$15=DATOS!$B$4,CENTRÍFUGAS!F163,IF($B$15=DATOS!$B$5,CHILLERS!F163, IF($B$15=DATOS!$B$6,COMPRESORES!F163,IF($B$15=DATOS!$B$7,EVAPORADORES!F163,IF($B$15=DATOS!$B$8,FILTROS!F163,IF($B$15=DATOS!$B$9,IC!F163,IF($B$15=DATOS!$B$10,MIXERS!F163,IF($B$15=DATOS!$B$11,MOLINOS!F163,IF($B$15=DATOS!$B$12,'ÓSMOSIS INV'!F163,IF($B$15=DATOS!$B$13,REACTORES!F163,IF($B$15=DATOS!$B$14,RESINAS!F167,IF($B$15=DATOS!$B$15,SECADORES!F163,IF($B$15=DATOS!$B$16,SILOS!F163,IF($B$15=DATOS!$B$17,TANQUES!F163,IF($B$15=DATOS!$B$18,'TK AGITADOS'!F163,IF($B$15=DATOS!$B$19,'TORRES ENF'!F163," ")))))))))))))))))</f>
        <v>0</v>
      </c>
      <c r="E179" s="46">
        <f>IF($B$15=DATOS!$B$3,CALDERAS!G163,IF($B$15=DATOS!$B$4,CENTRÍFUGAS!G163,IF($B$15=DATOS!$B$5,CHILLERS!G163, IF($B$15=DATOS!$B$6,COMPRESORES!G163,IF($B$15=DATOS!$B$7,EVAPORADORES!G163,IF($B$15=DATOS!$B$8,FILTROS!G163,IF($B$15=DATOS!$B$9,IC!G163,IF($B$15=DATOS!$B$10,MIXERS!G163,IF($B$15=DATOS!$B$11,MOLINOS!G163,IF($B$15=DATOS!$B$12,'ÓSMOSIS INV'!G163,IF($B$15=DATOS!$B$13,REACTORES!G163,IF($B$15=DATOS!$B$14,RESINAS!G167,IF($B$15=DATOS!$B$15,SECADORES!G163,IF($B$15=DATOS!$B$16,SILOS!G163,IF($B$15=DATOS!$B$17,TANQUES!G163,IF($B$15=DATOS!$B$18,'TK AGITADOS'!G163,IF($B$15=DATOS!$B$19,'TORRES ENF'!G163," ")))))))))))))))))</f>
        <v>0</v>
      </c>
      <c r="F179" s="46">
        <f>IF($B$15=DATOS!$B$3,CALDERAS!H163,IF($B$15=DATOS!$B$4,CENTRÍFUGAS!H163,IF($B$15=DATOS!$B$5,CHILLERS!H163, IF($B$15=DATOS!$B$6,COMPRESORES!H163,IF($B$15=DATOS!$B$7,EVAPORADORES!H163,IF($B$15=DATOS!$B$8,FILTROS!H163,IF($B$15=DATOS!$B$9,IC!H163,IF($B$15=DATOS!$B$10,MIXERS!H163,IF($B$15=DATOS!$B$11,MOLINOS!H163,IF($B$15=DATOS!$B$12,'ÓSMOSIS INV'!H163,IF($B$15=DATOS!$B$13,REACTORES!H163,IF($B$15=DATOS!$B$14,RESINAS!H167,IF($B$15=DATOS!$B$15,SECADORES!H163,IF($B$15=DATOS!$B$16,SILOS!H163,IF($B$15=DATOS!$B$17,TANQUES!H163,IF($B$15=DATOS!$B$18,'TK AGITADOS'!H163,IF($B$15=DATOS!$B$19,'TORRES ENF'!H163," ")))))))))))))))))</f>
        <v>0</v>
      </c>
      <c r="G179" s="46">
        <f>IF($B$15=DATOS!$B$3,CALDERAS!I163,IF($B$15=DATOS!$B$4,CENTRÍFUGAS!I163,IF($B$15=DATOS!$B$5,CHILLERS!I163, IF($B$15=DATOS!$B$6,COMPRESORES!I163,IF($B$15=DATOS!$B$7,EVAPORADORES!I163,IF($B$15=DATOS!$B$8,FILTROS!I163,IF($B$15=DATOS!$B$9,IC!I163,IF($B$15=DATOS!$B$10,MIXERS!I163,IF($B$15=DATOS!$B$11,MOLINOS!I163,IF($B$15=DATOS!$B$12,'ÓSMOSIS INV'!I163,IF($B$15=DATOS!$B$13,REACTORES!I163,IF($B$15=DATOS!$B$14,RESINAS!I167,IF($B$15=DATOS!$B$15,SECADORES!I163,IF($B$15=DATOS!$B$16,SILOS!I163,IF($B$15=DATOS!$B$17,TANQUES!I163,IF($B$15=DATOS!$B$18,'TK AGITADOS'!I163,IF($B$15=DATOS!$B$19,'TORRES ENF'!I163," ")))))))))))))))))</f>
        <v>0</v>
      </c>
      <c r="H179" s="46">
        <f>IF($B$15=DATOS!$B$3,CALDERAS!J163,IF($B$15=DATOS!$B$4,CENTRÍFUGAS!J163,IF($B$15=DATOS!$B$5,CHILLERS!J163, IF($B$15=DATOS!$B$6,COMPRESORES!J163,IF($B$15=DATOS!$B$7,EVAPORADORES!J163,IF($B$15=DATOS!$B$8,FILTROS!J163,IF($B$15=DATOS!$B$9,IC!J163,IF($B$15=DATOS!$B$10,MIXERS!J163,IF($B$15=DATOS!$B$11,MOLINOS!J163,IF($B$15=DATOS!$B$12,'ÓSMOSIS INV'!J163,IF($B$15=DATOS!$B$13,REACTORES!J163,IF($B$15=DATOS!$B$14,RESINAS!J167,IF($B$15=DATOS!$B$15,SECADORES!J163,IF($B$15=DATOS!$B$16,SILOS!J163,IF($B$15=DATOS!$B$17,TANQUES!J163,IF($B$15=DATOS!$B$18,'TK AGITADOS'!J163,IF($B$15=DATOS!$B$19,'TORRES ENF'!J163," ")))))))))))))))))</f>
        <v>0</v>
      </c>
      <c r="I179" s="46">
        <f>IF($B$15=DATOS!$B$3,CALDERAS!K163,IF($B$15=DATOS!$B$4,CENTRÍFUGAS!K163,IF($B$15=DATOS!$B$5,CHILLERS!K163, IF($B$15=DATOS!$B$6,COMPRESORES!K163,IF($B$15=DATOS!$B$7,EVAPORADORES!K163,IF($B$15=DATOS!$B$8,FILTROS!K163,IF($B$15=DATOS!$B$9,IC!K163,IF($B$15=DATOS!$B$10,MIXERS!K163,IF($B$15=DATOS!$B$11,MOLINOS!K163,IF($B$15=DATOS!$B$12,'ÓSMOSIS INV'!K163,IF($B$15=DATOS!$B$13,REACTORES!K163,IF($B$15=DATOS!$B$14,RESINAS!K167,IF($B$15=DATOS!$B$15,SECADORES!K163,IF($B$15=DATOS!$B$16,SILOS!K163,IF($B$15=DATOS!$B$17,TANQUES!K163,IF($B$15=DATOS!$B$18,'TK AGITADOS'!K163,IF($B$15=DATOS!$B$19,'TORRES ENF'!K163," ")))))))))))))))))</f>
        <v>0</v>
      </c>
      <c r="J179" s="46">
        <f>IF($B$15=DATOS!$B$3,CALDERAS!L163,IF($B$15=DATOS!$B$4,CENTRÍFUGAS!L163,IF($B$15=DATOS!$B$5,CHILLERS!L163, IF($B$15=DATOS!$B$6,COMPRESORES!L163,IF($B$15=DATOS!$B$7,EVAPORADORES!L163,IF($B$15=DATOS!$B$8,FILTROS!L163,IF($B$15=DATOS!$B$9,IC!L163,IF($B$15=DATOS!$B$10,MIXERS!L163,IF($B$15=DATOS!$B$11,MOLINOS!L163,IF($B$15=DATOS!$B$12,'ÓSMOSIS INV'!L163,IF($B$15=DATOS!$B$13,REACTORES!L163,IF($B$15=DATOS!$B$14,RESINAS!L167,IF($B$15=DATOS!$B$15,SECADORES!L163,IF($B$15=DATOS!$B$16,SILOS!L163,IF($B$15=DATOS!$B$17,TANQUES!L163,IF($B$15=DATOS!$B$18,'TK AGITADOS'!L163,IF($B$15=DATOS!$B$19,'TORRES ENF'!L163," ")))))))))))))))))</f>
        <v>0</v>
      </c>
      <c r="K179" s="46">
        <f>IF($B$15=DATOS!$B$3,CALDERAS!M163,IF($B$15=DATOS!$B$4,CENTRÍFUGAS!M163,IF($B$15=DATOS!$B$5,CHILLERS!M163, IF($B$15=DATOS!$B$6,COMPRESORES!M163,IF($B$15=DATOS!$B$7,EVAPORADORES!M163,IF($B$15=DATOS!$B$8,FILTROS!M163,IF($B$15=DATOS!$B$9,IC!M163,IF($B$15=DATOS!$B$10,MIXERS!M163,IF($B$15=DATOS!$B$11,MOLINOS!M163,IF($B$15=DATOS!$B$12,'ÓSMOSIS INV'!M163,IF($B$15=DATOS!$B$13,REACTORES!M163,IF($B$15=DATOS!$B$14,RESINAS!M167,IF($B$15=DATOS!$B$15,SECADORES!M163,IF($B$15=DATOS!$B$16,SILOS!M163,IF($B$15=DATOS!$B$17,TANQUES!M163,IF($B$15=DATOS!$B$18,'TK AGITADOS'!M163,IF($B$15=DATOS!$B$19,'TORRES ENF'!M163," ")))))))))))))))))</f>
        <v>0</v>
      </c>
      <c r="L179" s="46">
        <f>IF($B$15=DATOS!$B$3,CALDERAS!N163,IF($B$15=DATOS!$B$4,CENTRÍFUGAS!N163,IF($B$15=DATOS!$B$5,CHILLERS!N163, IF($B$15=DATOS!$B$6,COMPRESORES!N163,IF($B$15=DATOS!$B$7,EVAPORADORES!N163,IF($B$15=DATOS!$B$8,FILTROS!N163,IF($B$15=DATOS!$B$9,IC!N163,IF($B$15=DATOS!$B$10,MIXERS!N163,IF($B$15=DATOS!$B$11,MOLINOS!N163,IF($B$15=DATOS!$B$12,'ÓSMOSIS INV'!N163,IF($B$15=DATOS!$B$13,REACTORES!N163,IF($B$15=DATOS!$B$14,RESINAS!N167,IF($B$15=DATOS!$B$15,SECADORES!N163,IF($B$15=DATOS!$B$16,SILOS!N163,IF($B$15=DATOS!$B$17,TANQUES!N163,IF($B$15=DATOS!$B$18,'TK AGITADOS'!N163,IF($B$15=DATOS!$B$19,'TORRES ENF'!N163," ")))))))))))))))))</f>
        <v>0</v>
      </c>
      <c r="M179" s="46">
        <f>IF($B$15=DATOS!$B$3,CALDERAS!O163,IF($B$15=DATOS!$B$4,CENTRÍFUGAS!O163,IF($B$15=DATOS!$B$5,CHILLERS!O163, IF($B$15=DATOS!$B$6,COMPRESORES!O163,IF($B$15=DATOS!$B$7,EVAPORADORES!O163,IF($B$15=DATOS!$B$8,FILTROS!O163,IF($B$15=DATOS!$B$9,IC!O163,IF($B$15=DATOS!$B$10,MIXERS!O163,IF($B$15=DATOS!$B$11,MOLINOS!O163,IF($B$15=DATOS!$B$12,'ÓSMOSIS INV'!O163,IF($B$15=DATOS!$B$13,REACTORES!O163,IF($B$15=DATOS!$B$14,RESINAS!O167,IF($B$15=DATOS!$B$15,SECADORES!O163,IF($B$15=DATOS!$B$16,SILOS!O163,IF($B$15=DATOS!$B$17,TANQUES!O163,IF($B$15=DATOS!$B$18,'TK AGITADOS'!O163,IF($B$15=DATOS!$B$19,'TORRES ENF'!O163," ")))))))))))))))))</f>
        <v>0</v>
      </c>
      <c r="N179" s="46">
        <f>IF($B$15=DATOS!$B$3,CALDERAS!P163,IF($B$15=DATOS!$B$4,CENTRÍFUGAS!P163,IF($B$15=DATOS!$B$5,CHILLERS!P163, IF($B$15=DATOS!$B$6,COMPRESORES!P163,IF($B$15=DATOS!$B$7,EVAPORADORES!P163,IF($B$15=DATOS!$B$8,FILTROS!P163,IF($B$15=DATOS!$B$9,IC!P163,IF($B$15=DATOS!$B$10,MIXERS!P163,IF($B$15=DATOS!$B$11,MOLINOS!P163,IF($B$15=DATOS!$B$12,'ÓSMOSIS INV'!P163,IF($B$15=DATOS!$B$13,REACTORES!P163,IF($B$15=DATOS!$B$14,RESINAS!P167,IF($B$15=DATOS!$B$15,SECADORES!P163,IF($B$15=DATOS!$B$16,SILOS!P163,IF($B$15=DATOS!$B$17,TANQUES!P163,IF($B$15=DATOS!$B$18,'TK AGITADOS'!P163,IF($B$15=DATOS!$B$19,'TORRES ENF'!P163," ")))))))))))))))))</f>
        <v>0</v>
      </c>
      <c r="O179" s="46">
        <f>IF($B$15=DATOS!$B$3,CALDERAS!Q163,IF($B$15=DATOS!$B$4,CENTRÍFUGAS!Q163,IF($B$15=DATOS!$B$5,CHILLERS!Q163, IF($B$15=DATOS!$B$6,COMPRESORES!Q163,IF($B$15=DATOS!$B$7,EVAPORADORES!Q163,IF($B$15=DATOS!$B$8,FILTROS!Q163,IF($B$15=DATOS!$B$9,IC!Q163,IF($B$15=DATOS!$B$10,MIXERS!Q163,IF($B$15=DATOS!$B$11,MOLINOS!Q163,IF($B$15=DATOS!$B$12,'ÓSMOSIS INV'!Q163,IF($B$15=DATOS!$B$13,REACTORES!Q163,IF($B$15=DATOS!$B$14,RESINAS!Q167,IF($B$15=DATOS!$B$15,SECADORES!Q163,IF($B$15=DATOS!$B$16,SILOS!Q163,IF($B$15=DATOS!$B$17,TANQUES!Q163,IF($B$15=DATOS!$B$18,'TK AGITADOS'!Q163,IF($B$15=DATOS!$B$19,'TORRES ENF'!Q163," ")))))))))))))))))</f>
        <v>0</v>
      </c>
      <c r="P179" s="46">
        <f>IF($B$15=DATOS!$B$3,CALDERAS!R163,IF($B$15=DATOS!$B$4,CENTRÍFUGAS!R163,IF($B$15=DATOS!$B$5,CHILLERS!R163, IF($B$15=DATOS!$B$6,COMPRESORES!R163,IF($B$15=DATOS!$B$7,EVAPORADORES!R163,IF($B$15=DATOS!$B$8,FILTROS!R163,IF($B$15=DATOS!$B$9,IC!R163,IF($B$15=DATOS!$B$10,MIXERS!R163,IF($B$15=DATOS!$B$11,MOLINOS!R163,IF($B$15=DATOS!$B$12,'ÓSMOSIS INV'!R163,IF($B$15=DATOS!$B$13,REACTORES!R163,IF($B$15=DATOS!$B$14,RESINAS!R167,IF($B$15=DATOS!$B$15,SECADORES!R163,IF($B$15=DATOS!$B$16,SILOS!R163,IF($B$15=DATOS!$B$17,TANQUES!R163,IF($B$15=DATOS!$B$18,'TK AGITADOS'!R163,IF($B$15=DATOS!$B$19,'TORRES ENF'!R163," ")))))))))))))))))</f>
        <v>0</v>
      </c>
      <c r="Q179" s="46">
        <f>IF($B$15=DATOS!$B$3,CALDERAS!S163,IF($B$15=DATOS!$B$4,CENTRÍFUGAS!S163,IF($B$15=DATOS!$B$5,CHILLERS!S163, IF($B$15=DATOS!$B$6,COMPRESORES!S163,IF($B$15=DATOS!$B$7,EVAPORADORES!S163,IF($B$15=DATOS!$B$8,FILTROS!S163,IF($B$15=DATOS!$B$9,IC!S163,IF($B$15=DATOS!$B$10,MIXERS!S163,IF($B$15=DATOS!$B$11,MOLINOS!S163,IF($B$15=DATOS!$B$12,'ÓSMOSIS INV'!S163,IF($B$15=DATOS!$B$13,REACTORES!S163,IF($B$15=DATOS!$B$14,RESINAS!S167,IF($B$15=DATOS!$B$15,SECADORES!S163,IF($B$15=DATOS!$B$16,SILOS!S163,IF($B$15=DATOS!$B$17,TANQUES!S163,IF($B$15=DATOS!$B$18,'TK AGITADOS'!S163,IF($B$15=DATOS!$B$19,'TORRES ENF'!S163," ")))))))))))))))))</f>
        <v>0</v>
      </c>
      <c r="R179" s="46">
        <f>IF($B$15=DATOS!$B$3,CALDERAS!T163,IF($B$15=DATOS!$B$4,CENTRÍFUGAS!T163,IF($B$15=DATOS!$B$5,CHILLERS!T163, IF($B$15=DATOS!$B$6,COMPRESORES!T163,IF($B$15=DATOS!$B$7,EVAPORADORES!T163,IF($B$15=DATOS!$B$8,FILTROS!T163,IF($B$15=DATOS!$B$9,IC!T163,IF($B$15=DATOS!$B$10,MIXERS!T163,IF($B$15=DATOS!$B$11,MOLINOS!T163,IF($B$15=DATOS!$B$12,'ÓSMOSIS INV'!T163,IF($B$15=DATOS!$B$13,REACTORES!T163,IF($B$15=DATOS!$B$14,RESINAS!T167,IF($B$15=DATOS!$B$15,SECADORES!T163,IF($B$15=DATOS!$B$16,SILOS!T163,IF($B$15=DATOS!$B$17,TANQUES!T163,IF($B$15=DATOS!$B$18,'TK AGITADOS'!T163,IF($B$15=DATOS!$B$19,'TORRES ENF'!T163," ")))))))))))))))))</f>
        <v>0</v>
      </c>
      <c r="S179" s="46">
        <f>IF($B$15=DATOS!$B$3,CALDERAS!U163,IF($B$15=DATOS!$B$4,CENTRÍFUGAS!U163,IF($B$15=DATOS!$B$5,CHILLERS!U163, IF($B$15=DATOS!$B$6,COMPRESORES!U163,IF($B$15=DATOS!$B$7,EVAPORADORES!U163,IF($B$15=DATOS!$B$8,FILTROS!U163,IF($B$15=DATOS!$B$9,IC!U163,IF($B$15=DATOS!$B$10,MIXERS!U163,IF($B$15=DATOS!$B$11,MOLINOS!U163,IF($B$15=DATOS!$B$12,'ÓSMOSIS INV'!U163,IF($B$15=DATOS!$B$13,REACTORES!U163,IF($B$15=DATOS!$B$14,RESINAS!U167,IF($B$15=DATOS!$B$15,SECADORES!U163,IF($B$15=DATOS!$B$16,SILOS!U163,IF($B$15=DATOS!$B$17,TANQUES!U163,IF($B$15=DATOS!$B$18,'TK AGITADOS'!U163,IF($B$15=DATOS!$B$19,'TORRES ENF'!U163," ")))))))))))))))))</f>
        <v>0</v>
      </c>
      <c r="T179" s="46">
        <f>IF($B$15=DATOS!$B$3,CALDERAS!V163,IF($B$15=DATOS!$B$4,CENTRÍFUGAS!V163,IF($B$15=DATOS!$B$5,CHILLERS!V163, IF($B$15=DATOS!$B$6,COMPRESORES!V163,IF($B$15=DATOS!$B$7,EVAPORADORES!V163,IF($B$15=DATOS!$B$8,FILTROS!V163,IF($B$15=DATOS!$B$9,IC!V163,IF($B$15=DATOS!$B$10,MIXERS!V163,IF($B$15=DATOS!$B$11,MOLINOS!V163,IF($B$15=DATOS!$B$12,'ÓSMOSIS INV'!V163,IF($B$15=DATOS!$B$13,REACTORES!V163,IF($B$15=DATOS!$B$14,RESINAS!V167,IF($B$15=DATOS!$B$15,SECADORES!V163,IF($B$15=DATOS!$B$16,SILOS!V163,IF($B$15=DATOS!$B$17,TANQUES!V163,IF($B$15=DATOS!$B$18,'TK AGITADOS'!V163,IF($B$15=DATOS!$B$19,'TORRES ENF'!V163," ")))))))))))))))))</f>
        <v>0</v>
      </c>
      <c r="U179" s="46">
        <f>IF($B$15=DATOS!$B$3,CALDERAS!W163,IF($B$15=DATOS!$B$4,CENTRÍFUGAS!W163,IF($B$15=DATOS!$B$5,CHILLERS!W163, IF($B$15=DATOS!$B$6,COMPRESORES!W163,IF($B$15=DATOS!$B$7,EVAPORADORES!W163,IF($B$15=DATOS!$B$8,FILTROS!W163,IF($B$15=DATOS!$B$9,IC!W163,IF($B$15=DATOS!$B$10,MIXERS!W163,IF($B$15=DATOS!$B$11,MOLINOS!W163,IF($B$15=DATOS!$B$12,'ÓSMOSIS INV'!W163,IF($B$15=DATOS!$B$13,REACTORES!W163,IF($B$15=DATOS!$B$14,RESINAS!W167,IF($B$15=DATOS!$B$15,SECADORES!W163,IF($B$15=DATOS!$B$16,SILOS!W163,IF($B$15=DATOS!$B$17,TANQUES!W163,IF($B$15=DATOS!$B$18,'TK AGITADOS'!W163,IF($B$15=DATOS!$B$19,'TORRES ENF'!W163," ")))))))))))))))))</f>
        <v>0</v>
      </c>
      <c r="V179" s="46">
        <f>IF($B$15=DATOS!$B$3,CALDERAS!X163,IF($B$15=DATOS!$B$4,CENTRÍFUGAS!X163,IF($B$15=DATOS!$B$5,CHILLERS!X163, IF($B$15=DATOS!$B$6,COMPRESORES!X163,IF($B$15=DATOS!$B$7,EVAPORADORES!X163,IF($B$15=DATOS!$B$8,FILTROS!X163,IF($B$15=DATOS!$B$9,IC!X163,IF($B$15=DATOS!$B$10,MIXERS!X163,IF($B$15=DATOS!$B$11,MOLINOS!X163,IF($B$15=DATOS!$B$12,'ÓSMOSIS INV'!X163,IF($B$15=DATOS!$B$13,REACTORES!X163,IF($B$15=DATOS!$B$14,RESINAS!X167,IF($B$15=DATOS!$B$15,SECADORES!X163,IF($B$15=DATOS!$B$16,SILOS!X163,IF($B$15=DATOS!$B$17,TANQUES!X163,IF($B$15=DATOS!$B$18,'TK AGITADOS'!X163,IF($B$15=DATOS!$B$19,'TORRES ENF'!X163," ")))))))))))))))))</f>
        <v>0</v>
      </c>
      <c r="W179" s="46">
        <f>IF($B$15=DATOS!$B$3,CALDERAS!Y163,IF($B$15=DATOS!$B$4,CENTRÍFUGAS!Y163,IF($B$15=DATOS!$B$5,CHILLERS!Y163, IF($B$15=DATOS!$B$6,COMPRESORES!Y163,IF($B$15=DATOS!$B$7,EVAPORADORES!Y163,IF($B$15=DATOS!$B$8,FILTROS!Y163,IF($B$15=DATOS!$B$9,IC!Y163,IF($B$15=DATOS!$B$10,MIXERS!Y163,IF($B$15=DATOS!$B$11,MOLINOS!Y163,IF($B$15=DATOS!$B$12,'ÓSMOSIS INV'!Y163,IF($B$15=DATOS!$B$13,REACTORES!Y163,IF($B$15=DATOS!$B$14,RESINAS!Y167,IF($B$15=DATOS!$B$15,SECADORES!Y163,IF($B$15=DATOS!$B$16,SILOS!Y163,IF($B$15=DATOS!$B$17,TANQUES!Y163,IF($B$15=DATOS!$B$18,'TK AGITADOS'!Y163,IF($B$15=DATOS!$B$19,'TORRES ENF'!Y163," ")))))))))))))))))</f>
        <v>0</v>
      </c>
      <c r="X179" s="46">
        <f>IF($B$15=DATOS!$B$3,CALDERAS!Z163,IF($B$15=DATOS!$B$4,CENTRÍFUGAS!Z163,IF($B$15=DATOS!$B$5,CHILLERS!Z163, IF($B$15=DATOS!$B$6,COMPRESORES!Z163,IF($B$15=DATOS!$B$7,EVAPORADORES!Z163,IF($B$15=DATOS!$B$8,FILTROS!Z163,IF($B$15=DATOS!$B$9,IC!Z163,IF($B$15=DATOS!$B$10,MIXERS!Z163,IF($B$15=DATOS!$B$11,MOLINOS!Z163,IF($B$15=DATOS!$B$12,'ÓSMOSIS INV'!Z163,IF($B$15=DATOS!$B$13,REACTORES!Z163,IF($B$15=DATOS!$B$14,RESINAS!Z167,IF($B$15=DATOS!$B$15,SECADORES!Z163,IF($B$15=DATOS!$B$16,SILOS!Z163,IF($B$15=DATOS!$B$17,TANQUES!Z163,IF($B$15=DATOS!$B$18,'TK AGITADOS'!Z163,IF($B$15=DATOS!$B$19,'TORRES ENF'!Z163," ")))))))))))))))))</f>
        <v>0</v>
      </c>
      <c r="Y179" s="46">
        <f>IF($B$15=DATOS!$B$3,CALDERAS!AA163,IF($B$15=DATOS!$B$4,CENTRÍFUGAS!AA163,IF($B$15=DATOS!$B$5,CHILLERS!AA163, IF($B$15=DATOS!$B$6,COMPRESORES!AA163,IF($B$15=DATOS!$B$7,EVAPORADORES!AA163,IF($B$15=DATOS!$B$8,FILTROS!AA163,IF($B$15=DATOS!$B$9,IC!AA163,IF($B$15=DATOS!$B$10,MIXERS!AA163,IF($B$15=DATOS!$B$11,MOLINOS!AA163,IF($B$15=DATOS!$B$12,'ÓSMOSIS INV'!AA163,IF($B$15=DATOS!$B$13,REACTORES!AA163,IF($B$15=DATOS!$B$14,RESINAS!AA167,IF($B$15=DATOS!$B$15,SECADORES!AA163,IF($B$15=DATOS!$B$16,SILOS!AA163,IF($B$15=DATOS!$B$17,TANQUES!AA163,IF($B$15=DATOS!$B$18,'TK AGITADOS'!AA163,IF($B$15=DATOS!$B$19,'TORRES ENF'!AA163," ")))))))))))))))))</f>
        <v>0</v>
      </c>
      <c r="Z179" s="46">
        <f>IF($B$15=DATOS!$B$3,CALDERAS!AB163,IF($B$15=DATOS!$B$4,CENTRÍFUGAS!AB163,IF($B$15=DATOS!$B$5,CHILLERS!AB163, IF($B$15=DATOS!$B$6,COMPRESORES!AB163,IF($B$15=DATOS!$B$7,EVAPORADORES!AB163,IF($B$15=DATOS!$B$8,FILTROS!AB163,IF($B$15=DATOS!$B$9,IC!AB163,IF($B$15=DATOS!$B$10,MIXERS!AB163,IF($B$15=DATOS!$B$11,MOLINOS!AB163,IF($B$15=DATOS!$B$12,'ÓSMOSIS INV'!AB163,IF($B$15=DATOS!$B$13,REACTORES!AB163,IF($B$15=DATOS!$B$14,RESINAS!AB167,IF($B$15=DATOS!$B$15,SECADORES!AB163,IF($B$15=DATOS!$B$16,SILOS!AB163,IF($B$15=DATOS!$B$17,TANQUES!AB163,IF($B$15=DATOS!$B$18,'TK AGITADOS'!AB163,IF($B$15=DATOS!$B$19,'TORRES ENF'!AB163," ")))))))))))))))))</f>
        <v>0</v>
      </c>
      <c r="AA179" s="46">
        <f>IF($B$15=DATOS!$B$3,CALDERAS!AC163,IF($B$15=DATOS!$B$4,CENTRÍFUGAS!AC163,IF($B$15=DATOS!$B$5,CHILLERS!AC163, IF($B$15=DATOS!$B$6,COMPRESORES!AC163,IF($B$15=DATOS!$B$7,EVAPORADORES!AC163,IF($B$15=DATOS!$B$8,FILTROS!AC163,IF($B$15=DATOS!$B$9,IC!AC163,IF($B$15=DATOS!$B$10,MIXERS!AC163,IF($B$15=DATOS!$B$11,MOLINOS!AC163,IF($B$15=DATOS!$B$12,'ÓSMOSIS INV'!AC163,IF($B$15=DATOS!$B$13,REACTORES!AC163,IF($B$15=DATOS!$B$14,RESINAS!AC167,IF($B$15=DATOS!$B$15,SECADORES!AC163,IF($B$15=DATOS!$B$16,SILOS!AC163,IF($B$15=DATOS!$B$17,TANQUES!AC163,IF($B$15=DATOS!$B$18,'TK AGITADOS'!AC163,IF($B$15=DATOS!$B$19,'TORRES ENF'!AC163," ")))))))))))))))))</f>
        <v>0</v>
      </c>
      <c r="AB179" s="46">
        <f>IF($B$15=DATOS!$B$3,CALDERAS!AD163,IF($B$15=DATOS!$B$4,CENTRÍFUGAS!AD163,IF($B$15=DATOS!$B$5,CHILLERS!AD163, IF($B$15=DATOS!$B$6,COMPRESORES!AD163,IF($B$15=DATOS!$B$7,EVAPORADORES!AD163,IF($B$15=DATOS!$B$8,FILTROS!AD163,IF($B$15=DATOS!$B$9,IC!AD163,IF($B$15=DATOS!$B$10,MIXERS!AD163,IF($B$15=DATOS!$B$11,MOLINOS!AD163,IF($B$15=DATOS!$B$12,'ÓSMOSIS INV'!AD163,IF($B$15=DATOS!$B$13,REACTORES!AD163,IF($B$15=DATOS!$B$14,RESINAS!AD167,IF($B$15=DATOS!$B$15,SECADORES!AD163,IF($B$15=DATOS!$B$16,SILOS!AD163,IF($B$15=DATOS!$B$17,TANQUES!AD163,IF($B$15=DATOS!$B$18,'TK AGITADOS'!AD163,IF($B$15=DATOS!$B$19,'TORRES ENF'!AD163," ")))))))))))))))))</f>
        <v>0</v>
      </c>
      <c r="AC179" s="46">
        <f>IF($B$15=DATOS!$B$3,CALDERAS!AE163,IF($B$15=DATOS!$B$4,CENTRÍFUGAS!AE163,IF($B$15=DATOS!$B$5,CHILLERS!AE163, IF($B$15=DATOS!$B$6,COMPRESORES!AE163,IF($B$15=DATOS!$B$7,EVAPORADORES!AE163,IF($B$15=DATOS!$B$8,FILTROS!AE163,IF($B$15=DATOS!$B$9,IC!AE163,IF($B$15=DATOS!$B$10,MIXERS!AE163,IF($B$15=DATOS!$B$11,MOLINOS!AE163,IF($B$15=DATOS!$B$12,'ÓSMOSIS INV'!AE163,IF($B$15=DATOS!$B$13,REACTORES!AE163,IF($B$15=DATOS!$B$14,RESINAS!AE167,IF($B$15=DATOS!$B$15,SECADORES!AE163,IF($B$15=DATOS!$B$16,SILOS!AE163,IF($B$15=DATOS!$B$17,TANQUES!AE163,IF($B$15=DATOS!$B$18,'TK AGITADOS'!AE163,IF($B$15=DATOS!$B$19,'TORRES ENF'!AE163," ")))))))))))))))))</f>
        <v>0</v>
      </c>
      <c r="AD179" s="46">
        <f>IF($B$15=DATOS!$B$3,CALDERAS!AF163,IF($B$15=DATOS!$B$4,CENTRÍFUGAS!AF163,IF($B$15=DATOS!$B$5,CHILLERS!AF163, IF($B$15=DATOS!$B$6,COMPRESORES!AF163,IF($B$15=DATOS!$B$7,EVAPORADORES!AF163,IF($B$15=DATOS!$B$8,FILTROS!AF163,IF($B$15=DATOS!$B$9,IC!AF163,IF($B$15=DATOS!$B$10,MIXERS!AF163,IF($B$15=DATOS!$B$11,MOLINOS!AF163,IF($B$15=DATOS!$B$12,'ÓSMOSIS INV'!AF163,IF($B$15=DATOS!$B$13,REACTORES!AF163,IF($B$15=DATOS!$B$14,RESINAS!AF167,IF($B$15=DATOS!$B$15,SECADORES!AF163,IF($B$15=DATOS!$B$16,SILOS!AF163,IF($B$15=DATOS!$B$17,TANQUES!AF163,IF($B$15=DATOS!$B$18,'TK AGITADOS'!AF163,IF($B$15=DATOS!$B$19,'TORRES ENF'!AF163," ")))))))))))))))))</f>
        <v>0</v>
      </c>
      <c r="AE179" s="46">
        <f>IF($B$15=DATOS!$B$3,CALDERAS!AG163,IF($B$15=DATOS!$B$4,CENTRÍFUGAS!AG163,IF($B$15=DATOS!$B$5,CHILLERS!AG163, IF($B$15=DATOS!$B$6,COMPRESORES!AG163,IF($B$15=DATOS!$B$7,EVAPORADORES!AG163,IF($B$15=DATOS!$B$8,FILTROS!AG163,IF($B$15=DATOS!$B$9,IC!AG163,IF($B$15=DATOS!$B$10,MIXERS!AG163,IF($B$15=DATOS!$B$11,MOLINOS!AG163,IF($B$15=DATOS!$B$12,'ÓSMOSIS INV'!AG163,IF($B$15=DATOS!$B$13,REACTORES!AG163,IF($B$15=DATOS!$B$14,RESINAS!AG167,IF($B$15=DATOS!$B$15,SECADORES!AG163,IF($B$15=DATOS!$B$16,SILOS!AG163,IF($B$15=DATOS!$B$17,TANQUES!AG163,IF($B$15=DATOS!$B$18,'TK AGITADOS'!AG163,IF($B$15=DATOS!$B$19,'TORRES ENF'!AG163," ")))))))))))))))))</f>
        <v>0</v>
      </c>
      <c r="AF179" s="46">
        <f>IF($B$15=DATOS!$B$3,CALDERAS!AH163,IF($B$15=DATOS!$B$4,CENTRÍFUGAS!AH163,IF($B$15=DATOS!$B$5,CHILLERS!AH163, IF($B$15=DATOS!$B$6,COMPRESORES!AH163,IF($B$15=DATOS!$B$7,EVAPORADORES!AH163,IF($B$15=DATOS!$B$8,FILTROS!AH163,IF($B$15=DATOS!$B$9,IC!AH163,IF($B$15=DATOS!$B$10,MIXERS!AH163,IF($B$15=DATOS!$B$11,MOLINOS!AH163,IF($B$15=DATOS!$B$12,'ÓSMOSIS INV'!AH163,IF($B$15=DATOS!$B$13,REACTORES!AH163,IF($B$15=DATOS!$B$14,RESINAS!AH167,IF($B$15=DATOS!$B$15,SECADORES!AH163,IF($B$15=DATOS!$B$16,SILOS!AH163,IF($B$15=DATOS!$B$17,TANQUES!AH163,IF($B$15=DATOS!$B$18,'TK AGITADOS'!AH163,IF($B$15=DATOS!$B$19,'TORRES ENF'!AH163," ")))))))))))))))))</f>
        <v>0</v>
      </c>
    </row>
    <row r="180" spans="1:32" s="48" customFormat="1" ht="45" customHeight="1" x14ac:dyDescent="0.4">
      <c r="A180" s="46">
        <f>IF($B$15=DATOS!$B$3,CALDERAS!C164,IF($B$15=DATOS!$B$4,CENTRÍFUGAS!C164,IF($B$15=DATOS!$B$5,CHILLERS!C164, IF($B$15=DATOS!$B$6,COMPRESORES!C164,IF($B$15=DATOS!$B$7,EVAPORADORES!C164,IF($B$15=DATOS!$B$8,FILTROS!C164,IF($B$15=DATOS!$B$9,IC!C164,IF($B$15=DATOS!$B$10,MIXERS!C164,IF($B$15=DATOS!$B$11,MOLINOS!C164,IF($B$15=DATOS!$B$12,'ÓSMOSIS INV'!C164,IF($B$15=DATOS!$B$13,REACTORES!C164,IF($B$15=DATOS!$B$14,RESINAS!C168,IF($B$15=DATOS!$B$15,SECADORES!C164,IF($B$15=DATOS!$B$16,SILOS!C164,IF($B$15=DATOS!$B$17,TANQUES!C164,IF($B$15=DATOS!$B$18,'TK AGITADOS'!C164,IF($B$15=DATOS!$B$19,'TORRES ENF'!C164," ")))))))))))))))))</f>
        <v>0</v>
      </c>
      <c r="B180" s="46">
        <f>IF($B$15=DATOS!$B$3,CALDERAS!D164,IF($B$15=DATOS!$B$4,CENTRÍFUGAS!D164,IF($B$15=DATOS!$B$5,CHILLERS!D164, IF($B$15=DATOS!$B$6,COMPRESORES!D164,IF($B$15=DATOS!$B$7,EVAPORADORES!D164,IF($B$15=DATOS!$B$8,FILTROS!D164,IF($B$15=DATOS!$B$9,IC!D164,IF($B$15=DATOS!$B$10,MIXERS!D164,IF($B$15=DATOS!$B$11,MOLINOS!D164,IF($B$15=DATOS!$B$12,'ÓSMOSIS INV'!D164,IF($B$15=DATOS!$B$13,REACTORES!D164,IF($B$15=DATOS!$B$14,RESINAS!D168,IF($B$15=DATOS!$B$15,SECADORES!D164,IF($B$15=DATOS!$B$16,SILOS!D164,IF($B$15=DATOS!$B$17,TANQUES!D164,IF($B$15=DATOS!$B$18,'TK AGITADOS'!D164,IF($B$15=DATOS!$B$19,'TORRES ENF'!D164," ")))))))))))))))))</f>
        <v>0</v>
      </c>
      <c r="C180" s="46">
        <f>IF($B$15=DATOS!$B$3,CALDERAS!E164,IF($B$15=DATOS!$B$4,CENTRÍFUGAS!E164,IF($B$15=DATOS!$B$5,CHILLERS!E164, IF($B$15=DATOS!$B$6,COMPRESORES!E164,IF($B$15=DATOS!$B$7,EVAPORADORES!E164,IF($B$15=DATOS!$B$8,FILTROS!E164,IF($B$15=DATOS!$B$9,IC!E164,IF($B$15=DATOS!$B$10,MIXERS!E164,IF($B$15=DATOS!$B$11,MOLINOS!E164,IF($B$15=DATOS!$B$12,'ÓSMOSIS INV'!E164,IF($B$15=DATOS!$B$13,REACTORES!E164,IF($B$15=DATOS!$B$14,RESINAS!E168,IF($B$15=DATOS!$B$15,SECADORES!E164,IF($B$15=DATOS!$B$16,SILOS!E164,IF($B$15=DATOS!$B$17,TANQUES!E164,IF($B$15=DATOS!$B$18,'TK AGITADOS'!E164,IF($B$15=DATOS!$B$19,'TORRES ENF'!E164," ")))))))))))))))))</f>
        <v>0</v>
      </c>
      <c r="D180" s="46">
        <f>IF($B$15=DATOS!$B$3,CALDERAS!F164,IF($B$15=DATOS!$B$4,CENTRÍFUGAS!F164,IF($B$15=DATOS!$B$5,CHILLERS!F164, IF($B$15=DATOS!$B$6,COMPRESORES!F164,IF($B$15=DATOS!$B$7,EVAPORADORES!F164,IF($B$15=DATOS!$B$8,FILTROS!F164,IF($B$15=DATOS!$B$9,IC!F164,IF($B$15=DATOS!$B$10,MIXERS!F164,IF($B$15=DATOS!$B$11,MOLINOS!F164,IF($B$15=DATOS!$B$12,'ÓSMOSIS INV'!F164,IF($B$15=DATOS!$B$13,REACTORES!F164,IF($B$15=DATOS!$B$14,RESINAS!F168,IF($B$15=DATOS!$B$15,SECADORES!F164,IF($B$15=DATOS!$B$16,SILOS!F164,IF($B$15=DATOS!$B$17,TANQUES!F164,IF($B$15=DATOS!$B$18,'TK AGITADOS'!F164,IF($B$15=DATOS!$B$19,'TORRES ENF'!F164," ")))))))))))))))))</f>
        <v>0</v>
      </c>
      <c r="E180" s="46">
        <f>IF($B$15=DATOS!$B$3,CALDERAS!G164,IF($B$15=DATOS!$B$4,CENTRÍFUGAS!G164,IF($B$15=DATOS!$B$5,CHILLERS!G164, IF($B$15=DATOS!$B$6,COMPRESORES!G164,IF($B$15=DATOS!$B$7,EVAPORADORES!G164,IF($B$15=DATOS!$B$8,FILTROS!G164,IF($B$15=DATOS!$B$9,IC!G164,IF($B$15=DATOS!$B$10,MIXERS!G164,IF($B$15=DATOS!$B$11,MOLINOS!G164,IF($B$15=DATOS!$B$12,'ÓSMOSIS INV'!G164,IF($B$15=DATOS!$B$13,REACTORES!G164,IF($B$15=DATOS!$B$14,RESINAS!G168,IF($B$15=DATOS!$B$15,SECADORES!G164,IF($B$15=DATOS!$B$16,SILOS!G164,IF($B$15=DATOS!$B$17,TANQUES!G164,IF($B$15=DATOS!$B$18,'TK AGITADOS'!G164,IF($B$15=DATOS!$B$19,'TORRES ENF'!G164," ")))))))))))))))))</f>
        <v>0</v>
      </c>
      <c r="F180" s="46">
        <f>IF($B$15=DATOS!$B$3,CALDERAS!H164,IF($B$15=DATOS!$B$4,CENTRÍFUGAS!H164,IF($B$15=DATOS!$B$5,CHILLERS!H164, IF($B$15=DATOS!$B$6,COMPRESORES!H164,IF($B$15=DATOS!$B$7,EVAPORADORES!H164,IF($B$15=DATOS!$B$8,FILTROS!H164,IF($B$15=DATOS!$B$9,IC!H164,IF($B$15=DATOS!$B$10,MIXERS!H164,IF($B$15=DATOS!$B$11,MOLINOS!H164,IF($B$15=DATOS!$B$12,'ÓSMOSIS INV'!H164,IF($B$15=DATOS!$B$13,REACTORES!H164,IF($B$15=DATOS!$B$14,RESINAS!H168,IF($B$15=DATOS!$B$15,SECADORES!H164,IF($B$15=DATOS!$B$16,SILOS!H164,IF($B$15=DATOS!$B$17,TANQUES!H164,IF($B$15=DATOS!$B$18,'TK AGITADOS'!H164,IF($B$15=DATOS!$B$19,'TORRES ENF'!H164," ")))))))))))))))))</f>
        <v>0</v>
      </c>
      <c r="G180" s="46">
        <f>IF($B$15=DATOS!$B$3,CALDERAS!I164,IF($B$15=DATOS!$B$4,CENTRÍFUGAS!I164,IF($B$15=DATOS!$B$5,CHILLERS!I164, IF($B$15=DATOS!$B$6,COMPRESORES!I164,IF($B$15=DATOS!$B$7,EVAPORADORES!I164,IF($B$15=DATOS!$B$8,FILTROS!I164,IF($B$15=DATOS!$B$9,IC!I164,IF($B$15=DATOS!$B$10,MIXERS!I164,IF($B$15=DATOS!$B$11,MOLINOS!I164,IF($B$15=DATOS!$B$12,'ÓSMOSIS INV'!I164,IF($B$15=DATOS!$B$13,REACTORES!I164,IF($B$15=DATOS!$B$14,RESINAS!I168,IF($B$15=DATOS!$B$15,SECADORES!I164,IF($B$15=DATOS!$B$16,SILOS!I164,IF($B$15=DATOS!$B$17,TANQUES!I164,IF($B$15=DATOS!$B$18,'TK AGITADOS'!I164,IF($B$15=DATOS!$B$19,'TORRES ENF'!I164," ")))))))))))))))))</f>
        <v>0</v>
      </c>
      <c r="H180" s="46">
        <f>IF($B$15=DATOS!$B$3,CALDERAS!J164,IF($B$15=DATOS!$B$4,CENTRÍFUGAS!J164,IF($B$15=DATOS!$B$5,CHILLERS!J164, IF($B$15=DATOS!$B$6,COMPRESORES!J164,IF($B$15=DATOS!$B$7,EVAPORADORES!J164,IF($B$15=DATOS!$B$8,FILTROS!J164,IF($B$15=DATOS!$B$9,IC!J164,IF($B$15=DATOS!$B$10,MIXERS!J164,IF($B$15=DATOS!$B$11,MOLINOS!J164,IF($B$15=DATOS!$B$12,'ÓSMOSIS INV'!J164,IF($B$15=DATOS!$B$13,REACTORES!J164,IF($B$15=DATOS!$B$14,RESINAS!J168,IF($B$15=DATOS!$B$15,SECADORES!J164,IF($B$15=DATOS!$B$16,SILOS!J164,IF($B$15=DATOS!$B$17,TANQUES!J164,IF($B$15=DATOS!$B$18,'TK AGITADOS'!J164,IF($B$15=DATOS!$B$19,'TORRES ENF'!J164," ")))))))))))))))))</f>
        <v>0</v>
      </c>
      <c r="I180" s="46">
        <f>IF($B$15=DATOS!$B$3,CALDERAS!K164,IF($B$15=DATOS!$B$4,CENTRÍFUGAS!K164,IF($B$15=DATOS!$B$5,CHILLERS!K164, IF($B$15=DATOS!$B$6,COMPRESORES!K164,IF($B$15=DATOS!$B$7,EVAPORADORES!K164,IF($B$15=DATOS!$B$8,FILTROS!K164,IF($B$15=DATOS!$B$9,IC!K164,IF($B$15=DATOS!$B$10,MIXERS!K164,IF($B$15=DATOS!$B$11,MOLINOS!K164,IF($B$15=DATOS!$B$12,'ÓSMOSIS INV'!K164,IF($B$15=DATOS!$B$13,REACTORES!K164,IF($B$15=DATOS!$B$14,RESINAS!K168,IF($B$15=DATOS!$B$15,SECADORES!K164,IF($B$15=DATOS!$B$16,SILOS!K164,IF($B$15=DATOS!$B$17,TANQUES!K164,IF($B$15=DATOS!$B$18,'TK AGITADOS'!K164,IF($B$15=DATOS!$B$19,'TORRES ENF'!K164," ")))))))))))))))))</f>
        <v>0</v>
      </c>
      <c r="J180" s="46">
        <f>IF($B$15=DATOS!$B$3,CALDERAS!L164,IF($B$15=DATOS!$B$4,CENTRÍFUGAS!L164,IF($B$15=DATOS!$B$5,CHILLERS!L164, IF($B$15=DATOS!$B$6,COMPRESORES!L164,IF($B$15=DATOS!$B$7,EVAPORADORES!L164,IF($B$15=DATOS!$B$8,FILTROS!L164,IF($B$15=DATOS!$B$9,IC!L164,IF($B$15=DATOS!$B$10,MIXERS!L164,IF($B$15=DATOS!$B$11,MOLINOS!L164,IF($B$15=DATOS!$B$12,'ÓSMOSIS INV'!L164,IF($B$15=DATOS!$B$13,REACTORES!L164,IF($B$15=DATOS!$B$14,RESINAS!L168,IF($B$15=DATOS!$B$15,SECADORES!L164,IF($B$15=DATOS!$B$16,SILOS!L164,IF($B$15=DATOS!$B$17,TANQUES!L164,IF($B$15=DATOS!$B$18,'TK AGITADOS'!L164,IF($B$15=DATOS!$B$19,'TORRES ENF'!L164," ")))))))))))))))))</f>
        <v>0</v>
      </c>
      <c r="K180" s="46">
        <f>IF($B$15=DATOS!$B$3,CALDERAS!M164,IF($B$15=DATOS!$B$4,CENTRÍFUGAS!M164,IF($B$15=DATOS!$B$5,CHILLERS!M164, IF($B$15=DATOS!$B$6,COMPRESORES!M164,IF($B$15=DATOS!$B$7,EVAPORADORES!M164,IF($B$15=DATOS!$B$8,FILTROS!M164,IF($B$15=DATOS!$B$9,IC!M164,IF($B$15=DATOS!$B$10,MIXERS!M164,IF($B$15=DATOS!$B$11,MOLINOS!M164,IF($B$15=DATOS!$B$12,'ÓSMOSIS INV'!M164,IF($B$15=DATOS!$B$13,REACTORES!M164,IF($B$15=DATOS!$B$14,RESINAS!M168,IF($B$15=DATOS!$B$15,SECADORES!M164,IF($B$15=DATOS!$B$16,SILOS!M164,IF($B$15=DATOS!$B$17,TANQUES!M164,IF($B$15=DATOS!$B$18,'TK AGITADOS'!M164,IF($B$15=DATOS!$B$19,'TORRES ENF'!M164," ")))))))))))))))))</f>
        <v>0</v>
      </c>
      <c r="L180" s="46">
        <f>IF($B$15=DATOS!$B$3,CALDERAS!N164,IF($B$15=DATOS!$B$4,CENTRÍFUGAS!N164,IF($B$15=DATOS!$B$5,CHILLERS!N164, IF($B$15=DATOS!$B$6,COMPRESORES!N164,IF($B$15=DATOS!$B$7,EVAPORADORES!N164,IF($B$15=DATOS!$B$8,FILTROS!N164,IF($B$15=DATOS!$B$9,IC!N164,IF($B$15=DATOS!$B$10,MIXERS!N164,IF($B$15=DATOS!$B$11,MOLINOS!N164,IF($B$15=DATOS!$B$12,'ÓSMOSIS INV'!N164,IF($B$15=DATOS!$B$13,REACTORES!N164,IF($B$15=DATOS!$B$14,RESINAS!N168,IF($B$15=DATOS!$B$15,SECADORES!N164,IF($B$15=DATOS!$B$16,SILOS!N164,IF($B$15=DATOS!$B$17,TANQUES!N164,IF($B$15=DATOS!$B$18,'TK AGITADOS'!N164,IF($B$15=DATOS!$B$19,'TORRES ENF'!N164," ")))))))))))))))))</f>
        <v>0</v>
      </c>
      <c r="M180" s="46">
        <f>IF($B$15=DATOS!$B$3,CALDERAS!O164,IF($B$15=DATOS!$B$4,CENTRÍFUGAS!O164,IF($B$15=DATOS!$B$5,CHILLERS!O164, IF($B$15=DATOS!$B$6,COMPRESORES!O164,IF($B$15=DATOS!$B$7,EVAPORADORES!O164,IF($B$15=DATOS!$B$8,FILTROS!O164,IF($B$15=DATOS!$B$9,IC!O164,IF($B$15=DATOS!$B$10,MIXERS!O164,IF($B$15=DATOS!$B$11,MOLINOS!O164,IF($B$15=DATOS!$B$12,'ÓSMOSIS INV'!O164,IF($B$15=DATOS!$B$13,REACTORES!O164,IF($B$15=DATOS!$B$14,RESINAS!O168,IF($B$15=DATOS!$B$15,SECADORES!O164,IF($B$15=DATOS!$B$16,SILOS!O164,IF($B$15=DATOS!$B$17,TANQUES!O164,IF($B$15=DATOS!$B$18,'TK AGITADOS'!O164,IF($B$15=DATOS!$B$19,'TORRES ENF'!O164," ")))))))))))))))))</f>
        <v>0</v>
      </c>
      <c r="N180" s="46">
        <f>IF($B$15=DATOS!$B$3,CALDERAS!P164,IF($B$15=DATOS!$B$4,CENTRÍFUGAS!P164,IF($B$15=DATOS!$B$5,CHILLERS!P164, IF($B$15=DATOS!$B$6,COMPRESORES!P164,IF($B$15=DATOS!$B$7,EVAPORADORES!P164,IF($B$15=DATOS!$B$8,FILTROS!P164,IF($B$15=DATOS!$B$9,IC!P164,IF($B$15=DATOS!$B$10,MIXERS!P164,IF($B$15=DATOS!$B$11,MOLINOS!P164,IF($B$15=DATOS!$B$12,'ÓSMOSIS INV'!P164,IF($B$15=DATOS!$B$13,REACTORES!P164,IF($B$15=DATOS!$B$14,RESINAS!P168,IF($B$15=DATOS!$B$15,SECADORES!P164,IF($B$15=DATOS!$B$16,SILOS!P164,IF($B$15=DATOS!$B$17,TANQUES!P164,IF($B$15=DATOS!$B$18,'TK AGITADOS'!P164,IF($B$15=DATOS!$B$19,'TORRES ENF'!P164," ")))))))))))))))))</f>
        <v>0</v>
      </c>
      <c r="O180" s="46">
        <f>IF($B$15=DATOS!$B$3,CALDERAS!Q164,IF($B$15=DATOS!$B$4,CENTRÍFUGAS!Q164,IF($B$15=DATOS!$B$5,CHILLERS!Q164, IF($B$15=DATOS!$B$6,COMPRESORES!Q164,IF($B$15=DATOS!$B$7,EVAPORADORES!Q164,IF($B$15=DATOS!$B$8,FILTROS!Q164,IF($B$15=DATOS!$B$9,IC!Q164,IF($B$15=DATOS!$B$10,MIXERS!Q164,IF($B$15=DATOS!$B$11,MOLINOS!Q164,IF($B$15=DATOS!$B$12,'ÓSMOSIS INV'!Q164,IF($B$15=DATOS!$B$13,REACTORES!Q164,IF($B$15=DATOS!$B$14,RESINAS!Q168,IF($B$15=DATOS!$B$15,SECADORES!Q164,IF($B$15=DATOS!$B$16,SILOS!Q164,IF($B$15=DATOS!$B$17,TANQUES!Q164,IF($B$15=DATOS!$B$18,'TK AGITADOS'!Q164,IF($B$15=DATOS!$B$19,'TORRES ENF'!Q164," ")))))))))))))))))</f>
        <v>0</v>
      </c>
      <c r="P180" s="46">
        <f>IF($B$15=DATOS!$B$3,CALDERAS!R164,IF($B$15=DATOS!$B$4,CENTRÍFUGAS!R164,IF($B$15=DATOS!$B$5,CHILLERS!R164, IF($B$15=DATOS!$B$6,COMPRESORES!R164,IF($B$15=DATOS!$B$7,EVAPORADORES!R164,IF($B$15=DATOS!$B$8,FILTROS!R164,IF($B$15=DATOS!$B$9,IC!R164,IF($B$15=DATOS!$B$10,MIXERS!R164,IF($B$15=DATOS!$B$11,MOLINOS!R164,IF($B$15=DATOS!$B$12,'ÓSMOSIS INV'!R164,IF($B$15=DATOS!$B$13,REACTORES!R164,IF($B$15=DATOS!$B$14,RESINAS!R168,IF($B$15=DATOS!$B$15,SECADORES!R164,IF($B$15=DATOS!$B$16,SILOS!R164,IF($B$15=DATOS!$B$17,TANQUES!R164,IF($B$15=DATOS!$B$18,'TK AGITADOS'!R164,IF($B$15=DATOS!$B$19,'TORRES ENF'!R164," ")))))))))))))))))</f>
        <v>0</v>
      </c>
      <c r="Q180" s="46">
        <f>IF($B$15=DATOS!$B$3,CALDERAS!S164,IF($B$15=DATOS!$B$4,CENTRÍFUGAS!S164,IF($B$15=DATOS!$B$5,CHILLERS!S164, IF($B$15=DATOS!$B$6,COMPRESORES!S164,IF($B$15=DATOS!$B$7,EVAPORADORES!S164,IF($B$15=DATOS!$B$8,FILTROS!S164,IF($B$15=DATOS!$B$9,IC!S164,IF($B$15=DATOS!$B$10,MIXERS!S164,IF($B$15=DATOS!$B$11,MOLINOS!S164,IF($B$15=DATOS!$B$12,'ÓSMOSIS INV'!S164,IF($B$15=DATOS!$B$13,REACTORES!S164,IF($B$15=DATOS!$B$14,RESINAS!S168,IF($B$15=DATOS!$B$15,SECADORES!S164,IF($B$15=DATOS!$B$16,SILOS!S164,IF($B$15=DATOS!$B$17,TANQUES!S164,IF($B$15=DATOS!$B$18,'TK AGITADOS'!S164,IF($B$15=DATOS!$B$19,'TORRES ENF'!S164," ")))))))))))))))))</f>
        <v>0</v>
      </c>
      <c r="R180" s="46">
        <f>IF($B$15=DATOS!$B$3,CALDERAS!T164,IF($B$15=DATOS!$B$4,CENTRÍFUGAS!T164,IF($B$15=DATOS!$B$5,CHILLERS!T164, IF($B$15=DATOS!$B$6,COMPRESORES!T164,IF($B$15=DATOS!$B$7,EVAPORADORES!T164,IF($B$15=DATOS!$B$8,FILTROS!T164,IF($B$15=DATOS!$B$9,IC!T164,IF($B$15=DATOS!$B$10,MIXERS!T164,IF($B$15=DATOS!$B$11,MOLINOS!T164,IF($B$15=DATOS!$B$12,'ÓSMOSIS INV'!T164,IF($B$15=DATOS!$B$13,REACTORES!T164,IF($B$15=DATOS!$B$14,RESINAS!T168,IF($B$15=DATOS!$B$15,SECADORES!T164,IF($B$15=DATOS!$B$16,SILOS!T164,IF($B$15=DATOS!$B$17,TANQUES!T164,IF($B$15=DATOS!$B$18,'TK AGITADOS'!T164,IF($B$15=DATOS!$B$19,'TORRES ENF'!T164," ")))))))))))))))))</f>
        <v>0</v>
      </c>
      <c r="S180" s="46">
        <f>IF($B$15=DATOS!$B$3,CALDERAS!U164,IF($B$15=DATOS!$B$4,CENTRÍFUGAS!U164,IF($B$15=DATOS!$B$5,CHILLERS!U164, IF($B$15=DATOS!$B$6,COMPRESORES!U164,IF($B$15=DATOS!$B$7,EVAPORADORES!U164,IF($B$15=DATOS!$B$8,FILTROS!U164,IF($B$15=DATOS!$B$9,IC!U164,IF($B$15=DATOS!$B$10,MIXERS!U164,IF($B$15=DATOS!$B$11,MOLINOS!U164,IF($B$15=DATOS!$B$12,'ÓSMOSIS INV'!U164,IF($B$15=DATOS!$B$13,REACTORES!U164,IF($B$15=DATOS!$B$14,RESINAS!U168,IF($B$15=DATOS!$B$15,SECADORES!U164,IF($B$15=DATOS!$B$16,SILOS!U164,IF($B$15=DATOS!$B$17,TANQUES!U164,IF($B$15=DATOS!$B$18,'TK AGITADOS'!U164,IF($B$15=DATOS!$B$19,'TORRES ENF'!U164," ")))))))))))))))))</f>
        <v>0</v>
      </c>
      <c r="T180" s="46">
        <f>IF($B$15=DATOS!$B$3,CALDERAS!V164,IF($B$15=DATOS!$B$4,CENTRÍFUGAS!V164,IF($B$15=DATOS!$B$5,CHILLERS!V164, IF($B$15=DATOS!$B$6,COMPRESORES!V164,IF($B$15=DATOS!$B$7,EVAPORADORES!V164,IF($B$15=DATOS!$B$8,FILTROS!V164,IF($B$15=DATOS!$B$9,IC!V164,IF($B$15=DATOS!$B$10,MIXERS!V164,IF($B$15=DATOS!$B$11,MOLINOS!V164,IF($B$15=DATOS!$B$12,'ÓSMOSIS INV'!V164,IF($B$15=DATOS!$B$13,REACTORES!V164,IF($B$15=DATOS!$B$14,RESINAS!V168,IF($B$15=DATOS!$B$15,SECADORES!V164,IF($B$15=DATOS!$B$16,SILOS!V164,IF($B$15=DATOS!$B$17,TANQUES!V164,IF($B$15=DATOS!$B$18,'TK AGITADOS'!V164,IF($B$15=DATOS!$B$19,'TORRES ENF'!V164," ")))))))))))))))))</f>
        <v>0</v>
      </c>
      <c r="U180" s="46">
        <f>IF($B$15=DATOS!$B$3,CALDERAS!W164,IF($B$15=DATOS!$B$4,CENTRÍFUGAS!W164,IF($B$15=DATOS!$B$5,CHILLERS!W164, IF($B$15=DATOS!$B$6,COMPRESORES!W164,IF($B$15=DATOS!$B$7,EVAPORADORES!W164,IF($B$15=DATOS!$B$8,FILTROS!W164,IF($B$15=DATOS!$B$9,IC!W164,IF($B$15=DATOS!$B$10,MIXERS!W164,IF($B$15=DATOS!$B$11,MOLINOS!W164,IF($B$15=DATOS!$B$12,'ÓSMOSIS INV'!W164,IF($B$15=DATOS!$B$13,REACTORES!W164,IF($B$15=DATOS!$B$14,RESINAS!W168,IF($B$15=DATOS!$B$15,SECADORES!W164,IF($B$15=DATOS!$B$16,SILOS!W164,IF($B$15=DATOS!$B$17,TANQUES!W164,IF($B$15=DATOS!$B$18,'TK AGITADOS'!W164,IF($B$15=DATOS!$B$19,'TORRES ENF'!W164," ")))))))))))))))))</f>
        <v>0</v>
      </c>
      <c r="V180" s="46">
        <f>IF($B$15=DATOS!$B$3,CALDERAS!X164,IF($B$15=DATOS!$B$4,CENTRÍFUGAS!X164,IF($B$15=DATOS!$B$5,CHILLERS!X164, IF($B$15=DATOS!$B$6,COMPRESORES!X164,IF($B$15=DATOS!$B$7,EVAPORADORES!X164,IF($B$15=DATOS!$B$8,FILTROS!X164,IF($B$15=DATOS!$B$9,IC!X164,IF($B$15=DATOS!$B$10,MIXERS!X164,IF($B$15=DATOS!$B$11,MOLINOS!X164,IF($B$15=DATOS!$B$12,'ÓSMOSIS INV'!X164,IF($B$15=DATOS!$B$13,REACTORES!X164,IF($B$15=DATOS!$B$14,RESINAS!X168,IF($B$15=DATOS!$B$15,SECADORES!X164,IF($B$15=DATOS!$B$16,SILOS!X164,IF($B$15=DATOS!$B$17,TANQUES!X164,IF($B$15=DATOS!$B$18,'TK AGITADOS'!X164,IF($B$15=DATOS!$B$19,'TORRES ENF'!X164," ")))))))))))))))))</f>
        <v>0</v>
      </c>
      <c r="W180" s="46">
        <f>IF($B$15=DATOS!$B$3,CALDERAS!Y164,IF($B$15=DATOS!$B$4,CENTRÍFUGAS!Y164,IF($B$15=DATOS!$B$5,CHILLERS!Y164, IF($B$15=DATOS!$B$6,COMPRESORES!Y164,IF($B$15=DATOS!$B$7,EVAPORADORES!Y164,IF($B$15=DATOS!$B$8,FILTROS!Y164,IF($B$15=DATOS!$B$9,IC!Y164,IF($B$15=DATOS!$B$10,MIXERS!Y164,IF($B$15=DATOS!$B$11,MOLINOS!Y164,IF($B$15=DATOS!$B$12,'ÓSMOSIS INV'!Y164,IF($B$15=DATOS!$B$13,REACTORES!Y164,IF($B$15=DATOS!$B$14,RESINAS!Y168,IF($B$15=DATOS!$B$15,SECADORES!Y164,IF($B$15=DATOS!$B$16,SILOS!Y164,IF($B$15=DATOS!$B$17,TANQUES!Y164,IF($B$15=DATOS!$B$18,'TK AGITADOS'!Y164,IF($B$15=DATOS!$B$19,'TORRES ENF'!Y164," ")))))))))))))))))</f>
        <v>0</v>
      </c>
      <c r="X180" s="46">
        <f>IF($B$15=DATOS!$B$3,CALDERAS!Z164,IF($B$15=DATOS!$B$4,CENTRÍFUGAS!Z164,IF($B$15=DATOS!$B$5,CHILLERS!Z164, IF($B$15=DATOS!$B$6,COMPRESORES!Z164,IF($B$15=DATOS!$B$7,EVAPORADORES!Z164,IF($B$15=DATOS!$B$8,FILTROS!Z164,IF($B$15=DATOS!$B$9,IC!Z164,IF($B$15=DATOS!$B$10,MIXERS!Z164,IF($B$15=DATOS!$B$11,MOLINOS!Z164,IF($B$15=DATOS!$B$12,'ÓSMOSIS INV'!Z164,IF($B$15=DATOS!$B$13,REACTORES!Z164,IF($B$15=DATOS!$B$14,RESINAS!Z168,IF($B$15=DATOS!$B$15,SECADORES!Z164,IF($B$15=DATOS!$B$16,SILOS!Z164,IF($B$15=DATOS!$B$17,TANQUES!Z164,IF($B$15=DATOS!$B$18,'TK AGITADOS'!Z164,IF($B$15=DATOS!$B$19,'TORRES ENF'!Z164," ")))))))))))))))))</f>
        <v>0</v>
      </c>
      <c r="Y180" s="46">
        <f>IF($B$15=DATOS!$B$3,CALDERAS!AA164,IF($B$15=DATOS!$B$4,CENTRÍFUGAS!AA164,IF($B$15=DATOS!$B$5,CHILLERS!AA164, IF($B$15=DATOS!$B$6,COMPRESORES!AA164,IF($B$15=DATOS!$B$7,EVAPORADORES!AA164,IF($B$15=DATOS!$B$8,FILTROS!AA164,IF($B$15=DATOS!$B$9,IC!AA164,IF($B$15=DATOS!$B$10,MIXERS!AA164,IF($B$15=DATOS!$B$11,MOLINOS!AA164,IF($B$15=DATOS!$B$12,'ÓSMOSIS INV'!AA164,IF($B$15=DATOS!$B$13,REACTORES!AA164,IF($B$15=DATOS!$B$14,RESINAS!AA168,IF($B$15=DATOS!$B$15,SECADORES!AA164,IF($B$15=DATOS!$B$16,SILOS!AA164,IF($B$15=DATOS!$B$17,TANQUES!AA164,IF($B$15=DATOS!$B$18,'TK AGITADOS'!AA164,IF($B$15=DATOS!$B$19,'TORRES ENF'!AA164," ")))))))))))))))))</f>
        <v>0</v>
      </c>
      <c r="Z180" s="46">
        <f>IF($B$15=DATOS!$B$3,CALDERAS!AB164,IF($B$15=DATOS!$B$4,CENTRÍFUGAS!AB164,IF($B$15=DATOS!$B$5,CHILLERS!AB164, IF($B$15=DATOS!$B$6,COMPRESORES!AB164,IF($B$15=DATOS!$B$7,EVAPORADORES!AB164,IF($B$15=DATOS!$B$8,FILTROS!AB164,IF($B$15=DATOS!$B$9,IC!AB164,IF($B$15=DATOS!$B$10,MIXERS!AB164,IF($B$15=DATOS!$B$11,MOLINOS!AB164,IF($B$15=DATOS!$B$12,'ÓSMOSIS INV'!AB164,IF($B$15=DATOS!$B$13,REACTORES!AB164,IF($B$15=DATOS!$B$14,RESINAS!AB168,IF($B$15=DATOS!$B$15,SECADORES!AB164,IF($B$15=DATOS!$B$16,SILOS!AB164,IF($B$15=DATOS!$B$17,TANQUES!AB164,IF($B$15=DATOS!$B$18,'TK AGITADOS'!AB164,IF($B$15=DATOS!$B$19,'TORRES ENF'!AB164," ")))))))))))))))))</f>
        <v>0</v>
      </c>
      <c r="AA180" s="46">
        <f>IF($B$15=DATOS!$B$3,CALDERAS!AC164,IF($B$15=DATOS!$B$4,CENTRÍFUGAS!AC164,IF($B$15=DATOS!$B$5,CHILLERS!AC164, IF($B$15=DATOS!$B$6,COMPRESORES!AC164,IF($B$15=DATOS!$B$7,EVAPORADORES!AC164,IF($B$15=DATOS!$B$8,FILTROS!AC164,IF($B$15=DATOS!$B$9,IC!AC164,IF($B$15=DATOS!$B$10,MIXERS!AC164,IF($B$15=DATOS!$B$11,MOLINOS!AC164,IF($B$15=DATOS!$B$12,'ÓSMOSIS INV'!AC164,IF($B$15=DATOS!$B$13,REACTORES!AC164,IF($B$15=DATOS!$B$14,RESINAS!AC168,IF($B$15=DATOS!$B$15,SECADORES!AC164,IF($B$15=DATOS!$B$16,SILOS!AC164,IF($B$15=DATOS!$B$17,TANQUES!AC164,IF($B$15=DATOS!$B$18,'TK AGITADOS'!AC164,IF($B$15=DATOS!$B$19,'TORRES ENF'!AC164," ")))))))))))))))))</f>
        <v>0</v>
      </c>
      <c r="AB180" s="46">
        <f>IF($B$15=DATOS!$B$3,CALDERAS!AD164,IF($B$15=DATOS!$B$4,CENTRÍFUGAS!AD164,IF($B$15=DATOS!$B$5,CHILLERS!AD164, IF($B$15=DATOS!$B$6,COMPRESORES!AD164,IF($B$15=DATOS!$B$7,EVAPORADORES!AD164,IF($B$15=DATOS!$B$8,FILTROS!AD164,IF($B$15=DATOS!$B$9,IC!AD164,IF($B$15=DATOS!$B$10,MIXERS!AD164,IF($B$15=DATOS!$B$11,MOLINOS!AD164,IF($B$15=DATOS!$B$12,'ÓSMOSIS INV'!AD164,IF($B$15=DATOS!$B$13,REACTORES!AD164,IF($B$15=DATOS!$B$14,RESINAS!AD168,IF($B$15=DATOS!$B$15,SECADORES!AD164,IF($B$15=DATOS!$B$16,SILOS!AD164,IF($B$15=DATOS!$B$17,TANQUES!AD164,IF($B$15=DATOS!$B$18,'TK AGITADOS'!AD164,IF($B$15=DATOS!$B$19,'TORRES ENF'!AD164," ")))))))))))))))))</f>
        <v>0</v>
      </c>
      <c r="AC180" s="46">
        <f>IF($B$15=DATOS!$B$3,CALDERAS!AE164,IF($B$15=DATOS!$B$4,CENTRÍFUGAS!AE164,IF($B$15=DATOS!$B$5,CHILLERS!AE164, IF($B$15=DATOS!$B$6,COMPRESORES!AE164,IF($B$15=DATOS!$B$7,EVAPORADORES!AE164,IF($B$15=DATOS!$B$8,FILTROS!AE164,IF($B$15=DATOS!$B$9,IC!AE164,IF($B$15=DATOS!$B$10,MIXERS!AE164,IF($B$15=DATOS!$B$11,MOLINOS!AE164,IF($B$15=DATOS!$B$12,'ÓSMOSIS INV'!AE164,IF($B$15=DATOS!$B$13,REACTORES!AE164,IF($B$15=DATOS!$B$14,RESINAS!AE168,IF($B$15=DATOS!$B$15,SECADORES!AE164,IF($B$15=DATOS!$B$16,SILOS!AE164,IF($B$15=DATOS!$B$17,TANQUES!AE164,IF($B$15=DATOS!$B$18,'TK AGITADOS'!AE164,IF($B$15=DATOS!$B$19,'TORRES ENF'!AE164," ")))))))))))))))))</f>
        <v>0</v>
      </c>
      <c r="AD180" s="46">
        <f>IF($B$15=DATOS!$B$3,CALDERAS!AF164,IF($B$15=DATOS!$B$4,CENTRÍFUGAS!AF164,IF($B$15=DATOS!$B$5,CHILLERS!AF164, IF($B$15=DATOS!$B$6,COMPRESORES!AF164,IF($B$15=DATOS!$B$7,EVAPORADORES!AF164,IF($B$15=DATOS!$B$8,FILTROS!AF164,IF($B$15=DATOS!$B$9,IC!AF164,IF($B$15=DATOS!$B$10,MIXERS!AF164,IF($B$15=DATOS!$B$11,MOLINOS!AF164,IF($B$15=DATOS!$B$12,'ÓSMOSIS INV'!AF164,IF($B$15=DATOS!$B$13,REACTORES!AF164,IF($B$15=DATOS!$B$14,RESINAS!AF168,IF($B$15=DATOS!$B$15,SECADORES!AF164,IF($B$15=DATOS!$B$16,SILOS!AF164,IF($B$15=DATOS!$B$17,TANQUES!AF164,IF($B$15=DATOS!$B$18,'TK AGITADOS'!AF164,IF($B$15=DATOS!$B$19,'TORRES ENF'!AF164," ")))))))))))))))))</f>
        <v>0</v>
      </c>
      <c r="AE180" s="46">
        <f>IF($B$15=DATOS!$B$3,CALDERAS!AG164,IF($B$15=DATOS!$B$4,CENTRÍFUGAS!AG164,IF($B$15=DATOS!$B$5,CHILLERS!AG164, IF($B$15=DATOS!$B$6,COMPRESORES!AG164,IF($B$15=DATOS!$B$7,EVAPORADORES!AG164,IF($B$15=DATOS!$B$8,FILTROS!AG164,IF($B$15=DATOS!$B$9,IC!AG164,IF($B$15=DATOS!$B$10,MIXERS!AG164,IF($B$15=DATOS!$B$11,MOLINOS!AG164,IF($B$15=DATOS!$B$12,'ÓSMOSIS INV'!AG164,IF($B$15=DATOS!$B$13,REACTORES!AG164,IF($B$15=DATOS!$B$14,RESINAS!AG168,IF($B$15=DATOS!$B$15,SECADORES!AG164,IF($B$15=DATOS!$B$16,SILOS!AG164,IF($B$15=DATOS!$B$17,TANQUES!AG164,IF($B$15=DATOS!$B$18,'TK AGITADOS'!AG164,IF($B$15=DATOS!$B$19,'TORRES ENF'!AG164," ")))))))))))))))))</f>
        <v>0</v>
      </c>
      <c r="AF180" s="46">
        <f>IF($B$15=DATOS!$B$3,CALDERAS!AH164,IF($B$15=DATOS!$B$4,CENTRÍFUGAS!AH164,IF($B$15=DATOS!$B$5,CHILLERS!AH164, IF($B$15=DATOS!$B$6,COMPRESORES!AH164,IF($B$15=DATOS!$B$7,EVAPORADORES!AH164,IF($B$15=DATOS!$B$8,FILTROS!AH164,IF($B$15=DATOS!$B$9,IC!AH164,IF($B$15=DATOS!$B$10,MIXERS!AH164,IF($B$15=DATOS!$B$11,MOLINOS!AH164,IF($B$15=DATOS!$B$12,'ÓSMOSIS INV'!AH164,IF($B$15=DATOS!$B$13,REACTORES!AH164,IF($B$15=DATOS!$B$14,RESINAS!AH168,IF($B$15=DATOS!$B$15,SECADORES!AH164,IF($B$15=DATOS!$B$16,SILOS!AH164,IF($B$15=DATOS!$B$17,TANQUES!AH164,IF($B$15=DATOS!$B$18,'TK AGITADOS'!AH164,IF($B$15=DATOS!$B$19,'TORRES ENF'!AH164," ")))))))))))))))))</f>
        <v>0</v>
      </c>
    </row>
    <row r="181" spans="1:32" s="48" customFormat="1" ht="45" customHeight="1" x14ac:dyDescent="0.4">
      <c r="A181" s="46">
        <f>IF($B$15=DATOS!$B$3,CALDERAS!C165,IF($B$15=DATOS!$B$4,CENTRÍFUGAS!C165,IF($B$15=DATOS!$B$5,CHILLERS!C165, IF($B$15=DATOS!$B$6,COMPRESORES!C165,IF($B$15=DATOS!$B$7,EVAPORADORES!C165,IF($B$15=DATOS!$B$8,FILTROS!C165,IF($B$15=DATOS!$B$9,IC!C165,IF($B$15=DATOS!$B$10,MIXERS!C165,IF($B$15=DATOS!$B$11,MOLINOS!C165,IF($B$15=DATOS!$B$12,'ÓSMOSIS INV'!C165,IF($B$15=DATOS!$B$13,REACTORES!C165,IF($B$15=DATOS!$B$14,RESINAS!C169,IF($B$15=DATOS!$B$15,SECADORES!C165,IF($B$15=DATOS!$B$16,SILOS!C165,IF($B$15=DATOS!$B$17,TANQUES!C165,IF($B$15=DATOS!$B$18,'TK AGITADOS'!C165,IF($B$15=DATOS!$B$19,'TORRES ENF'!C165," ")))))))))))))))))</f>
        <v>0</v>
      </c>
      <c r="B181" s="46">
        <f>IF($B$15=DATOS!$B$3,CALDERAS!D165,IF($B$15=DATOS!$B$4,CENTRÍFUGAS!D165,IF($B$15=DATOS!$B$5,CHILLERS!D165, IF($B$15=DATOS!$B$6,COMPRESORES!D165,IF($B$15=DATOS!$B$7,EVAPORADORES!D165,IF($B$15=DATOS!$B$8,FILTROS!D165,IF($B$15=DATOS!$B$9,IC!D165,IF($B$15=DATOS!$B$10,MIXERS!D165,IF($B$15=DATOS!$B$11,MOLINOS!D165,IF($B$15=DATOS!$B$12,'ÓSMOSIS INV'!D165,IF($B$15=DATOS!$B$13,REACTORES!D165,IF($B$15=DATOS!$B$14,RESINAS!D169,IF($B$15=DATOS!$B$15,SECADORES!D165,IF($B$15=DATOS!$B$16,SILOS!D165,IF($B$15=DATOS!$B$17,TANQUES!D165,IF($B$15=DATOS!$B$18,'TK AGITADOS'!D165,IF($B$15=DATOS!$B$19,'TORRES ENF'!D165," ")))))))))))))))))</f>
        <v>0</v>
      </c>
      <c r="C181" s="46">
        <f>IF($B$15=DATOS!$B$3,CALDERAS!E165,IF($B$15=DATOS!$B$4,CENTRÍFUGAS!E165,IF($B$15=DATOS!$B$5,CHILLERS!E165, IF($B$15=DATOS!$B$6,COMPRESORES!E165,IF($B$15=DATOS!$B$7,EVAPORADORES!E165,IF($B$15=DATOS!$B$8,FILTROS!E165,IF($B$15=DATOS!$B$9,IC!E165,IF($B$15=DATOS!$B$10,MIXERS!E165,IF($B$15=DATOS!$B$11,MOLINOS!E165,IF($B$15=DATOS!$B$12,'ÓSMOSIS INV'!E165,IF($B$15=DATOS!$B$13,REACTORES!E165,IF($B$15=DATOS!$B$14,RESINAS!E169,IF($B$15=DATOS!$B$15,SECADORES!E165,IF($B$15=DATOS!$B$16,SILOS!E165,IF($B$15=DATOS!$B$17,TANQUES!E165,IF($B$15=DATOS!$B$18,'TK AGITADOS'!E165,IF($B$15=DATOS!$B$19,'TORRES ENF'!E165," ")))))))))))))))))</f>
        <v>0</v>
      </c>
      <c r="D181" s="46">
        <f>IF($B$15=DATOS!$B$3,CALDERAS!F165,IF($B$15=DATOS!$B$4,CENTRÍFUGAS!F165,IF($B$15=DATOS!$B$5,CHILLERS!F165, IF($B$15=DATOS!$B$6,COMPRESORES!F165,IF($B$15=DATOS!$B$7,EVAPORADORES!F165,IF($B$15=DATOS!$B$8,FILTROS!F165,IF($B$15=DATOS!$B$9,IC!F165,IF($B$15=DATOS!$B$10,MIXERS!F165,IF($B$15=DATOS!$B$11,MOLINOS!F165,IF($B$15=DATOS!$B$12,'ÓSMOSIS INV'!F165,IF($B$15=DATOS!$B$13,REACTORES!F165,IF($B$15=DATOS!$B$14,RESINAS!F169,IF($B$15=DATOS!$B$15,SECADORES!F165,IF($B$15=DATOS!$B$16,SILOS!F165,IF($B$15=DATOS!$B$17,TANQUES!F165,IF($B$15=DATOS!$B$18,'TK AGITADOS'!F165,IF($B$15=DATOS!$B$19,'TORRES ENF'!F165," ")))))))))))))))))</f>
        <v>0</v>
      </c>
      <c r="E181" s="46">
        <f>IF($B$15=DATOS!$B$3,CALDERAS!G165,IF($B$15=DATOS!$B$4,CENTRÍFUGAS!G165,IF($B$15=DATOS!$B$5,CHILLERS!G165, IF($B$15=DATOS!$B$6,COMPRESORES!G165,IF($B$15=DATOS!$B$7,EVAPORADORES!G165,IF($B$15=DATOS!$B$8,FILTROS!G165,IF($B$15=DATOS!$B$9,IC!G165,IF($B$15=DATOS!$B$10,MIXERS!G165,IF($B$15=DATOS!$B$11,MOLINOS!G165,IF($B$15=DATOS!$B$12,'ÓSMOSIS INV'!G165,IF($B$15=DATOS!$B$13,REACTORES!G165,IF($B$15=DATOS!$B$14,RESINAS!G169,IF($B$15=DATOS!$B$15,SECADORES!G165,IF($B$15=DATOS!$B$16,SILOS!G165,IF($B$15=DATOS!$B$17,TANQUES!G165,IF($B$15=DATOS!$B$18,'TK AGITADOS'!G165,IF($B$15=DATOS!$B$19,'TORRES ENF'!G165," ")))))))))))))))))</f>
        <v>0</v>
      </c>
      <c r="F181" s="46">
        <f>IF($B$15=DATOS!$B$3,CALDERAS!H165,IF($B$15=DATOS!$B$4,CENTRÍFUGAS!H165,IF($B$15=DATOS!$B$5,CHILLERS!H165, IF($B$15=DATOS!$B$6,COMPRESORES!H165,IF($B$15=DATOS!$B$7,EVAPORADORES!H165,IF($B$15=DATOS!$B$8,FILTROS!H165,IF($B$15=DATOS!$B$9,IC!H165,IF($B$15=DATOS!$B$10,MIXERS!H165,IF($B$15=DATOS!$B$11,MOLINOS!H165,IF($B$15=DATOS!$B$12,'ÓSMOSIS INV'!H165,IF($B$15=DATOS!$B$13,REACTORES!H165,IF($B$15=DATOS!$B$14,RESINAS!H169,IF($B$15=DATOS!$B$15,SECADORES!H165,IF($B$15=DATOS!$B$16,SILOS!H165,IF($B$15=DATOS!$B$17,TANQUES!H165,IF($B$15=DATOS!$B$18,'TK AGITADOS'!H165,IF($B$15=DATOS!$B$19,'TORRES ENF'!H165," ")))))))))))))))))</f>
        <v>0</v>
      </c>
      <c r="G181" s="46">
        <f>IF($B$15=DATOS!$B$3,CALDERAS!I165,IF($B$15=DATOS!$B$4,CENTRÍFUGAS!I165,IF($B$15=DATOS!$B$5,CHILLERS!I165, IF($B$15=DATOS!$B$6,COMPRESORES!I165,IF($B$15=DATOS!$B$7,EVAPORADORES!I165,IF($B$15=DATOS!$B$8,FILTROS!I165,IF($B$15=DATOS!$B$9,IC!I165,IF($B$15=DATOS!$B$10,MIXERS!I165,IF($B$15=DATOS!$B$11,MOLINOS!I165,IF($B$15=DATOS!$B$12,'ÓSMOSIS INV'!I165,IF($B$15=DATOS!$B$13,REACTORES!I165,IF($B$15=DATOS!$B$14,RESINAS!I169,IF($B$15=DATOS!$B$15,SECADORES!I165,IF($B$15=DATOS!$B$16,SILOS!I165,IF($B$15=DATOS!$B$17,TANQUES!I165,IF($B$15=DATOS!$B$18,'TK AGITADOS'!I165,IF($B$15=DATOS!$B$19,'TORRES ENF'!I165," ")))))))))))))))))</f>
        <v>0</v>
      </c>
      <c r="H181" s="46">
        <f>IF($B$15=DATOS!$B$3,CALDERAS!J165,IF($B$15=DATOS!$B$4,CENTRÍFUGAS!J165,IF($B$15=DATOS!$B$5,CHILLERS!J165, IF($B$15=DATOS!$B$6,COMPRESORES!J165,IF($B$15=DATOS!$B$7,EVAPORADORES!J165,IF($B$15=DATOS!$B$8,FILTROS!J165,IF($B$15=DATOS!$B$9,IC!J165,IF($B$15=DATOS!$B$10,MIXERS!J165,IF($B$15=DATOS!$B$11,MOLINOS!J165,IF($B$15=DATOS!$B$12,'ÓSMOSIS INV'!J165,IF($B$15=DATOS!$B$13,REACTORES!J165,IF($B$15=DATOS!$B$14,RESINAS!J169,IF($B$15=DATOS!$B$15,SECADORES!J165,IF($B$15=DATOS!$B$16,SILOS!J165,IF($B$15=DATOS!$B$17,TANQUES!J165,IF($B$15=DATOS!$B$18,'TK AGITADOS'!J165,IF($B$15=DATOS!$B$19,'TORRES ENF'!J165," ")))))))))))))))))</f>
        <v>0</v>
      </c>
      <c r="I181" s="46">
        <f>IF($B$15=DATOS!$B$3,CALDERAS!K165,IF($B$15=DATOS!$B$4,CENTRÍFUGAS!K165,IF($B$15=DATOS!$B$5,CHILLERS!K165, IF($B$15=DATOS!$B$6,COMPRESORES!K165,IF($B$15=DATOS!$B$7,EVAPORADORES!K165,IF($B$15=DATOS!$B$8,FILTROS!K165,IF($B$15=DATOS!$B$9,IC!K165,IF($B$15=DATOS!$B$10,MIXERS!K165,IF($B$15=DATOS!$B$11,MOLINOS!K165,IF($B$15=DATOS!$B$12,'ÓSMOSIS INV'!K165,IF($B$15=DATOS!$B$13,REACTORES!K165,IF($B$15=DATOS!$B$14,RESINAS!K169,IF($B$15=DATOS!$B$15,SECADORES!K165,IF($B$15=DATOS!$B$16,SILOS!K165,IF($B$15=DATOS!$B$17,TANQUES!K165,IF($B$15=DATOS!$B$18,'TK AGITADOS'!K165,IF($B$15=DATOS!$B$19,'TORRES ENF'!K165," ")))))))))))))))))</f>
        <v>0</v>
      </c>
      <c r="J181" s="46">
        <f>IF($B$15=DATOS!$B$3,CALDERAS!L165,IF($B$15=DATOS!$B$4,CENTRÍFUGAS!L165,IF($B$15=DATOS!$B$5,CHILLERS!L165, IF($B$15=DATOS!$B$6,COMPRESORES!L165,IF($B$15=DATOS!$B$7,EVAPORADORES!L165,IF($B$15=DATOS!$B$8,FILTROS!L165,IF($B$15=DATOS!$B$9,IC!L165,IF($B$15=DATOS!$B$10,MIXERS!L165,IF($B$15=DATOS!$B$11,MOLINOS!L165,IF($B$15=DATOS!$B$12,'ÓSMOSIS INV'!L165,IF($B$15=DATOS!$B$13,REACTORES!L165,IF($B$15=DATOS!$B$14,RESINAS!L169,IF($B$15=DATOS!$B$15,SECADORES!L165,IF($B$15=DATOS!$B$16,SILOS!L165,IF($B$15=DATOS!$B$17,TANQUES!L165,IF($B$15=DATOS!$B$18,'TK AGITADOS'!L165,IF($B$15=DATOS!$B$19,'TORRES ENF'!L165," ")))))))))))))))))</f>
        <v>0</v>
      </c>
      <c r="K181" s="46">
        <f>IF($B$15=DATOS!$B$3,CALDERAS!M165,IF($B$15=DATOS!$B$4,CENTRÍFUGAS!M165,IF($B$15=DATOS!$B$5,CHILLERS!M165, IF($B$15=DATOS!$B$6,COMPRESORES!M165,IF($B$15=DATOS!$B$7,EVAPORADORES!M165,IF($B$15=DATOS!$B$8,FILTROS!M165,IF($B$15=DATOS!$B$9,IC!M165,IF($B$15=DATOS!$B$10,MIXERS!M165,IF($B$15=DATOS!$B$11,MOLINOS!M165,IF($B$15=DATOS!$B$12,'ÓSMOSIS INV'!M165,IF($B$15=DATOS!$B$13,REACTORES!M165,IF($B$15=DATOS!$B$14,RESINAS!M169,IF($B$15=DATOS!$B$15,SECADORES!M165,IF($B$15=DATOS!$B$16,SILOS!M165,IF($B$15=DATOS!$B$17,TANQUES!M165,IF($B$15=DATOS!$B$18,'TK AGITADOS'!M165,IF($B$15=DATOS!$B$19,'TORRES ENF'!M165," ")))))))))))))))))</f>
        <v>0</v>
      </c>
      <c r="L181" s="46">
        <f>IF($B$15=DATOS!$B$3,CALDERAS!N165,IF($B$15=DATOS!$B$4,CENTRÍFUGAS!N165,IF($B$15=DATOS!$B$5,CHILLERS!N165, IF($B$15=DATOS!$B$6,COMPRESORES!N165,IF($B$15=DATOS!$B$7,EVAPORADORES!N165,IF($B$15=DATOS!$B$8,FILTROS!N165,IF($B$15=DATOS!$B$9,IC!N165,IF($B$15=DATOS!$B$10,MIXERS!N165,IF($B$15=DATOS!$B$11,MOLINOS!N165,IF($B$15=DATOS!$B$12,'ÓSMOSIS INV'!N165,IF($B$15=DATOS!$B$13,REACTORES!N165,IF($B$15=DATOS!$B$14,RESINAS!N169,IF($B$15=DATOS!$B$15,SECADORES!N165,IF($B$15=DATOS!$B$16,SILOS!N165,IF($B$15=DATOS!$B$17,TANQUES!N165,IF($B$15=DATOS!$B$18,'TK AGITADOS'!N165,IF($B$15=DATOS!$B$19,'TORRES ENF'!N165," ")))))))))))))))))</f>
        <v>0</v>
      </c>
      <c r="M181" s="46">
        <f>IF($B$15=DATOS!$B$3,CALDERAS!O165,IF($B$15=DATOS!$B$4,CENTRÍFUGAS!O165,IF($B$15=DATOS!$B$5,CHILLERS!O165, IF($B$15=DATOS!$B$6,COMPRESORES!O165,IF($B$15=DATOS!$B$7,EVAPORADORES!O165,IF($B$15=DATOS!$B$8,FILTROS!O165,IF($B$15=DATOS!$B$9,IC!O165,IF($B$15=DATOS!$B$10,MIXERS!O165,IF($B$15=DATOS!$B$11,MOLINOS!O165,IF($B$15=DATOS!$B$12,'ÓSMOSIS INV'!O165,IF($B$15=DATOS!$B$13,REACTORES!O165,IF($B$15=DATOS!$B$14,RESINAS!O169,IF($B$15=DATOS!$B$15,SECADORES!O165,IF($B$15=DATOS!$B$16,SILOS!O165,IF($B$15=DATOS!$B$17,TANQUES!O165,IF($B$15=DATOS!$B$18,'TK AGITADOS'!O165,IF($B$15=DATOS!$B$19,'TORRES ENF'!O165," ")))))))))))))))))</f>
        <v>0</v>
      </c>
      <c r="N181" s="46">
        <f>IF($B$15=DATOS!$B$3,CALDERAS!P165,IF($B$15=DATOS!$B$4,CENTRÍFUGAS!P165,IF($B$15=DATOS!$B$5,CHILLERS!P165, IF($B$15=DATOS!$B$6,COMPRESORES!P165,IF($B$15=DATOS!$B$7,EVAPORADORES!P165,IF($B$15=DATOS!$B$8,FILTROS!P165,IF($B$15=DATOS!$B$9,IC!P165,IF($B$15=DATOS!$B$10,MIXERS!P165,IF($B$15=DATOS!$B$11,MOLINOS!P165,IF($B$15=DATOS!$B$12,'ÓSMOSIS INV'!P165,IF($B$15=DATOS!$B$13,REACTORES!P165,IF($B$15=DATOS!$B$14,RESINAS!P169,IF($B$15=DATOS!$B$15,SECADORES!P165,IF($B$15=DATOS!$B$16,SILOS!P165,IF($B$15=DATOS!$B$17,TANQUES!P165,IF($B$15=DATOS!$B$18,'TK AGITADOS'!P165,IF($B$15=DATOS!$B$19,'TORRES ENF'!P165," ")))))))))))))))))</f>
        <v>0</v>
      </c>
      <c r="O181" s="46">
        <f>IF($B$15=DATOS!$B$3,CALDERAS!Q165,IF($B$15=DATOS!$B$4,CENTRÍFUGAS!Q165,IF($B$15=DATOS!$B$5,CHILLERS!Q165, IF($B$15=DATOS!$B$6,COMPRESORES!Q165,IF($B$15=DATOS!$B$7,EVAPORADORES!Q165,IF($B$15=DATOS!$B$8,FILTROS!Q165,IF($B$15=DATOS!$B$9,IC!Q165,IF($B$15=DATOS!$B$10,MIXERS!Q165,IF($B$15=DATOS!$B$11,MOLINOS!Q165,IF($B$15=DATOS!$B$12,'ÓSMOSIS INV'!Q165,IF($B$15=DATOS!$B$13,REACTORES!Q165,IF($B$15=DATOS!$B$14,RESINAS!Q169,IF($B$15=DATOS!$B$15,SECADORES!Q165,IF($B$15=DATOS!$B$16,SILOS!Q165,IF($B$15=DATOS!$B$17,TANQUES!Q165,IF($B$15=DATOS!$B$18,'TK AGITADOS'!Q165,IF($B$15=DATOS!$B$19,'TORRES ENF'!Q165," ")))))))))))))))))</f>
        <v>0</v>
      </c>
      <c r="P181" s="46">
        <f>IF($B$15=DATOS!$B$3,CALDERAS!R165,IF($B$15=DATOS!$B$4,CENTRÍFUGAS!R165,IF($B$15=DATOS!$B$5,CHILLERS!R165, IF($B$15=DATOS!$B$6,COMPRESORES!R165,IF($B$15=DATOS!$B$7,EVAPORADORES!R165,IF($B$15=DATOS!$B$8,FILTROS!R165,IF($B$15=DATOS!$B$9,IC!R165,IF($B$15=DATOS!$B$10,MIXERS!R165,IF($B$15=DATOS!$B$11,MOLINOS!R165,IF($B$15=DATOS!$B$12,'ÓSMOSIS INV'!R165,IF($B$15=DATOS!$B$13,REACTORES!R165,IF($B$15=DATOS!$B$14,RESINAS!R169,IF($B$15=DATOS!$B$15,SECADORES!R165,IF($B$15=DATOS!$B$16,SILOS!R165,IF($B$15=DATOS!$B$17,TANQUES!R165,IF($B$15=DATOS!$B$18,'TK AGITADOS'!R165,IF($B$15=DATOS!$B$19,'TORRES ENF'!R165," ")))))))))))))))))</f>
        <v>0</v>
      </c>
      <c r="Q181" s="46">
        <f>IF($B$15=DATOS!$B$3,CALDERAS!S165,IF($B$15=DATOS!$B$4,CENTRÍFUGAS!S165,IF($B$15=DATOS!$B$5,CHILLERS!S165, IF($B$15=DATOS!$B$6,COMPRESORES!S165,IF($B$15=DATOS!$B$7,EVAPORADORES!S165,IF($B$15=DATOS!$B$8,FILTROS!S165,IF($B$15=DATOS!$B$9,IC!S165,IF($B$15=DATOS!$B$10,MIXERS!S165,IF($B$15=DATOS!$B$11,MOLINOS!S165,IF($B$15=DATOS!$B$12,'ÓSMOSIS INV'!S165,IF($B$15=DATOS!$B$13,REACTORES!S165,IF($B$15=DATOS!$B$14,RESINAS!S169,IF($B$15=DATOS!$B$15,SECADORES!S165,IF($B$15=DATOS!$B$16,SILOS!S165,IF($B$15=DATOS!$B$17,TANQUES!S165,IF($B$15=DATOS!$B$18,'TK AGITADOS'!S165,IF($B$15=DATOS!$B$19,'TORRES ENF'!S165," ")))))))))))))))))</f>
        <v>0</v>
      </c>
      <c r="R181" s="46">
        <f>IF($B$15=DATOS!$B$3,CALDERAS!T165,IF($B$15=DATOS!$B$4,CENTRÍFUGAS!T165,IF($B$15=DATOS!$B$5,CHILLERS!T165, IF($B$15=DATOS!$B$6,COMPRESORES!T165,IF($B$15=DATOS!$B$7,EVAPORADORES!T165,IF($B$15=DATOS!$B$8,FILTROS!T165,IF($B$15=DATOS!$B$9,IC!T165,IF($B$15=DATOS!$B$10,MIXERS!T165,IF($B$15=DATOS!$B$11,MOLINOS!T165,IF($B$15=DATOS!$B$12,'ÓSMOSIS INV'!T165,IF($B$15=DATOS!$B$13,REACTORES!T165,IF($B$15=DATOS!$B$14,RESINAS!T169,IF($B$15=DATOS!$B$15,SECADORES!T165,IF($B$15=DATOS!$B$16,SILOS!T165,IF($B$15=DATOS!$B$17,TANQUES!T165,IF($B$15=DATOS!$B$18,'TK AGITADOS'!T165,IF($B$15=DATOS!$B$19,'TORRES ENF'!T165," ")))))))))))))))))</f>
        <v>0</v>
      </c>
      <c r="S181" s="46">
        <f>IF($B$15=DATOS!$B$3,CALDERAS!U165,IF($B$15=DATOS!$B$4,CENTRÍFUGAS!U165,IF($B$15=DATOS!$B$5,CHILLERS!U165, IF($B$15=DATOS!$B$6,COMPRESORES!U165,IF($B$15=DATOS!$B$7,EVAPORADORES!U165,IF($B$15=DATOS!$B$8,FILTROS!U165,IF($B$15=DATOS!$B$9,IC!U165,IF($B$15=DATOS!$B$10,MIXERS!U165,IF($B$15=DATOS!$B$11,MOLINOS!U165,IF($B$15=DATOS!$B$12,'ÓSMOSIS INV'!U165,IF($B$15=DATOS!$B$13,REACTORES!U165,IF($B$15=DATOS!$B$14,RESINAS!U169,IF($B$15=DATOS!$B$15,SECADORES!U165,IF($B$15=DATOS!$B$16,SILOS!U165,IF($B$15=DATOS!$B$17,TANQUES!U165,IF($B$15=DATOS!$B$18,'TK AGITADOS'!U165,IF($B$15=DATOS!$B$19,'TORRES ENF'!U165," ")))))))))))))))))</f>
        <v>0</v>
      </c>
      <c r="T181" s="46">
        <f>IF($B$15=DATOS!$B$3,CALDERAS!V165,IF($B$15=DATOS!$B$4,CENTRÍFUGAS!V165,IF($B$15=DATOS!$B$5,CHILLERS!V165, IF($B$15=DATOS!$B$6,COMPRESORES!V165,IF($B$15=DATOS!$B$7,EVAPORADORES!V165,IF($B$15=DATOS!$B$8,FILTROS!V165,IF($B$15=DATOS!$B$9,IC!V165,IF($B$15=DATOS!$B$10,MIXERS!V165,IF($B$15=DATOS!$B$11,MOLINOS!V165,IF($B$15=DATOS!$B$12,'ÓSMOSIS INV'!V165,IF($B$15=DATOS!$B$13,REACTORES!V165,IF($B$15=DATOS!$B$14,RESINAS!V169,IF($B$15=DATOS!$B$15,SECADORES!V165,IF($B$15=DATOS!$B$16,SILOS!V165,IF($B$15=DATOS!$B$17,TANQUES!V165,IF($B$15=DATOS!$B$18,'TK AGITADOS'!V165,IF($B$15=DATOS!$B$19,'TORRES ENF'!V165," ")))))))))))))))))</f>
        <v>0</v>
      </c>
      <c r="U181" s="46">
        <f>IF($B$15=DATOS!$B$3,CALDERAS!W165,IF($B$15=DATOS!$B$4,CENTRÍFUGAS!W165,IF($B$15=DATOS!$B$5,CHILLERS!W165, IF($B$15=DATOS!$B$6,COMPRESORES!W165,IF($B$15=DATOS!$B$7,EVAPORADORES!W165,IF($B$15=DATOS!$B$8,FILTROS!W165,IF($B$15=DATOS!$B$9,IC!W165,IF($B$15=DATOS!$B$10,MIXERS!W165,IF($B$15=DATOS!$B$11,MOLINOS!W165,IF($B$15=DATOS!$B$12,'ÓSMOSIS INV'!W165,IF($B$15=DATOS!$B$13,REACTORES!W165,IF($B$15=DATOS!$B$14,RESINAS!W169,IF($B$15=DATOS!$B$15,SECADORES!W165,IF($B$15=DATOS!$B$16,SILOS!W165,IF($B$15=DATOS!$B$17,TANQUES!W165,IF($B$15=DATOS!$B$18,'TK AGITADOS'!W165,IF($B$15=DATOS!$B$19,'TORRES ENF'!W165," ")))))))))))))))))</f>
        <v>0</v>
      </c>
      <c r="V181" s="46">
        <f>IF($B$15=DATOS!$B$3,CALDERAS!X165,IF($B$15=DATOS!$B$4,CENTRÍFUGAS!X165,IF($B$15=DATOS!$B$5,CHILLERS!X165, IF($B$15=DATOS!$B$6,COMPRESORES!X165,IF($B$15=DATOS!$B$7,EVAPORADORES!X165,IF($B$15=DATOS!$B$8,FILTROS!X165,IF($B$15=DATOS!$B$9,IC!X165,IF($B$15=DATOS!$B$10,MIXERS!X165,IF($B$15=DATOS!$B$11,MOLINOS!X165,IF($B$15=DATOS!$B$12,'ÓSMOSIS INV'!X165,IF($B$15=DATOS!$B$13,REACTORES!X165,IF($B$15=DATOS!$B$14,RESINAS!X169,IF($B$15=DATOS!$B$15,SECADORES!X165,IF($B$15=DATOS!$B$16,SILOS!X165,IF($B$15=DATOS!$B$17,TANQUES!X165,IF($B$15=DATOS!$B$18,'TK AGITADOS'!X165,IF($B$15=DATOS!$B$19,'TORRES ENF'!X165," ")))))))))))))))))</f>
        <v>0</v>
      </c>
      <c r="W181" s="46">
        <f>IF($B$15=DATOS!$B$3,CALDERAS!Y165,IF($B$15=DATOS!$B$4,CENTRÍFUGAS!Y165,IF($B$15=DATOS!$B$5,CHILLERS!Y165, IF($B$15=DATOS!$B$6,COMPRESORES!Y165,IF($B$15=DATOS!$B$7,EVAPORADORES!Y165,IF($B$15=DATOS!$B$8,FILTROS!Y165,IF($B$15=DATOS!$B$9,IC!Y165,IF($B$15=DATOS!$B$10,MIXERS!Y165,IF($B$15=DATOS!$B$11,MOLINOS!Y165,IF($B$15=DATOS!$B$12,'ÓSMOSIS INV'!Y165,IF($B$15=DATOS!$B$13,REACTORES!Y165,IF($B$15=DATOS!$B$14,RESINAS!Y169,IF($B$15=DATOS!$B$15,SECADORES!Y165,IF($B$15=DATOS!$B$16,SILOS!Y165,IF($B$15=DATOS!$B$17,TANQUES!Y165,IF($B$15=DATOS!$B$18,'TK AGITADOS'!Y165,IF($B$15=DATOS!$B$19,'TORRES ENF'!Y165," ")))))))))))))))))</f>
        <v>0</v>
      </c>
      <c r="X181" s="46">
        <f>IF($B$15=DATOS!$B$3,CALDERAS!Z165,IF($B$15=DATOS!$B$4,CENTRÍFUGAS!Z165,IF($B$15=DATOS!$B$5,CHILLERS!Z165, IF($B$15=DATOS!$B$6,COMPRESORES!Z165,IF($B$15=DATOS!$B$7,EVAPORADORES!Z165,IF($B$15=DATOS!$B$8,FILTROS!Z165,IF($B$15=DATOS!$B$9,IC!Z165,IF($B$15=DATOS!$B$10,MIXERS!Z165,IF($B$15=DATOS!$B$11,MOLINOS!Z165,IF($B$15=DATOS!$B$12,'ÓSMOSIS INV'!Z165,IF($B$15=DATOS!$B$13,REACTORES!Z165,IF($B$15=DATOS!$B$14,RESINAS!Z169,IF($B$15=DATOS!$B$15,SECADORES!Z165,IF($B$15=DATOS!$B$16,SILOS!Z165,IF($B$15=DATOS!$B$17,TANQUES!Z165,IF($B$15=DATOS!$B$18,'TK AGITADOS'!Z165,IF($B$15=DATOS!$B$19,'TORRES ENF'!Z165," ")))))))))))))))))</f>
        <v>0</v>
      </c>
      <c r="Y181" s="46">
        <f>IF($B$15=DATOS!$B$3,CALDERAS!AA165,IF($B$15=DATOS!$B$4,CENTRÍFUGAS!AA165,IF($B$15=DATOS!$B$5,CHILLERS!AA165, IF($B$15=DATOS!$B$6,COMPRESORES!AA165,IF($B$15=DATOS!$B$7,EVAPORADORES!AA165,IF($B$15=DATOS!$B$8,FILTROS!AA165,IF($B$15=DATOS!$B$9,IC!AA165,IF($B$15=DATOS!$B$10,MIXERS!AA165,IF($B$15=DATOS!$B$11,MOLINOS!AA165,IF($B$15=DATOS!$B$12,'ÓSMOSIS INV'!AA165,IF($B$15=DATOS!$B$13,REACTORES!AA165,IF($B$15=DATOS!$B$14,RESINAS!AA169,IF($B$15=DATOS!$B$15,SECADORES!AA165,IF($B$15=DATOS!$B$16,SILOS!AA165,IF($B$15=DATOS!$B$17,TANQUES!AA165,IF($B$15=DATOS!$B$18,'TK AGITADOS'!AA165,IF($B$15=DATOS!$B$19,'TORRES ENF'!AA165," ")))))))))))))))))</f>
        <v>0</v>
      </c>
      <c r="Z181" s="46">
        <f>IF($B$15=DATOS!$B$3,CALDERAS!AB165,IF($B$15=DATOS!$B$4,CENTRÍFUGAS!AB165,IF($B$15=DATOS!$B$5,CHILLERS!AB165, IF($B$15=DATOS!$B$6,COMPRESORES!AB165,IF($B$15=DATOS!$B$7,EVAPORADORES!AB165,IF($B$15=DATOS!$B$8,FILTROS!AB165,IF($B$15=DATOS!$B$9,IC!AB165,IF($B$15=DATOS!$B$10,MIXERS!AB165,IF($B$15=DATOS!$B$11,MOLINOS!AB165,IF($B$15=DATOS!$B$12,'ÓSMOSIS INV'!AB165,IF($B$15=DATOS!$B$13,REACTORES!AB165,IF($B$15=DATOS!$B$14,RESINAS!AB169,IF($B$15=DATOS!$B$15,SECADORES!AB165,IF($B$15=DATOS!$B$16,SILOS!AB165,IF($B$15=DATOS!$B$17,TANQUES!AB165,IF($B$15=DATOS!$B$18,'TK AGITADOS'!AB165,IF($B$15=DATOS!$B$19,'TORRES ENF'!AB165," ")))))))))))))))))</f>
        <v>0</v>
      </c>
      <c r="AA181" s="46">
        <f>IF($B$15=DATOS!$B$3,CALDERAS!AC165,IF($B$15=DATOS!$B$4,CENTRÍFUGAS!AC165,IF($B$15=DATOS!$B$5,CHILLERS!AC165, IF($B$15=DATOS!$B$6,COMPRESORES!AC165,IF($B$15=DATOS!$B$7,EVAPORADORES!AC165,IF($B$15=DATOS!$B$8,FILTROS!AC165,IF($B$15=DATOS!$B$9,IC!AC165,IF($B$15=DATOS!$B$10,MIXERS!AC165,IF($B$15=DATOS!$B$11,MOLINOS!AC165,IF($B$15=DATOS!$B$12,'ÓSMOSIS INV'!AC165,IF($B$15=DATOS!$B$13,REACTORES!AC165,IF($B$15=DATOS!$B$14,RESINAS!AC169,IF($B$15=DATOS!$B$15,SECADORES!AC165,IF($B$15=DATOS!$B$16,SILOS!AC165,IF($B$15=DATOS!$B$17,TANQUES!AC165,IF($B$15=DATOS!$B$18,'TK AGITADOS'!AC165,IF($B$15=DATOS!$B$19,'TORRES ENF'!AC165," ")))))))))))))))))</f>
        <v>0</v>
      </c>
      <c r="AB181" s="46">
        <f>IF($B$15=DATOS!$B$3,CALDERAS!AD165,IF($B$15=DATOS!$B$4,CENTRÍFUGAS!AD165,IF($B$15=DATOS!$B$5,CHILLERS!AD165, IF($B$15=DATOS!$B$6,COMPRESORES!AD165,IF($B$15=DATOS!$B$7,EVAPORADORES!AD165,IF($B$15=DATOS!$B$8,FILTROS!AD165,IF($B$15=DATOS!$B$9,IC!AD165,IF($B$15=DATOS!$B$10,MIXERS!AD165,IF($B$15=DATOS!$B$11,MOLINOS!AD165,IF($B$15=DATOS!$B$12,'ÓSMOSIS INV'!AD165,IF($B$15=DATOS!$B$13,REACTORES!AD165,IF($B$15=DATOS!$B$14,RESINAS!AD169,IF($B$15=DATOS!$B$15,SECADORES!AD165,IF($B$15=DATOS!$B$16,SILOS!AD165,IF($B$15=DATOS!$B$17,TANQUES!AD165,IF($B$15=DATOS!$B$18,'TK AGITADOS'!AD165,IF($B$15=DATOS!$B$19,'TORRES ENF'!AD165," ")))))))))))))))))</f>
        <v>0</v>
      </c>
      <c r="AC181" s="46">
        <f>IF($B$15=DATOS!$B$3,CALDERAS!AE165,IF($B$15=DATOS!$B$4,CENTRÍFUGAS!AE165,IF($B$15=DATOS!$B$5,CHILLERS!AE165, IF($B$15=DATOS!$B$6,COMPRESORES!AE165,IF($B$15=DATOS!$B$7,EVAPORADORES!AE165,IF($B$15=DATOS!$B$8,FILTROS!AE165,IF($B$15=DATOS!$B$9,IC!AE165,IF($B$15=DATOS!$B$10,MIXERS!AE165,IF($B$15=DATOS!$B$11,MOLINOS!AE165,IF($B$15=DATOS!$B$12,'ÓSMOSIS INV'!AE165,IF($B$15=DATOS!$B$13,REACTORES!AE165,IF($B$15=DATOS!$B$14,RESINAS!AE169,IF($B$15=DATOS!$B$15,SECADORES!AE165,IF($B$15=DATOS!$B$16,SILOS!AE165,IF($B$15=DATOS!$B$17,TANQUES!AE165,IF($B$15=DATOS!$B$18,'TK AGITADOS'!AE165,IF($B$15=DATOS!$B$19,'TORRES ENF'!AE165," ")))))))))))))))))</f>
        <v>0</v>
      </c>
      <c r="AD181" s="46">
        <f>IF($B$15=DATOS!$B$3,CALDERAS!AF165,IF($B$15=DATOS!$B$4,CENTRÍFUGAS!AF165,IF($B$15=DATOS!$B$5,CHILLERS!AF165, IF($B$15=DATOS!$B$6,COMPRESORES!AF165,IF($B$15=DATOS!$B$7,EVAPORADORES!AF165,IF($B$15=DATOS!$B$8,FILTROS!AF165,IF($B$15=DATOS!$B$9,IC!AF165,IF($B$15=DATOS!$B$10,MIXERS!AF165,IF($B$15=DATOS!$B$11,MOLINOS!AF165,IF($B$15=DATOS!$B$12,'ÓSMOSIS INV'!AF165,IF($B$15=DATOS!$B$13,REACTORES!AF165,IF($B$15=DATOS!$B$14,RESINAS!AF169,IF($B$15=DATOS!$B$15,SECADORES!AF165,IF($B$15=DATOS!$B$16,SILOS!AF165,IF($B$15=DATOS!$B$17,TANQUES!AF165,IF($B$15=DATOS!$B$18,'TK AGITADOS'!AF165,IF($B$15=DATOS!$B$19,'TORRES ENF'!AF165," ")))))))))))))))))</f>
        <v>0</v>
      </c>
      <c r="AE181" s="46">
        <f>IF($B$15=DATOS!$B$3,CALDERAS!AG165,IF($B$15=DATOS!$B$4,CENTRÍFUGAS!AG165,IF($B$15=DATOS!$B$5,CHILLERS!AG165, IF($B$15=DATOS!$B$6,COMPRESORES!AG165,IF($B$15=DATOS!$B$7,EVAPORADORES!AG165,IF($B$15=DATOS!$B$8,FILTROS!AG165,IF($B$15=DATOS!$B$9,IC!AG165,IF($B$15=DATOS!$B$10,MIXERS!AG165,IF($B$15=DATOS!$B$11,MOLINOS!AG165,IF($B$15=DATOS!$B$12,'ÓSMOSIS INV'!AG165,IF($B$15=DATOS!$B$13,REACTORES!AG165,IF($B$15=DATOS!$B$14,RESINAS!AG169,IF($B$15=DATOS!$B$15,SECADORES!AG165,IF($B$15=DATOS!$B$16,SILOS!AG165,IF($B$15=DATOS!$B$17,TANQUES!AG165,IF($B$15=DATOS!$B$18,'TK AGITADOS'!AG165,IF($B$15=DATOS!$B$19,'TORRES ENF'!AG165," ")))))))))))))))))</f>
        <v>0</v>
      </c>
      <c r="AF181" s="46">
        <f>IF($B$15=DATOS!$B$3,CALDERAS!AH165,IF($B$15=DATOS!$B$4,CENTRÍFUGAS!AH165,IF($B$15=DATOS!$B$5,CHILLERS!AH165, IF($B$15=DATOS!$B$6,COMPRESORES!AH165,IF($B$15=DATOS!$B$7,EVAPORADORES!AH165,IF($B$15=DATOS!$B$8,FILTROS!AH165,IF($B$15=DATOS!$B$9,IC!AH165,IF($B$15=DATOS!$B$10,MIXERS!AH165,IF($B$15=DATOS!$B$11,MOLINOS!AH165,IF($B$15=DATOS!$B$12,'ÓSMOSIS INV'!AH165,IF($B$15=DATOS!$B$13,REACTORES!AH165,IF($B$15=DATOS!$B$14,RESINAS!AH169,IF($B$15=DATOS!$B$15,SECADORES!AH165,IF($B$15=DATOS!$B$16,SILOS!AH165,IF($B$15=DATOS!$B$17,TANQUES!AH165,IF($B$15=DATOS!$B$18,'TK AGITADOS'!AH165,IF($B$15=DATOS!$B$19,'TORRES ENF'!AH165," ")))))))))))))))))</f>
        <v>0</v>
      </c>
    </row>
    <row r="182" spans="1:32" s="48" customFormat="1" ht="45" customHeight="1" x14ac:dyDescent="0.4">
      <c r="A182" s="46">
        <f>IF($B$15=DATOS!$B$3,CALDERAS!C166,IF($B$15=DATOS!$B$4,CENTRÍFUGAS!C166,IF($B$15=DATOS!$B$5,CHILLERS!C166, IF($B$15=DATOS!$B$6,COMPRESORES!C166,IF($B$15=DATOS!$B$7,EVAPORADORES!C166,IF($B$15=DATOS!$B$8,FILTROS!C166,IF($B$15=DATOS!$B$9,IC!C166,IF($B$15=DATOS!$B$10,MIXERS!C166,IF($B$15=DATOS!$B$11,MOLINOS!C166,IF($B$15=DATOS!$B$12,'ÓSMOSIS INV'!C166,IF($B$15=DATOS!$B$13,REACTORES!C166,IF($B$15=DATOS!$B$14,RESINAS!C170,IF($B$15=DATOS!$B$15,SECADORES!C166,IF($B$15=DATOS!$B$16,SILOS!C166,IF($B$15=DATOS!$B$17,TANQUES!C166,IF($B$15=DATOS!$B$18,'TK AGITADOS'!C166,IF($B$15=DATOS!$B$19,'TORRES ENF'!C166," ")))))))))))))))))</f>
        <v>0</v>
      </c>
      <c r="B182" s="46">
        <f>IF($B$15=DATOS!$B$3,CALDERAS!D166,IF($B$15=DATOS!$B$4,CENTRÍFUGAS!D166,IF($B$15=DATOS!$B$5,CHILLERS!D166, IF($B$15=DATOS!$B$6,COMPRESORES!D166,IF($B$15=DATOS!$B$7,EVAPORADORES!D166,IF($B$15=DATOS!$B$8,FILTROS!D166,IF($B$15=DATOS!$B$9,IC!D166,IF($B$15=DATOS!$B$10,MIXERS!D166,IF($B$15=DATOS!$B$11,MOLINOS!D166,IF($B$15=DATOS!$B$12,'ÓSMOSIS INV'!D166,IF($B$15=DATOS!$B$13,REACTORES!D166,IF($B$15=DATOS!$B$14,RESINAS!D170,IF($B$15=DATOS!$B$15,SECADORES!D166,IF($B$15=DATOS!$B$16,SILOS!D166,IF($B$15=DATOS!$B$17,TANQUES!D166,IF($B$15=DATOS!$B$18,'TK AGITADOS'!D166,IF($B$15=DATOS!$B$19,'TORRES ENF'!D166," ")))))))))))))))))</f>
        <v>0</v>
      </c>
      <c r="C182" s="46">
        <f>IF($B$15=DATOS!$B$3,CALDERAS!E166,IF($B$15=DATOS!$B$4,CENTRÍFUGAS!E166,IF($B$15=DATOS!$B$5,CHILLERS!E166, IF($B$15=DATOS!$B$6,COMPRESORES!E166,IF($B$15=DATOS!$B$7,EVAPORADORES!E166,IF($B$15=DATOS!$B$8,FILTROS!E166,IF($B$15=DATOS!$B$9,IC!E166,IF($B$15=DATOS!$B$10,MIXERS!E166,IF($B$15=DATOS!$B$11,MOLINOS!E166,IF($B$15=DATOS!$B$12,'ÓSMOSIS INV'!E166,IF($B$15=DATOS!$B$13,REACTORES!E166,IF($B$15=DATOS!$B$14,RESINAS!E170,IF($B$15=DATOS!$B$15,SECADORES!E166,IF($B$15=DATOS!$B$16,SILOS!E166,IF($B$15=DATOS!$B$17,TANQUES!E166,IF($B$15=DATOS!$B$18,'TK AGITADOS'!E166,IF($B$15=DATOS!$B$19,'TORRES ENF'!E166," ")))))))))))))))))</f>
        <v>0</v>
      </c>
      <c r="D182" s="46">
        <f>IF($B$15=DATOS!$B$3,CALDERAS!F166,IF($B$15=DATOS!$B$4,CENTRÍFUGAS!F166,IF($B$15=DATOS!$B$5,CHILLERS!F166, IF($B$15=DATOS!$B$6,COMPRESORES!F166,IF($B$15=DATOS!$B$7,EVAPORADORES!F166,IF($B$15=DATOS!$B$8,FILTROS!F166,IF($B$15=DATOS!$B$9,IC!F166,IF($B$15=DATOS!$B$10,MIXERS!F166,IF($B$15=DATOS!$B$11,MOLINOS!F166,IF($B$15=DATOS!$B$12,'ÓSMOSIS INV'!F166,IF($B$15=DATOS!$B$13,REACTORES!F166,IF($B$15=DATOS!$B$14,RESINAS!F170,IF($B$15=DATOS!$B$15,SECADORES!F166,IF($B$15=DATOS!$B$16,SILOS!F166,IF($B$15=DATOS!$B$17,TANQUES!F166,IF($B$15=DATOS!$B$18,'TK AGITADOS'!F166,IF($B$15=DATOS!$B$19,'TORRES ENF'!F166," ")))))))))))))))))</f>
        <v>0</v>
      </c>
      <c r="E182" s="46">
        <f>IF($B$15=DATOS!$B$3,CALDERAS!G166,IF($B$15=DATOS!$B$4,CENTRÍFUGAS!G166,IF($B$15=DATOS!$B$5,CHILLERS!G166, IF($B$15=DATOS!$B$6,COMPRESORES!G166,IF($B$15=DATOS!$B$7,EVAPORADORES!G166,IF($B$15=DATOS!$B$8,FILTROS!G166,IF($B$15=DATOS!$B$9,IC!G166,IF($B$15=DATOS!$B$10,MIXERS!G166,IF($B$15=DATOS!$B$11,MOLINOS!G166,IF($B$15=DATOS!$B$12,'ÓSMOSIS INV'!G166,IF($B$15=DATOS!$B$13,REACTORES!G166,IF($B$15=DATOS!$B$14,RESINAS!G170,IF($B$15=DATOS!$B$15,SECADORES!G166,IF($B$15=DATOS!$B$16,SILOS!G166,IF($B$15=DATOS!$B$17,TANQUES!G166,IF($B$15=DATOS!$B$18,'TK AGITADOS'!G166,IF($B$15=DATOS!$B$19,'TORRES ENF'!G166," ")))))))))))))))))</f>
        <v>0</v>
      </c>
      <c r="F182" s="46">
        <f>IF($B$15=DATOS!$B$3,CALDERAS!H166,IF($B$15=DATOS!$B$4,CENTRÍFUGAS!H166,IF($B$15=DATOS!$B$5,CHILLERS!H166, IF($B$15=DATOS!$B$6,COMPRESORES!H166,IF($B$15=DATOS!$B$7,EVAPORADORES!H166,IF($B$15=DATOS!$B$8,FILTROS!H166,IF($B$15=DATOS!$B$9,IC!H166,IF($B$15=DATOS!$B$10,MIXERS!H166,IF($B$15=DATOS!$B$11,MOLINOS!H166,IF($B$15=DATOS!$B$12,'ÓSMOSIS INV'!H166,IF($B$15=DATOS!$B$13,REACTORES!H166,IF($B$15=DATOS!$B$14,RESINAS!H170,IF($B$15=DATOS!$B$15,SECADORES!H166,IF($B$15=DATOS!$B$16,SILOS!H166,IF($B$15=DATOS!$B$17,TANQUES!H166,IF($B$15=DATOS!$B$18,'TK AGITADOS'!H166,IF($B$15=DATOS!$B$19,'TORRES ENF'!H166," ")))))))))))))))))</f>
        <v>0</v>
      </c>
      <c r="G182" s="46">
        <f>IF($B$15=DATOS!$B$3,CALDERAS!I166,IF($B$15=DATOS!$B$4,CENTRÍFUGAS!I166,IF($B$15=DATOS!$B$5,CHILLERS!I166, IF($B$15=DATOS!$B$6,COMPRESORES!I166,IF($B$15=DATOS!$B$7,EVAPORADORES!I166,IF($B$15=DATOS!$B$8,FILTROS!I166,IF($B$15=DATOS!$B$9,IC!I166,IF($B$15=DATOS!$B$10,MIXERS!I166,IF($B$15=DATOS!$B$11,MOLINOS!I166,IF($B$15=DATOS!$B$12,'ÓSMOSIS INV'!I166,IF($B$15=DATOS!$B$13,REACTORES!I166,IF($B$15=DATOS!$B$14,RESINAS!I170,IF($B$15=DATOS!$B$15,SECADORES!I166,IF($B$15=DATOS!$B$16,SILOS!I166,IF($B$15=DATOS!$B$17,TANQUES!I166,IF($B$15=DATOS!$B$18,'TK AGITADOS'!I166,IF($B$15=DATOS!$B$19,'TORRES ENF'!I166," ")))))))))))))))))</f>
        <v>0</v>
      </c>
      <c r="H182" s="46">
        <f>IF($B$15=DATOS!$B$3,CALDERAS!J166,IF($B$15=DATOS!$B$4,CENTRÍFUGAS!J166,IF($B$15=DATOS!$B$5,CHILLERS!J166, IF($B$15=DATOS!$B$6,COMPRESORES!J166,IF($B$15=DATOS!$B$7,EVAPORADORES!J166,IF($B$15=DATOS!$B$8,FILTROS!J166,IF($B$15=DATOS!$B$9,IC!J166,IF($B$15=DATOS!$B$10,MIXERS!J166,IF($B$15=DATOS!$B$11,MOLINOS!J166,IF($B$15=DATOS!$B$12,'ÓSMOSIS INV'!J166,IF($B$15=DATOS!$B$13,REACTORES!J166,IF($B$15=DATOS!$B$14,RESINAS!J170,IF($B$15=DATOS!$B$15,SECADORES!J166,IF($B$15=DATOS!$B$16,SILOS!J166,IF($B$15=DATOS!$B$17,TANQUES!J166,IF($B$15=DATOS!$B$18,'TK AGITADOS'!J166,IF($B$15=DATOS!$B$19,'TORRES ENF'!J166," ")))))))))))))))))</f>
        <v>0</v>
      </c>
      <c r="I182" s="46">
        <f>IF($B$15=DATOS!$B$3,CALDERAS!K166,IF($B$15=DATOS!$B$4,CENTRÍFUGAS!K166,IF($B$15=DATOS!$B$5,CHILLERS!K166, IF($B$15=DATOS!$B$6,COMPRESORES!K166,IF($B$15=DATOS!$B$7,EVAPORADORES!K166,IF($B$15=DATOS!$B$8,FILTROS!K166,IF($B$15=DATOS!$B$9,IC!K166,IF($B$15=DATOS!$B$10,MIXERS!K166,IF($B$15=DATOS!$B$11,MOLINOS!K166,IF($B$15=DATOS!$B$12,'ÓSMOSIS INV'!K166,IF($B$15=DATOS!$B$13,REACTORES!K166,IF($B$15=DATOS!$B$14,RESINAS!K170,IF($B$15=DATOS!$B$15,SECADORES!K166,IF($B$15=DATOS!$B$16,SILOS!K166,IF($B$15=DATOS!$B$17,TANQUES!K166,IF($B$15=DATOS!$B$18,'TK AGITADOS'!K166,IF($B$15=DATOS!$B$19,'TORRES ENF'!K166," ")))))))))))))))))</f>
        <v>0</v>
      </c>
      <c r="J182" s="46">
        <f>IF($B$15=DATOS!$B$3,CALDERAS!L166,IF($B$15=DATOS!$B$4,CENTRÍFUGAS!L166,IF($B$15=DATOS!$B$5,CHILLERS!L166, IF($B$15=DATOS!$B$6,COMPRESORES!L166,IF($B$15=DATOS!$B$7,EVAPORADORES!L166,IF($B$15=DATOS!$B$8,FILTROS!L166,IF($B$15=DATOS!$B$9,IC!L166,IF($B$15=DATOS!$B$10,MIXERS!L166,IF($B$15=DATOS!$B$11,MOLINOS!L166,IF($B$15=DATOS!$B$12,'ÓSMOSIS INV'!L166,IF($B$15=DATOS!$B$13,REACTORES!L166,IF($B$15=DATOS!$B$14,RESINAS!L170,IF($B$15=DATOS!$B$15,SECADORES!L166,IF($B$15=DATOS!$B$16,SILOS!L166,IF($B$15=DATOS!$B$17,TANQUES!L166,IF($B$15=DATOS!$B$18,'TK AGITADOS'!L166,IF($B$15=DATOS!$B$19,'TORRES ENF'!L166," ")))))))))))))))))</f>
        <v>0</v>
      </c>
      <c r="K182" s="46">
        <f>IF($B$15=DATOS!$B$3,CALDERAS!M166,IF($B$15=DATOS!$B$4,CENTRÍFUGAS!M166,IF($B$15=DATOS!$B$5,CHILLERS!M166, IF($B$15=DATOS!$B$6,COMPRESORES!M166,IF($B$15=DATOS!$B$7,EVAPORADORES!M166,IF($B$15=DATOS!$B$8,FILTROS!M166,IF($B$15=DATOS!$B$9,IC!M166,IF($B$15=DATOS!$B$10,MIXERS!M166,IF($B$15=DATOS!$B$11,MOLINOS!M166,IF($B$15=DATOS!$B$12,'ÓSMOSIS INV'!M166,IF($B$15=DATOS!$B$13,REACTORES!M166,IF($B$15=DATOS!$B$14,RESINAS!M170,IF($B$15=DATOS!$B$15,SECADORES!M166,IF($B$15=DATOS!$B$16,SILOS!M166,IF($B$15=DATOS!$B$17,TANQUES!M166,IF($B$15=DATOS!$B$18,'TK AGITADOS'!M166,IF($B$15=DATOS!$B$19,'TORRES ENF'!M166," ")))))))))))))))))</f>
        <v>0</v>
      </c>
      <c r="L182" s="46">
        <f>IF($B$15=DATOS!$B$3,CALDERAS!N166,IF($B$15=DATOS!$B$4,CENTRÍFUGAS!N166,IF($B$15=DATOS!$B$5,CHILLERS!N166, IF($B$15=DATOS!$B$6,COMPRESORES!N166,IF($B$15=DATOS!$B$7,EVAPORADORES!N166,IF($B$15=DATOS!$B$8,FILTROS!N166,IF($B$15=DATOS!$B$9,IC!N166,IF($B$15=DATOS!$B$10,MIXERS!N166,IF($B$15=DATOS!$B$11,MOLINOS!N166,IF($B$15=DATOS!$B$12,'ÓSMOSIS INV'!N166,IF($B$15=DATOS!$B$13,REACTORES!N166,IF($B$15=DATOS!$B$14,RESINAS!N170,IF($B$15=DATOS!$B$15,SECADORES!N166,IF($B$15=DATOS!$B$16,SILOS!N166,IF($B$15=DATOS!$B$17,TANQUES!N166,IF($B$15=DATOS!$B$18,'TK AGITADOS'!N166,IF($B$15=DATOS!$B$19,'TORRES ENF'!N166," ")))))))))))))))))</f>
        <v>0</v>
      </c>
      <c r="M182" s="46">
        <f>IF($B$15=DATOS!$B$3,CALDERAS!O166,IF($B$15=DATOS!$B$4,CENTRÍFUGAS!O166,IF($B$15=DATOS!$B$5,CHILLERS!O166, IF($B$15=DATOS!$B$6,COMPRESORES!O166,IF($B$15=DATOS!$B$7,EVAPORADORES!O166,IF($B$15=DATOS!$B$8,FILTROS!O166,IF($B$15=DATOS!$B$9,IC!O166,IF($B$15=DATOS!$B$10,MIXERS!O166,IF($B$15=DATOS!$B$11,MOLINOS!O166,IF($B$15=DATOS!$B$12,'ÓSMOSIS INV'!O166,IF($B$15=DATOS!$B$13,REACTORES!O166,IF($B$15=DATOS!$B$14,RESINAS!O170,IF($B$15=DATOS!$B$15,SECADORES!O166,IF($B$15=DATOS!$B$16,SILOS!O166,IF($B$15=DATOS!$B$17,TANQUES!O166,IF($B$15=DATOS!$B$18,'TK AGITADOS'!O166,IF($B$15=DATOS!$B$19,'TORRES ENF'!O166," ")))))))))))))))))</f>
        <v>0</v>
      </c>
      <c r="N182" s="46">
        <f>IF($B$15=DATOS!$B$3,CALDERAS!P166,IF($B$15=DATOS!$B$4,CENTRÍFUGAS!P166,IF($B$15=DATOS!$B$5,CHILLERS!P166, IF($B$15=DATOS!$B$6,COMPRESORES!P166,IF($B$15=DATOS!$B$7,EVAPORADORES!P166,IF($B$15=DATOS!$B$8,FILTROS!P166,IF($B$15=DATOS!$B$9,IC!P166,IF($B$15=DATOS!$B$10,MIXERS!P166,IF($B$15=DATOS!$B$11,MOLINOS!P166,IF($B$15=DATOS!$B$12,'ÓSMOSIS INV'!P166,IF($B$15=DATOS!$B$13,REACTORES!P166,IF($B$15=DATOS!$B$14,RESINAS!P170,IF($B$15=DATOS!$B$15,SECADORES!P166,IF($B$15=DATOS!$B$16,SILOS!P166,IF($B$15=DATOS!$B$17,TANQUES!P166,IF($B$15=DATOS!$B$18,'TK AGITADOS'!P166,IF($B$15=DATOS!$B$19,'TORRES ENF'!P166," ")))))))))))))))))</f>
        <v>0</v>
      </c>
      <c r="O182" s="46">
        <f>IF($B$15=DATOS!$B$3,CALDERAS!Q166,IF($B$15=DATOS!$B$4,CENTRÍFUGAS!Q166,IF($B$15=DATOS!$B$5,CHILLERS!Q166, IF($B$15=DATOS!$B$6,COMPRESORES!Q166,IF($B$15=DATOS!$B$7,EVAPORADORES!Q166,IF($B$15=DATOS!$B$8,FILTROS!Q166,IF($B$15=DATOS!$B$9,IC!Q166,IF($B$15=DATOS!$B$10,MIXERS!Q166,IF($B$15=DATOS!$B$11,MOLINOS!Q166,IF($B$15=DATOS!$B$12,'ÓSMOSIS INV'!Q166,IF($B$15=DATOS!$B$13,REACTORES!Q166,IF($B$15=DATOS!$B$14,RESINAS!Q170,IF($B$15=DATOS!$B$15,SECADORES!Q166,IF($B$15=DATOS!$B$16,SILOS!Q166,IF($B$15=DATOS!$B$17,TANQUES!Q166,IF($B$15=DATOS!$B$18,'TK AGITADOS'!Q166,IF($B$15=DATOS!$B$19,'TORRES ENF'!Q166," ")))))))))))))))))</f>
        <v>0</v>
      </c>
      <c r="P182" s="46">
        <f>IF($B$15=DATOS!$B$3,CALDERAS!R166,IF($B$15=DATOS!$B$4,CENTRÍFUGAS!R166,IF($B$15=DATOS!$B$5,CHILLERS!R166, IF($B$15=DATOS!$B$6,COMPRESORES!R166,IF($B$15=DATOS!$B$7,EVAPORADORES!R166,IF($B$15=DATOS!$B$8,FILTROS!R166,IF($B$15=DATOS!$B$9,IC!R166,IF($B$15=DATOS!$B$10,MIXERS!R166,IF($B$15=DATOS!$B$11,MOLINOS!R166,IF($B$15=DATOS!$B$12,'ÓSMOSIS INV'!R166,IF($B$15=DATOS!$B$13,REACTORES!R166,IF($B$15=DATOS!$B$14,RESINAS!R170,IF($B$15=DATOS!$B$15,SECADORES!R166,IF($B$15=DATOS!$B$16,SILOS!R166,IF($B$15=DATOS!$B$17,TANQUES!R166,IF($B$15=DATOS!$B$18,'TK AGITADOS'!R166,IF($B$15=DATOS!$B$19,'TORRES ENF'!R166," ")))))))))))))))))</f>
        <v>0</v>
      </c>
      <c r="Q182" s="46">
        <f>IF($B$15=DATOS!$B$3,CALDERAS!S166,IF($B$15=DATOS!$B$4,CENTRÍFUGAS!S166,IF($B$15=DATOS!$B$5,CHILLERS!S166, IF($B$15=DATOS!$B$6,COMPRESORES!S166,IF($B$15=DATOS!$B$7,EVAPORADORES!S166,IF($B$15=DATOS!$B$8,FILTROS!S166,IF($B$15=DATOS!$B$9,IC!S166,IF($B$15=DATOS!$B$10,MIXERS!S166,IF($B$15=DATOS!$B$11,MOLINOS!S166,IF($B$15=DATOS!$B$12,'ÓSMOSIS INV'!S166,IF($B$15=DATOS!$B$13,REACTORES!S166,IF($B$15=DATOS!$B$14,RESINAS!S170,IF($B$15=DATOS!$B$15,SECADORES!S166,IF($B$15=DATOS!$B$16,SILOS!S166,IF($B$15=DATOS!$B$17,TANQUES!S166,IF($B$15=DATOS!$B$18,'TK AGITADOS'!S166,IF($B$15=DATOS!$B$19,'TORRES ENF'!S166," ")))))))))))))))))</f>
        <v>0</v>
      </c>
      <c r="R182" s="46">
        <f>IF($B$15=DATOS!$B$3,CALDERAS!T166,IF($B$15=DATOS!$B$4,CENTRÍFUGAS!T166,IF($B$15=DATOS!$B$5,CHILLERS!T166, IF($B$15=DATOS!$B$6,COMPRESORES!T166,IF($B$15=DATOS!$B$7,EVAPORADORES!T166,IF($B$15=DATOS!$B$8,FILTROS!T166,IF($B$15=DATOS!$B$9,IC!T166,IF($B$15=DATOS!$B$10,MIXERS!T166,IF($B$15=DATOS!$B$11,MOLINOS!T166,IF($B$15=DATOS!$B$12,'ÓSMOSIS INV'!T166,IF($B$15=DATOS!$B$13,REACTORES!T166,IF($B$15=DATOS!$B$14,RESINAS!T170,IF($B$15=DATOS!$B$15,SECADORES!T166,IF($B$15=DATOS!$B$16,SILOS!T166,IF($B$15=DATOS!$B$17,TANQUES!T166,IF($B$15=DATOS!$B$18,'TK AGITADOS'!T166,IF($B$15=DATOS!$B$19,'TORRES ENF'!T166," ")))))))))))))))))</f>
        <v>0</v>
      </c>
      <c r="S182" s="46">
        <f>IF($B$15=DATOS!$B$3,CALDERAS!U166,IF($B$15=DATOS!$B$4,CENTRÍFUGAS!U166,IF($B$15=DATOS!$B$5,CHILLERS!U166, IF($B$15=DATOS!$B$6,COMPRESORES!U166,IF($B$15=DATOS!$B$7,EVAPORADORES!U166,IF($B$15=DATOS!$B$8,FILTROS!U166,IF($B$15=DATOS!$B$9,IC!U166,IF($B$15=DATOS!$B$10,MIXERS!U166,IF($B$15=DATOS!$B$11,MOLINOS!U166,IF($B$15=DATOS!$B$12,'ÓSMOSIS INV'!U166,IF($B$15=DATOS!$B$13,REACTORES!U166,IF($B$15=DATOS!$B$14,RESINAS!U170,IF($B$15=DATOS!$B$15,SECADORES!U166,IF($B$15=DATOS!$B$16,SILOS!U166,IF($B$15=DATOS!$B$17,TANQUES!U166,IF($B$15=DATOS!$B$18,'TK AGITADOS'!U166,IF($B$15=DATOS!$B$19,'TORRES ENF'!U166," ")))))))))))))))))</f>
        <v>0</v>
      </c>
      <c r="T182" s="46">
        <f>IF($B$15=DATOS!$B$3,CALDERAS!V166,IF($B$15=DATOS!$B$4,CENTRÍFUGAS!V166,IF($B$15=DATOS!$B$5,CHILLERS!V166, IF($B$15=DATOS!$B$6,COMPRESORES!V166,IF($B$15=DATOS!$B$7,EVAPORADORES!V166,IF($B$15=DATOS!$B$8,FILTROS!V166,IF($B$15=DATOS!$B$9,IC!V166,IF($B$15=DATOS!$B$10,MIXERS!V166,IF($B$15=DATOS!$B$11,MOLINOS!V166,IF($B$15=DATOS!$B$12,'ÓSMOSIS INV'!V166,IF($B$15=DATOS!$B$13,REACTORES!V166,IF($B$15=DATOS!$B$14,RESINAS!V170,IF($B$15=DATOS!$B$15,SECADORES!V166,IF($B$15=DATOS!$B$16,SILOS!V166,IF($B$15=DATOS!$B$17,TANQUES!V166,IF($B$15=DATOS!$B$18,'TK AGITADOS'!V166,IF($B$15=DATOS!$B$19,'TORRES ENF'!V166," ")))))))))))))))))</f>
        <v>0</v>
      </c>
      <c r="U182" s="46">
        <f>IF($B$15=DATOS!$B$3,CALDERAS!W166,IF($B$15=DATOS!$B$4,CENTRÍFUGAS!W166,IF($B$15=DATOS!$B$5,CHILLERS!W166, IF($B$15=DATOS!$B$6,COMPRESORES!W166,IF($B$15=DATOS!$B$7,EVAPORADORES!W166,IF($B$15=DATOS!$B$8,FILTROS!W166,IF($B$15=DATOS!$B$9,IC!W166,IF($B$15=DATOS!$B$10,MIXERS!W166,IF($B$15=DATOS!$B$11,MOLINOS!W166,IF($B$15=DATOS!$B$12,'ÓSMOSIS INV'!W166,IF($B$15=DATOS!$B$13,REACTORES!W166,IF($B$15=DATOS!$B$14,RESINAS!W170,IF($B$15=DATOS!$B$15,SECADORES!W166,IF($B$15=DATOS!$B$16,SILOS!W166,IF($B$15=DATOS!$B$17,TANQUES!W166,IF($B$15=DATOS!$B$18,'TK AGITADOS'!W166,IF($B$15=DATOS!$B$19,'TORRES ENF'!W166," ")))))))))))))))))</f>
        <v>0</v>
      </c>
      <c r="V182" s="46">
        <f>IF($B$15=DATOS!$B$3,CALDERAS!X166,IF($B$15=DATOS!$B$4,CENTRÍFUGAS!X166,IF($B$15=DATOS!$B$5,CHILLERS!X166, IF($B$15=DATOS!$B$6,COMPRESORES!X166,IF($B$15=DATOS!$B$7,EVAPORADORES!X166,IF($B$15=DATOS!$B$8,FILTROS!X166,IF($B$15=DATOS!$B$9,IC!X166,IF($B$15=DATOS!$B$10,MIXERS!X166,IF($B$15=DATOS!$B$11,MOLINOS!X166,IF($B$15=DATOS!$B$12,'ÓSMOSIS INV'!X166,IF($B$15=DATOS!$B$13,REACTORES!X166,IF($B$15=DATOS!$B$14,RESINAS!X170,IF($B$15=DATOS!$B$15,SECADORES!X166,IF($B$15=DATOS!$B$16,SILOS!X166,IF($B$15=DATOS!$B$17,TANQUES!X166,IF($B$15=DATOS!$B$18,'TK AGITADOS'!X166,IF($B$15=DATOS!$B$19,'TORRES ENF'!X166," ")))))))))))))))))</f>
        <v>0</v>
      </c>
      <c r="W182" s="46">
        <f>IF($B$15=DATOS!$B$3,CALDERAS!Y166,IF($B$15=DATOS!$B$4,CENTRÍFUGAS!Y166,IF($B$15=DATOS!$B$5,CHILLERS!Y166, IF($B$15=DATOS!$B$6,COMPRESORES!Y166,IF($B$15=DATOS!$B$7,EVAPORADORES!Y166,IF($B$15=DATOS!$B$8,FILTROS!Y166,IF($B$15=DATOS!$B$9,IC!Y166,IF($B$15=DATOS!$B$10,MIXERS!Y166,IF($B$15=DATOS!$B$11,MOLINOS!Y166,IF($B$15=DATOS!$B$12,'ÓSMOSIS INV'!Y166,IF($B$15=DATOS!$B$13,REACTORES!Y166,IF($B$15=DATOS!$B$14,RESINAS!Y170,IF($B$15=DATOS!$B$15,SECADORES!Y166,IF($B$15=DATOS!$B$16,SILOS!Y166,IF($B$15=DATOS!$B$17,TANQUES!Y166,IF($B$15=DATOS!$B$18,'TK AGITADOS'!Y166,IF($B$15=DATOS!$B$19,'TORRES ENF'!Y166," ")))))))))))))))))</f>
        <v>0</v>
      </c>
      <c r="X182" s="46">
        <f>IF($B$15=DATOS!$B$3,CALDERAS!Z166,IF($B$15=DATOS!$B$4,CENTRÍFUGAS!Z166,IF($B$15=DATOS!$B$5,CHILLERS!Z166, IF($B$15=DATOS!$B$6,COMPRESORES!Z166,IF($B$15=DATOS!$B$7,EVAPORADORES!Z166,IF($B$15=DATOS!$B$8,FILTROS!Z166,IF($B$15=DATOS!$B$9,IC!Z166,IF($B$15=DATOS!$B$10,MIXERS!Z166,IF($B$15=DATOS!$B$11,MOLINOS!Z166,IF($B$15=DATOS!$B$12,'ÓSMOSIS INV'!Z166,IF($B$15=DATOS!$B$13,REACTORES!Z166,IF($B$15=DATOS!$B$14,RESINAS!Z170,IF($B$15=DATOS!$B$15,SECADORES!Z166,IF($B$15=DATOS!$B$16,SILOS!Z166,IF($B$15=DATOS!$B$17,TANQUES!Z166,IF($B$15=DATOS!$B$18,'TK AGITADOS'!Z166,IF($B$15=DATOS!$B$19,'TORRES ENF'!Z166," ")))))))))))))))))</f>
        <v>0</v>
      </c>
      <c r="Y182" s="46">
        <f>IF($B$15=DATOS!$B$3,CALDERAS!AA166,IF($B$15=DATOS!$B$4,CENTRÍFUGAS!AA166,IF($B$15=DATOS!$B$5,CHILLERS!AA166, IF($B$15=DATOS!$B$6,COMPRESORES!AA166,IF($B$15=DATOS!$B$7,EVAPORADORES!AA166,IF($B$15=DATOS!$B$8,FILTROS!AA166,IF($B$15=DATOS!$B$9,IC!AA166,IF($B$15=DATOS!$B$10,MIXERS!AA166,IF($B$15=DATOS!$B$11,MOLINOS!AA166,IF($B$15=DATOS!$B$12,'ÓSMOSIS INV'!AA166,IF($B$15=DATOS!$B$13,REACTORES!AA166,IF($B$15=DATOS!$B$14,RESINAS!AA170,IF($B$15=DATOS!$B$15,SECADORES!AA166,IF($B$15=DATOS!$B$16,SILOS!AA166,IF($B$15=DATOS!$B$17,TANQUES!AA166,IF($B$15=DATOS!$B$18,'TK AGITADOS'!AA166,IF($B$15=DATOS!$B$19,'TORRES ENF'!AA166," ")))))))))))))))))</f>
        <v>0</v>
      </c>
      <c r="Z182" s="46">
        <f>IF($B$15=DATOS!$B$3,CALDERAS!AB166,IF($B$15=DATOS!$B$4,CENTRÍFUGAS!AB166,IF($B$15=DATOS!$B$5,CHILLERS!AB166, IF($B$15=DATOS!$B$6,COMPRESORES!AB166,IF($B$15=DATOS!$B$7,EVAPORADORES!AB166,IF($B$15=DATOS!$B$8,FILTROS!AB166,IF($B$15=DATOS!$B$9,IC!AB166,IF($B$15=DATOS!$B$10,MIXERS!AB166,IF($B$15=DATOS!$B$11,MOLINOS!AB166,IF($B$15=DATOS!$B$12,'ÓSMOSIS INV'!AB166,IF($B$15=DATOS!$B$13,REACTORES!AB166,IF($B$15=DATOS!$B$14,RESINAS!AB170,IF($B$15=DATOS!$B$15,SECADORES!AB166,IF($B$15=DATOS!$B$16,SILOS!AB166,IF($B$15=DATOS!$B$17,TANQUES!AB166,IF($B$15=DATOS!$B$18,'TK AGITADOS'!AB166,IF($B$15=DATOS!$B$19,'TORRES ENF'!AB166," ")))))))))))))))))</f>
        <v>0</v>
      </c>
      <c r="AA182" s="46">
        <f>IF($B$15=DATOS!$B$3,CALDERAS!AC166,IF($B$15=DATOS!$B$4,CENTRÍFUGAS!AC166,IF($B$15=DATOS!$B$5,CHILLERS!AC166, IF($B$15=DATOS!$B$6,COMPRESORES!AC166,IF($B$15=DATOS!$B$7,EVAPORADORES!AC166,IF($B$15=DATOS!$B$8,FILTROS!AC166,IF($B$15=DATOS!$B$9,IC!AC166,IF($B$15=DATOS!$B$10,MIXERS!AC166,IF($B$15=DATOS!$B$11,MOLINOS!AC166,IF($B$15=DATOS!$B$12,'ÓSMOSIS INV'!AC166,IF($B$15=DATOS!$B$13,REACTORES!AC166,IF($B$15=DATOS!$B$14,RESINAS!AC170,IF($B$15=DATOS!$B$15,SECADORES!AC166,IF($B$15=DATOS!$B$16,SILOS!AC166,IF($B$15=DATOS!$B$17,TANQUES!AC166,IF($B$15=DATOS!$B$18,'TK AGITADOS'!AC166,IF($B$15=DATOS!$B$19,'TORRES ENF'!AC166," ")))))))))))))))))</f>
        <v>0</v>
      </c>
      <c r="AB182" s="46">
        <f>IF($B$15=DATOS!$B$3,CALDERAS!AD166,IF($B$15=DATOS!$B$4,CENTRÍFUGAS!AD166,IF($B$15=DATOS!$B$5,CHILLERS!AD166, IF($B$15=DATOS!$B$6,COMPRESORES!AD166,IF($B$15=DATOS!$B$7,EVAPORADORES!AD166,IF($B$15=DATOS!$B$8,FILTROS!AD166,IF($B$15=DATOS!$B$9,IC!AD166,IF($B$15=DATOS!$B$10,MIXERS!AD166,IF($B$15=DATOS!$B$11,MOLINOS!AD166,IF($B$15=DATOS!$B$12,'ÓSMOSIS INV'!AD166,IF($B$15=DATOS!$B$13,REACTORES!AD166,IF($B$15=DATOS!$B$14,RESINAS!AD170,IF($B$15=DATOS!$B$15,SECADORES!AD166,IF($B$15=DATOS!$B$16,SILOS!AD166,IF($B$15=DATOS!$B$17,TANQUES!AD166,IF($B$15=DATOS!$B$18,'TK AGITADOS'!AD166,IF($B$15=DATOS!$B$19,'TORRES ENF'!AD166," ")))))))))))))))))</f>
        <v>0</v>
      </c>
      <c r="AC182" s="46">
        <f>IF($B$15=DATOS!$B$3,CALDERAS!AE166,IF($B$15=DATOS!$B$4,CENTRÍFUGAS!AE166,IF($B$15=DATOS!$B$5,CHILLERS!AE166, IF($B$15=DATOS!$B$6,COMPRESORES!AE166,IF($B$15=DATOS!$B$7,EVAPORADORES!AE166,IF($B$15=DATOS!$B$8,FILTROS!AE166,IF($B$15=DATOS!$B$9,IC!AE166,IF($B$15=DATOS!$B$10,MIXERS!AE166,IF($B$15=DATOS!$B$11,MOLINOS!AE166,IF($B$15=DATOS!$B$12,'ÓSMOSIS INV'!AE166,IF($B$15=DATOS!$B$13,REACTORES!AE166,IF($B$15=DATOS!$B$14,RESINAS!AE170,IF($B$15=DATOS!$B$15,SECADORES!AE166,IF($B$15=DATOS!$B$16,SILOS!AE166,IF($B$15=DATOS!$B$17,TANQUES!AE166,IF($B$15=DATOS!$B$18,'TK AGITADOS'!AE166,IF($B$15=DATOS!$B$19,'TORRES ENF'!AE166," ")))))))))))))))))</f>
        <v>0</v>
      </c>
      <c r="AD182" s="46">
        <f>IF($B$15=DATOS!$B$3,CALDERAS!AF166,IF($B$15=DATOS!$B$4,CENTRÍFUGAS!AF166,IF($B$15=DATOS!$B$5,CHILLERS!AF166, IF($B$15=DATOS!$B$6,COMPRESORES!AF166,IF($B$15=DATOS!$B$7,EVAPORADORES!AF166,IF($B$15=DATOS!$B$8,FILTROS!AF166,IF($B$15=DATOS!$B$9,IC!AF166,IF($B$15=DATOS!$B$10,MIXERS!AF166,IF($B$15=DATOS!$B$11,MOLINOS!AF166,IF($B$15=DATOS!$B$12,'ÓSMOSIS INV'!AF166,IF($B$15=DATOS!$B$13,REACTORES!AF166,IF($B$15=DATOS!$B$14,RESINAS!AF170,IF($B$15=DATOS!$B$15,SECADORES!AF166,IF($B$15=DATOS!$B$16,SILOS!AF166,IF($B$15=DATOS!$B$17,TANQUES!AF166,IF($B$15=DATOS!$B$18,'TK AGITADOS'!AF166,IF($B$15=DATOS!$B$19,'TORRES ENF'!AF166," ")))))))))))))))))</f>
        <v>0</v>
      </c>
      <c r="AE182" s="46">
        <f>IF($B$15=DATOS!$B$3,CALDERAS!AG166,IF($B$15=DATOS!$B$4,CENTRÍFUGAS!AG166,IF($B$15=DATOS!$B$5,CHILLERS!AG166, IF($B$15=DATOS!$B$6,COMPRESORES!AG166,IF($B$15=DATOS!$B$7,EVAPORADORES!AG166,IF($B$15=DATOS!$B$8,FILTROS!AG166,IF($B$15=DATOS!$B$9,IC!AG166,IF($B$15=DATOS!$B$10,MIXERS!AG166,IF($B$15=DATOS!$B$11,MOLINOS!AG166,IF($B$15=DATOS!$B$12,'ÓSMOSIS INV'!AG166,IF($B$15=DATOS!$B$13,REACTORES!AG166,IF($B$15=DATOS!$B$14,RESINAS!AG170,IF($B$15=DATOS!$B$15,SECADORES!AG166,IF($B$15=DATOS!$B$16,SILOS!AG166,IF($B$15=DATOS!$B$17,TANQUES!AG166,IF($B$15=DATOS!$B$18,'TK AGITADOS'!AG166,IF($B$15=DATOS!$B$19,'TORRES ENF'!AG166," ")))))))))))))))))</f>
        <v>0</v>
      </c>
      <c r="AF182" s="46">
        <f>IF($B$15=DATOS!$B$3,CALDERAS!AH166,IF($B$15=DATOS!$B$4,CENTRÍFUGAS!AH166,IF($B$15=DATOS!$B$5,CHILLERS!AH166, IF($B$15=DATOS!$B$6,COMPRESORES!AH166,IF($B$15=DATOS!$B$7,EVAPORADORES!AH166,IF($B$15=DATOS!$B$8,FILTROS!AH166,IF($B$15=DATOS!$B$9,IC!AH166,IF($B$15=DATOS!$B$10,MIXERS!AH166,IF($B$15=DATOS!$B$11,MOLINOS!AH166,IF($B$15=DATOS!$B$12,'ÓSMOSIS INV'!AH166,IF($B$15=DATOS!$B$13,REACTORES!AH166,IF($B$15=DATOS!$B$14,RESINAS!AH170,IF($B$15=DATOS!$B$15,SECADORES!AH166,IF($B$15=DATOS!$B$16,SILOS!AH166,IF($B$15=DATOS!$B$17,TANQUES!AH166,IF($B$15=DATOS!$B$18,'TK AGITADOS'!AH166,IF($B$15=DATOS!$B$19,'TORRES ENF'!AH166," ")))))))))))))))))</f>
        <v>0</v>
      </c>
    </row>
    <row r="183" spans="1:32" s="48" customFormat="1" ht="45" customHeight="1" x14ac:dyDescent="0.4">
      <c r="A183" s="46">
        <f>IF($B$15=DATOS!$B$3,CALDERAS!C167,IF($B$15=DATOS!$B$4,CENTRÍFUGAS!C167,IF($B$15=DATOS!$B$5,CHILLERS!C167, IF($B$15=DATOS!$B$6,COMPRESORES!C167,IF($B$15=DATOS!$B$7,EVAPORADORES!C167,IF($B$15=DATOS!$B$8,FILTROS!C167,IF($B$15=DATOS!$B$9,IC!C167,IF($B$15=DATOS!$B$10,MIXERS!C167,IF($B$15=DATOS!$B$11,MOLINOS!C167,IF($B$15=DATOS!$B$12,'ÓSMOSIS INV'!C167,IF($B$15=DATOS!$B$13,REACTORES!C167,IF($B$15=DATOS!$B$14,RESINAS!C171,IF($B$15=DATOS!$B$15,SECADORES!C167,IF($B$15=DATOS!$B$16,SILOS!C167,IF($B$15=DATOS!$B$17,TANQUES!C167,IF($B$15=DATOS!$B$18,'TK AGITADOS'!C167,IF($B$15=DATOS!$B$19,'TORRES ENF'!C167," ")))))))))))))))))</f>
        <v>0</v>
      </c>
      <c r="B183" s="46">
        <f>IF($B$15=DATOS!$B$3,CALDERAS!D167,IF($B$15=DATOS!$B$4,CENTRÍFUGAS!D167,IF($B$15=DATOS!$B$5,CHILLERS!D167, IF($B$15=DATOS!$B$6,COMPRESORES!D167,IF($B$15=DATOS!$B$7,EVAPORADORES!D167,IF($B$15=DATOS!$B$8,FILTROS!D167,IF($B$15=DATOS!$B$9,IC!D167,IF($B$15=DATOS!$B$10,MIXERS!D167,IF($B$15=DATOS!$B$11,MOLINOS!D167,IF($B$15=DATOS!$B$12,'ÓSMOSIS INV'!D167,IF($B$15=DATOS!$B$13,REACTORES!D167,IF($B$15=DATOS!$B$14,RESINAS!D171,IF($B$15=DATOS!$B$15,SECADORES!D167,IF($B$15=DATOS!$B$16,SILOS!D167,IF($B$15=DATOS!$B$17,TANQUES!D167,IF($B$15=DATOS!$B$18,'TK AGITADOS'!D167,IF($B$15=DATOS!$B$19,'TORRES ENF'!D167," ")))))))))))))))))</f>
        <v>0</v>
      </c>
      <c r="C183" s="46">
        <f>IF($B$15=DATOS!$B$3,CALDERAS!E167,IF($B$15=DATOS!$B$4,CENTRÍFUGAS!E167,IF($B$15=DATOS!$B$5,CHILLERS!E167, IF($B$15=DATOS!$B$6,COMPRESORES!E167,IF($B$15=DATOS!$B$7,EVAPORADORES!E167,IF($B$15=DATOS!$B$8,FILTROS!E167,IF($B$15=DATOS!$B$9,IC!E167,IF($B$15=DATOS!$B$10,MIXERS!E167,IF($B$15=DATOS!$B$11,MOLINOS!E167,IF($B$15=DATOS!$B$12,'ÓSMOSIS INV'!E167,IF($B$15=DATOS!$B$13,REACTORES!E167,IF($B$15=DATOS!$B$14,RESINAS!E171,IF($B$15=DATOS!$B$15,SECADORES!E167,IF($B$15=DATOS!$B$16,SILOS!E167,IF($B$15=DATOS!$B$17,TANQUES!E167,IF($B$15=DATOS!$B$18,'TK AGITADOS'!E167,IF($B$15=DATOS!$B$19,'TORRES ENF'!E167," ")))))))))))))))))</f>
        <v>0</v>
      </c>
      <c r="D183" s="46">
        <f>IF($B$15=DATOS!$B$3,CALDERAS!F167,IF($B$15=DATOS!$B$4,CENTRÍFUGAS!F167,IF($B$15=DATOS!$B$5,CHILLERS!F167, IF($B$15=DATOS!$B$6,COMPRESORES!F167,IF($B$15=DATOS!$B$7,EVAPORADORES!F167,IF($B$15=DATOS!$B$8,FILTROS!F167,IF($B$15=DATOS!$B$9,IC!F167,IF($B$15=DATOS!$B$10,MIXERS!F167,IF($B$15=DATOS!$B$11,MOLINOS!F167,IF($B$15=DATOS!$B$12,'ÓSMOSIS INV'!F167,IF($B$15=DATOS!$B$13,REACTORES!F167,IF($B$15=DATOS!$B$14,RESINAS!F171,IF($B$15=DATOS!$B$15,SECADORES!F167,IF($B$15=DATOS!$B$16,SILOS!F167,IF($B$15=DATOS!$B$17,TANQUES!F167,IF($B$15=DATOS!$B$18,'TK AGITADOS'!F167,IF($B$15=DATOS!$B$19,'TORRES ENF'!F167," ")))))))))))))))))</f>
        <v>0</v>
      </c>
      <c r="E183" s="46">
        <f>IF($B$15=DATOS!$B$3,CALDERAS!G167,IF($B$15=DATOS!$B$4,CENTRÍFUGAS!G167,IF($B$15=DATOS!$B$5,CHILLERS!G167, IF($B$15=DATOS!$B$6,COMPRESORES!G167,IF($B$15=DATOS!$B$7,EVAPORADORES!G167,IF($B$15=DATOS!$B$8,FILTROS!G167,IF($B$15=DATOS!$B$9,IC!G167,IF($B$15=DATOS!$B$10,MIXERS!G167,IF($B$15=DATOS!$B$11,MOLINOS!G167,IF($B$15=DATOS!$B$12,'ÓSMOSIS INV'!G167,IF($B$15=DATOS!$B$13,REACTORES!G167,IF($B$15=DATOS!$B$14,RESINAS!G171,IF($B$15=DATOS!$B$15,SECADORES!G167,IF($B$15=DATOS!$B$16,SILOS!G167,IF($B$15=DATOS!$B$17,TANQUES!G167,IF($B$15=DATOS!$B$18,'TK AGITADOS'!G167,IF($B$15=DATOS!$B$19,'TORRES ENF'!G167," ")))))))))))))))))</f>
        <v>0</v>
      </c>
      <c r="F183" s="46">
        <f>IF($B$15=DATOS!$B$3,CALDERAS!H167,IF($B$15=DATOS!$B$4,CENTRÍFUGAS!H167,IF($B$15=DATOS!$B$5,CHILLERS!H167, IF($B$15=DATOS!$B$6,COMPRESORES!H167,IF($B$15=DATOS!$B$7,EVAPORADORES!H167,IF($B$15=DATOS!$B$8,FILTROS!H167,IF($B$15=DATOS!$B$9,IC!H167,IF($B$15=DATOS!$B$10,MIXERS!H167,IF($B$15=DATOS!$B$11,MOLINOS!H167,IF($B$15=DATOS!$B$12,'ÓSMOSIS INV'!H167,IF($B$15=DATOS!$B$13,REACTORES!H167,IF($B$15=DATOS!$B$14,RESINAS!H171,IF($B$15=DATOS!$B$15,SECADORES!H167,IF($B$15=DATOS!$B$16,SILOS!H167,IF($B$15=DATOS!$B$17,TANQUES!H167,IF($B$15=DATOS!$B$18,'TK AGITADOS'!H167,IF($B$15=DATOS!$B$19,'TORRES ENF'!H167," ")))))))))))))))))</f>
        <v>0</v>
      </c>
      <c r="G183" s="46">
        <f>IF($B$15=DATOS!$B$3,CALDERAS!I167,IF($B$15=DATOS!$B$4,CENTRÍFUGAS!I167,IF($B$15=DATOS!$B$5,CHILLERS!I167, IF($B$15=DATOS!$B$6,COMPRESORES!I167,IF($B$15=DATOS!$B$7,EVAPORADORES!I167,IF($B$15=DATOS!$B$8,FILTROS!I167,IF($B$15=DATOS!$B$9,IC!I167,IF($B$15=DATOS!$B$10,MIXERS!I167,IF($B$15=DATOS!$B$11,MOLINOS!I167,IF($B$15=DATOS!$B$12,'ÓSMOSIS INV'!I167,IF($B$15=DATOS!$B$13,REACTORES!I167,IF($B$15=DATOS!$B$14,RESINAS!I171,IF($B$15=DATOS!$B$15,SECADORES!I167,IF($B$15=DATOS!$B$16,SILOS!I167,IF($B$15=DATOS!$B$17,TANQUES!I167,IF($B$15=DATOS!$B$18,'TK AGITADOS'!I167,IF($B$15=DATOS!$B$19,'TORRES ENF'!I167," ")))))))))))))))))</f>
        <v>0</v>
      </c>
      <c r="H183" s="46">
        <f>IF($B$15=DATOS!$B$3,CALDERAS!J167,IF($B$15=DATOS!$B$4,CENTRÍFUGAS!J167,IF($B$15=DATOS!$B$5,CHILLERS!J167, IF($B$15=DATOS!$B$6,COMPRESORES!J167,IF($B$15=DATOS!$B$7,EVAPORADORES!J167,IF($B$15=DATOS!$B$8,FILTROS!J167,IF($B$15=DATOS!$B$9,IC!J167,IF($B$15=DATOS!$B$10,MIXERS!J167,IF($B$15=DATOS!$B$11,MOLINOS!J167,IF($B$15=DATOS!$B$12,'ÓSMOSIS INV'!J167,IF($B$15=DATOS!$B$13,REACTORES!J167,IF($B$15=DATOS!$B$14,RESINAS!J171,IF($B$15=DATOS!$B$15,SECADORES!J167,IF($B$15=DATOS!$B$16,SILOS!J167,IF($B$15=DATOS!$B$17,TANQUES!J167,IF($B$15=DATOS!$B$18,'TK AGITADOS'!J167,IF($B$15=DATOS!$B$19,'TORRES ENF'!J167," ")))))))))))))))))</f>
        <v>0</v>
      </c>
      <c r="I183" s="46">
        <f>IF($B$15=DATOS!$B$3,CALDERAS!K167,IF($B$15=DATOS!$B$4,CENTRÍFUGAS!K167,IF($B$15=DATOS!$B$5,CHILLERS!K167, IF($B$15=DATOS!$B$6,COMPRESORES!K167,IF($B$15=DATOS!$B$7,EVAPORADORES!K167,IF($B$15=DATOS!$B$8,FILTROS!K167,IF($B$15=DATOS!$B$9,IC!K167,IF($B$15=DATOS!$B$10,MIXERS!K167,IF($B$15=DATOS!$B$11,MOLINOS!K167,IF($B$15=DATOS!$B$12,'ÓSMOSIS INV'!K167,IF($B$15=DATOS!$B$13,REACTORES!K167,IF($B$15=DATOS!$B$14,RESINAS!K171,IF($B$15=DATOS!$B$15,SECADORES!K167,IF($B$15=DATOS!$B$16,SILOS!K167,IF($B$15=DATOS!$B$17,TANQUES!K167,IF($B$15=DATOS!$B$18,'TK AGITADOS'!K167,IF($B$15=DATOS!$B$19,'TORRES ENF'!K167," ")))))))))))))))))</f>
        <v>0</v>
      </c>
      <c r="J183" s="46">
        <f>IF($B$15=DATOS!$B$3,CALDERAS!L167,IF($B$15=DATOS!$B$4,CENTRÍFUGAS!L167,IF($B$15=DATOS!$B$5,CHILLERS!L167, IF($B$15=DATOS!$B$6,COMPRESORES!L167,IF($B$15=DATOS!$B$7,EVAPORADORES!L167,IF($B$15=DATOS!$B$8,FILTROS!L167,IF($B$15=DATOS!$B$9,IC!L167,IF($B$15=DATOS!$B$10,MIXERS!L167,IF($B$15=DATOS!$B$11,MOLINOS!L167,IF($B$15=DATOS!$B$12,'ÓSMOSIS INV'!L167,IF($B$15=DATOS!$B$13,REACTORES!L167,IF($B$15=DATOS!$B$14,RESINAS!L171,IF($B$15=DATOS!$B$15,SECADORES!L167,IF($B$15=DATOS!$B$16,SILOS!L167,IF($B$15=DATOS!$B$17,TANQUES!L167,IF($B$15=DATOS!$B$18,'TK AGITADOS'!L167,IF($B$15=DATOS!$B$19,'TORRES ENF'!L167," ")))))))))))))))))</f>
        <v>0</v>
      </c>
      <c r="K183" s="46">
        <f>IF($B$15=DATOS!$B$3,CALDERAS!M167,IF($B$15=DATOS!$B$4,CENTRÍFUGAS!M167,IF($B$15=DATOS!$B$5,CHILLERS!M167, IF($B$15=DATOS!$B$6,COMPRESORES!M167,IF($B$15=DATOS!$B$7,EVAPORADORES!M167,IF($B$15=DATOS!$B$8,FILTROS!M167,IF($B$15=DATOS!$B$9,IC!M167,IF($B$15=DATOS!$B$10,MIXERS!M167,IF($B$15=DATOS!$B$11,MOLINOS!M167,IF($B$15=DATOS!$B$12,'ÓSMOSIS INV'!M167,IF($B$15=DATOS!$B$13,REACTORES!M167,IF($B$15=DATOS!$B$14,RESINAS!M171,IF($B$15=DATOS!$B$15,SECADORES!M167,IF($B$15=DATOS!$B$16,SILOS!M167,IF($B$15=DATOS!$B$17,TANQUES!M167,IF($B$15=DATOS!$B$18,'TK AGITADOS'!M167,IF($B$15=DATOS!$B$19,'TORRES ENF'!M167," ")))))))))))))))))</f>
        <v>0</v>
      </c>
      <c r="L183" s="46">
        <f>IF($B$15=DATOS!$B$3,CALDERAS!N167,IF($B$15=DATOS!$B$4,CENTRÍFUGAS!N167,IF($B$15=DATOS!$B$5,CHILLERS!N167, IF($B$15=DATOS!$B$6,COMPRESORES!N167,IF($B$15=DATOS!$B$7,EVAPORADORES!N167,IF($B$15=DATOS!$B$8,FILTROS!N167,IF($B$15=DATOS!$B$9,IC!N167,IF($B$15=DATOS!$B$10,MIXERS!N167,IF($B$15=DATOS!$B$11,MOLINOS!N167,IF($B$15=DATOS!$B$12,'ÓSMOSIS INV'!N167,IF($B$15=DATOS!$B$13,REACTORES!N167,IF($B$15=DATOS!$B$14,RESINAS!N171,IF($B$15=DATOS!$B$15,SECADORES!N167,IF($B$15=DATOS!$B$16,SILOS!N167,IF($B$15=DATOS!$B$17,TANQUES!N167,IF($B$15=DATOS!$B$18,'TK AGITADOS'!N167,IF($B$15=DATOS!$B$19,'TORRES ENF'!N167," ")))))))))))))))))</f>
        <v>0</v>
      </c>
      <c r="M183" s="46">
        <f>IF($B$15=DATOS!$B$3,CALDERAS!O167,IF($B$15=DATOS!$B$4,CENTRÍFUGAS!O167,IF($B$15=DATOS!$B$5,CHILLERS!O167, IF($B$15=DATOS!$B$6,COMPRESORES!O167,IF($B$15=DATOS!$B$7,EVAPORADORES!O167,IF($B$15=DATOS!$B$8,FILTROS!O167,IF($B$15=DATOS!$B$9,IC!O167,IF($B$15=DATOS!$B$10,MIXERS!O167,IF($B$15=DATOS!$B$11,MOLINOS!O167,IF($B$15=DATOS!$B$12,'ÓSMOSIS INV'!O167,IF($B$15=DATOS!$B$13,REACTORES!O167,IF($B$15=DATOS!$B$14,RESINAS!O171,IF($B$15=DATOS!$B$15,SECADORES!O167,IF($B$15=DATOS!$B$16,SILOS!O167,IF($B$15=DATOS!$B$17,TANQUES!O167,IF($B$15=DATOS!$B$18,'TK AGITADOS'!O167,IF($B$15=DATOS!$B$19,'TORRES ENF'!O167," ")))))))))))))))))</f>
        <v>0</v>
      </c>
      <c r="N183" s="46">
        <f>IF($B$15=DATOS!$B$3,CALDERAS!P167,IF($B$15=DATOS!$B$4,CENTRÍFUGAS!P167,IF($B$15=DATOS!$B$5,CHILLERS!P167, IF($B$15=DATOS!$B$6,COMPRESORES!P167,IF($B$15=DATOS!$B$7,EVAPORADORES!P167,IF($B$15=DATOS!$B$8,FILTROS!P167,IF($B$15=DATOS!$B$9,IC!P167,IF($B$15=DATOS!$B$10,MIXERS!P167,IF($B$15=DATOS!$B$11,MOLINOS!P167,IF($B$15=DATOS!$B$12,'ÓSMOSIS INV'!P167,IF($B$15=DATOS!$B$13,REACTORES!P167,IF($B$15=DATOS!$B$14,RESINAS!P171,IF($B$15=DATOS!$B$15,SECADORES!P167,IF($B$15=DATOS!$B$16,SILOS!P167,IF($B$15=DATOS!$B$17,TANQUES!P167,IF($B$15=DATOS!$B$18,'TK AGITADOS'!P167,IF($B$15=DATOS!$B$19,'TORRES ENF'!P167," ")))))))))))))))))</f>
        <v>0</v>
      </c>
      <c r="O183" s="46">
        <f>IF($B$15=DATOS!$B$3,CALDERAS!Q167,IF($B$15=DATOS!$B$4,CENTRÍFUGAS!Q167,IF($B$15=DATOS!$B$5,CHILLERS!Q167, IF($B$15=DATOS!$B$6,COMPRESORES!Q167,IF($B$15=DATOS!$B$7,EVAPORADORES!Q167,IF($B$15=DATOS!$B$8,FILTROS!Q167,IF($B$15=DATOS!$B$9,IC!Q167,IF($B$15=DATOS!$B$10,MIXERS!Q167,IF($B$15=DATOS!$B$11,MOLINOS!Q167,IF($B$15=DATOS!$B$12,'ÓSMOSIS INV'!Q167,IF($B$15=DATOS!$B$13,REACTORES!Q167,IF($B$15=DATOS!$B$14,RESINAS!Q171,IF($B$15=DATOS!$B$15,SECADORES!Q167,IF($B$15=DATOS!$B$16,SILOS!Q167,IF($B$15=DATOS!$B$17,TANQUES!Q167,IF($B$15=DATOS!$B$18,'TK AGITADOS'!Q167,IF($B$15=DATOS!$B$19,'TORRES ENF'!Q167," ")))))))))))))))))</f>
        <v>0</v>
      </c>
      <c r="P183" s="46">
        <f>IF($B$15=DATOS!$B$3,CALDERAS!R167,IF($B$15=DATOS!$B$4,CENTRÍFUGAS!R167,IF($B$15=DATOS!$B$5,CHILLERS!R167, IF($B$15=DATOS!$B$6,COMPRESORES!R167,IF($B$15=DATOS!$B$7,EVAPORADORES!R167,IF($B$15=DATOS!$B$8,FILTROS!R167,IF($B$15=DATOS!$B$9,IC!R167,IF($B$15=DATOS!$B$10,MIXERS!R167,IF($B$15=DATOS!$B$11,MOLINOS!R167,IF($B$15=DATOS!$B$12,'ÓSMOSIS INV'!R167,IF($B$15=DATOS!$B$13,REACTORES!R167,IF($B$15=DATOS!$B$14,RESINAS!R171,IF($B$15=DATOS!$B$15,SECADORES!R167,IF($B$15=DATOS!$B$16,SILOS!R167,IF($B$15=DATOS!$B$17,TANQUES!R167,IF($B$15=DATOS!$B$18,'TK AGITADOS'!R167,IF($B$15=DATOS!$B$19,'TORRES ENF'!R167," ")))))))))))))))))</f>
        <v>0</v>
      </c>
      <c r="Q183" s="46">
        <f>IF($B$15=DATOS!$B$3,CALDERAS!S167,IF($B$15=DATOS!$B$4,CENTRÍFUGAS!S167,IF($B$15=DATOS!$B$5,CHILLERS!S167, IF($B$15=DATOS!$B$6,COMPRESORES!S167,IF($B$15=DATOS!$B$7,EVAPORADORES!S167,IF($B$15=DATOS!$B$8,FILTROS!S167,IF($B$15=DATOS!$B$9,IC!S167,IF($B$15=DATOS!$B$10,MIXERS!S167,IF($B$15=DATOS!$B$11,MOLINOS!S167,IF($B$15=DATOS!$B$12,'ÓSMOSIS INV'!S167,IF($B$15=DATOS!$B$13,REACTORES!S167,IF($B$15=DATOS!$B$14,RESINAS!S171,IF($B$15=DATOS!$B$15,SECADORES!S167,IF($B$15=DATOS!$B$16,SILOS!S167,IF($B$15=DATOS!$B$17,TANQUES!S167,IF($B$15=DATOS!$B$18,'TK AGITADOS'!S167,IF($B$15=DATOS!$B$19,'TORRES ENF'!S167," ")))))))))))))))))</f>
        <v>0</v>
      </c>
      <c r="R183" s="46">
        <f>IF($B$15=DATOS!$B$3,CALDERAS!T167,IF($B$15=DATOS!$B$4,CENTRÍFUGAS!T167,IF($B$15=DATOS!$B$5,CHILLERS!T167, IF($B$15=DATOS!$B$6,COMPRESORES!T167,IF($B$15=DATOS!$B$7,EVAPORADORES!T167,IF($B$15=DATOS!$B$8,FILTROS!T167,IF($B$15=DATOS!$B$9,IC!T167,IF($B$15=DATOS!$B$10,MIXERS!T167,IF($B$15=DATOS!$B$11,MOLINOS!T167,IF($B$15=DATOS!$B$12,'ÓSMOSIS INV'!T167,IF($B$15=DATOS!$B$13,REACTORES!T167,IF($B$15=DATOS!$B$14,RESINAS!T171,IF($B$15=DATOS!$B$15,SECADORES!T167,IF($B$15=DATOS!$B$16,SILOS!T167,IF($B$15=DATOS!$B$17,TANQUES!T167,IF($B$15=DATOS!$B$18,'TK AGITADOS'!T167,IF($B$15=DATOS!$B$19,'TORRES ENF'!T167," ")))))))))))))))))</f>
        <v>0</v>
      </c>
      <c r="S183" s="46">
        <f>IF($B$15=DATOS!$B$3,CALDERAS!U167,IF($B$15=DATOS!$B$4,CENTRÍFUGAS!U167,IF($B$15=DATOS!$B$5,CHILLERS!U167, IF($B$15=DATOS!$B$6,COMPRESORES!U167,IF($B$15=DATOS!$B$7,EVAPORADORES!U167,IF($B$15=DATOS!$B$8,FILTROS!U167,IF($B$15=DATOS!$B$9,IC!U167,IF($B$15=DATOS!$B$10,MIXERS!U167,IF($B$15=DATOS!$B$11,MOLINOS!U167,IF($B$15=DATOS!$B$12,'ÓSMOSIS INV'!U167,IF($B$15=DATOS!$B$13,REACTORES!U167,IF($B$15=DATOS!$B$14,RESINAS!U171,IF($B$15=DATOS!$B$15,SECADORES!U167,IF($B$15=DATOS!$B$16,SILOS!U167,IF($B$15=DATOS!$B$17,TANQUES!U167,IF($B$15=DATOS!$B$18,'TK AGITADOS'!U167,IF($B$15=DATOS!$B$19,'TORRES ENF'!U167," ")))))))))))))))))</f>
        <v>0</v>
      </c>
      <c r="T183" s="46">
        <f>IF($B$15=DATOS!$B$3,CALDERAS!V167,IF($B$15=DATOS!$B$4,CENTRÍFUGAS!V167,IF($B$15=DATOS!$B$5,CHILLERS!V167, IF($B$15=DATOS!$B$6,COMPRESORES!V167,IF($B$15=DATOS!$B$7,EVAPORADORES!V167,IF($B$15=DATOS!$B$8,FILTROS!V167,IF($B$15=DATOS!$B$9,IC!V167,IF($B$15=DATOS!$B$10,MIXERS!V167,IF($B$15=DATOS!$B$11,MOLINOS!V167,IF($B$15=DATOS!$B$12,'ÓSMOSIS INV'!V167,IF($B$15=DATOS!$B$13,REACTORES!V167,IF($B$15=DATOS!$B$14,RESINAS!V171,IF($B$15=DATOS!$B$15,SECADORES!V167,IF($B$15=DATOS!$B$16,SILOS!V167,IF($B$15=DATOS!$B$17,TANQUES!V167,IF($B$15=DATOS!$B$18,'TK AGITADOS'!V167,IF($B$15=DATOS!$B$19,'TORRES ENF'!V167," ")))))))))))))))))</f>
        <v>0</v>
      </c>
      <c r="U183" s="46">
        <f>IF($B$15=DATOS!$B$3,CALDERAS!W167,IF($B$15=DATOS!$B$4,CENTRÍFUGAS!W167,IF($B$15=DATOS!$B$5,CHILLERS!W167, IF($B$15=DATOS!$B$6,COMPRESORES!W167,IF($B$15=DATOS!$B$7,EVAPORADORES!W167,IF($B$15=DATOS!$B$8,FILTROS!W167,IF($B$15=DATOS!$B$9,IC!W167,IF($B$15=DATOS!$B$10,MIXERS!W167,IF($B$15=DATOS!$B$11,MOLINOS!W167,IF($B$15=DATOS!$B$12,'ÓSMOSIS INV'!W167,IF($B$15=DATOS!$B$13,REACTORES!W167,IF($B$15=DATOS!$B$14,RESINAS!W171,IF($B$15=DATOS!$B$15,SECADORES!W167,IF($B$15=DATOS!$B$16,SILOS!W167,IF($B$15=DATOS!$B$17,TANQUES!W167,IF($B$15=DATOS!$B$18,'TK AGITADOS'!W167,IF($B$15=DATOS!$B$19,'TORRES ENF'!W167," ")))))))))))))))))</f>
        <v>0</v>
      </c>
      <c r="V183" s="46">
        <f>IF($B$15=DATOS!$B$3,CALDERAS!X167,IF($B$15=DATOS!$B$4,CENTRÍFUGAS!X167,IF($B$15=DATOS!$B$5,CHILLERS!X167, IF($B$15=DATOS!$B$6,COMPRESORES!X167,IF($B$15=DATOS!$B$7,EVAPORADORES!X167,IF($B$15=DATOS!$B$8,FILTROS!X167,IF($B$15=DATOS!$B$9,IC!X167,IF($B$15=DATOS!$B$10,MIXERS!X167,IF($B$15=DATOS!$B$11,MOLINOS!X167,IF($B$15=DATOS!$B$12,'ÓSMOSIS INV'!X167,IF($B$15=DATOS!$B$13,REACTORES!X167,IF($B$15=DATOS!$B$14,RESINAS!X171,IF($B$15=DATOS!$B$15,SECADORES!X167,IF($B$15=DATOS!$B$16,SILOS!X167,IF($B$15=DATOS!$B$17,TANQUES!X167,IF($B$15=DATOS!$B$18,'TK AGITADOS'!X167,IF($B$15=DATOS!$B$19,'TORRES ENF'!X167," ")))))))))))))))))</f>
        <v>0</v>
      </c>
      <c r="W183" s="46">
        <f>IF($B$15=DATOS!$B$3,CALDERAS!Y167,IF($B$15=DATOS!$B$4,CENTRÍFUGAS!Y167,IF($B$15=DATOS!$B$5,CHILLERS!Y167, IF($B$15=DATOS!$B$6,COMPRESORES!Y167,IF($B$15=DATOS!$B$7,EVAPORADORES!Y167,IF($B$15=DATOS!$B$8,FILTROS!Y167,IF($B$15=DATOS!$B$9,IC!Y167,IF($B$15=DATOS!$B$10,MIXERS!Y167,IF($B$15=DATOS!$B$11,MOLINOS!Y167,IF($B$15=DATOS!$B$12,'ÓSMOSIS INV'!Y167,IF($B$15=DATOS!$B$13,REACTORES!Y167,IF($B$15=DATOS!$B$14,RESINAS!Y171,IF($B$15=DATOS!$B$15,SECADORES!Y167,IF($B$15=DATOS!$B$16,SILOS!Y167,IF($B$15=DATOS!$B$17,TANQUES!Y167,IF($B$15=DATOS!$B$18,'TK AGITADOS'!Y167,IF($B$15=DATOS!$B$19,'TORRES ENF'!Y167," ")))))))))))))))))</f>
        <v>0</v>
      </c>
      <c r="X183" s="46">
        <f>IF($B$15=DATOS!$B$3,CALDERAS!Z167,IF($B$15=DATOS!$B$4,CENTRÍFUGAS!Z167,IF($B$15=DATOS!$B$5,CHILLERS!Z167, IF($B$15=DATOS!$B$6,COMPRESORES!Z167,IF($B$15=DATOS!$B$7,EVAPORADORES!Z167,IF($B$15=DATOS!$B$8,FILTROS!Z167,IF($B$15=DATOS!$B$9,IC!Z167,IF($B$15=DATOS!$B$10,MIXERS!Z167,IF($B$15=DATOS!$B$11,MOLINOS!Z167,IF($B$15=DATOS!$B$12,'ÓSMOSIS INV'!Z167,IF($B$15=DATOS!$B$13,REACTORES!Z167,IF($B$15=DATOS!$B$14,RESINAS!Z171,IF($B$15=DATOS!$B$15,SECADORES!Z167,IF($B$15=DATOS!$B$16,SILOS!Z167,IF($B$15=DATOS!$B$17,TANQUES!Z167,IF($B$15=DATOS!$B$18,'TK AGITADOS'!Z167,IF($B$15=DATOS!$B$19,'TORRES ENF'!Z167," ")))))))))))))))))</f>
        <v>0</v>
      </c>
      <c r="Y183" s="46">
        <f>IF($B$15=DATOS!$B$3,CALDERAS!AA167,IF($B$15=DATOS!$B$4,CENTRÍFUGAS!AA167,IF($B$15=DATOS!$B$5,CHILLERS!AA167, IF($B$15=DATOS!$B$6,COMPRESORES!AA167,IF($B$15=DATOS!$B$7,EVAPORADORES!AA167,IF($B$15=DATOS!$B$8,FILTROS!AA167,IF($B$15=DATOS!$B$9,IC!AA167,IF($B$15=DATOS!$B$10,MIXERS!AA167,IF($B$15=DATOS!$B$11,MOLINOS!AA167,IF($B$15=DATOS!$B$12,'ÓSMOSIS INV'!AA167,IF($B$15=DATOS!$B$13,REACTORES!AA167,IF($B$15=DATOS!$B$14,RESINAS!AA171,IF($B$15=DATOS!$B$15,SECADORES!AA167,IF($B$15=DATOS!$B$16,SILOS!AA167,IF($B$15=DATOS!$B$17,TANQUES!AA167,IF($B$15=DATOS!$B$18,'TK AGITADOS'!AA167,IF($B$15=DATOS!$B$19,'TORRES ENF'!AA167," ")))))))))))))))))</f>
        <v>0</v>
      </c>
      <c r="Z183" s="46">
        <f>IF($B$15=DATOS!$B$3,CALDERAS!AB167,IF($B$15=DATOS!$B$4,CENTRÍFUGAS!AB167,IF($B$15=DATOS!$B$5,CHILLERS!AB167, IF($B$15=DATOS!$B$6,COMPRESORES!AB167,IF($B$15=DATOS!$B$7,EVAPORADORES!AB167,IF($B$15=DATOS!$B$8,FILTROS!AB167,IF($B$15=DATOS!$B$9,IC!AB167,IF($B$15=DATOS!$B$10,MIXERS!AB167,IF($B$15=DATOS!$B$11,MOLINOS!AB167,IF($B$15=DATOS!$B$12,'ÓSMOSIS INV'!AB167,IF($B$15=DATOS!$B$13,REACTORES!AB167,IF($B$15=DATOS!$B$14,RESINAS!AB171,IF($B$15=DATOS!$B$15,SECADORES!AB167,IF($B$15=DATOS!$B$16,SILOS!AB167,IF($B$15=DATOS!$B$17,TANQUES!AB167,IF($B$15=DATOS!$B$18,'TK AGITADOS'!AB167,IF($B$15=DATOS!$B$19,'TORRES ENF'!AB167," ")))))))))))))))))</f>
        <v>0</v>
      </c>
      <c r="AA183" s="46">
        <f>IF($B$15=DATOS!$B$3,CALDERAS!AC167,IF($B$15=DATOS!$B$4,CENTRÍFUGAS!AC167,IF($B$15=DATOS!$B$5,CHILLERS!AC167, IF($B$15=DATOS!$B$6,COMPRESORES!AC167,IF($B$15=DATOS!$B$7,EVAPORADORES!AC167,IF($B$15=DATOS!$B$8,FILTROS!AC167,IF($B$15=DATOS!$B$9,IC!AC167,IF($B$15=DATOS!$B$10,MIXERS!AC167,IF($B$15=DATOS!$B$11,MOLINOS!AC167,IF($B$15=DATOS!$B$12,'ÓSMOSIS INV'!AC167,IF($B$15=DATOS!$B$13,REACTORES!AC167,IF($B$15=DATOS!$B$14,RESINAS!AC171,IF($B$15=DATOS!$B$15,SECADORES!AC167,IF($B$15=DATOS!$B$16,SILOS!AC167,IF($B$15=DATOS!$B$17,TANQUES!AC167,IF($B$15=DATOS!$B$18,'TK AGITADOS'!AC167,IF($B$15=DATOS!$B$19,'TORRES ENF'!AC167," ")))))))))))))))))</f>
        <v>0</v>
      </c>
      <c r="AB183" s="46">
        <f>IF($B$15=DATOS!$B$3,CALDERAS!AD167,IF($B$15=DATOS!$B$4,CENTRÍFUGAS!AD167,IF($B$15=DATOS!$B$5,CHILLERS!AD167, IF($B$15=DATOS!$B$6,COMPRESORES!AD167,IF($B$15=DATOS!$B$7,EVAPORADORES!AD167,IF($B$15=DATOS!$B$8,FILTROS!AD167,IF($B$15=DATOS!$B$9,IC!AD167,IF($B$15=DATOS!$B$10,MIXERS!AD167,IF($B$15=DATOS!$B$11,MOLINOS!AD167,IF($B$15=DATOS!$B$12,'ÓSMOSIS INV'!AD167,IF($B$15=DATOS!$B$13,REACTORES!AD167,IF($B$15=DATOS!$B$14,RESINAS!AD171,IF($B$15=DATOS!$B$15,SECADORES!AD167,IF($B$15=DATOS!$B$16,SILOS!AD167,IF($B$15=DATOS!$B$17,TANQUES!AD167,IF($B$15=DATOS!$B$18,'TK AGITADOS'!AD167,IF($B$15=DATOS!$B$19,'TORRES ENF'!AD167," ")))))))))))))))))</f>
        <v>0</v>
      </c>
      <c r="AC183" s="46">
        <f>IF($B$15=DATOS!$B$3,CALDERAS!AE167,IF($B$15=DATOS!$B$4,CENTRÍFUGAS!AE167,IF($B$15=DATOS!$B$5,CHILLERS!AE167, IF($B$15=DATOS!$B$6,COMPRESORES!AE167,IF($B$15=DATOS!$B$7,EVAPORADORES!AE167,IF($B$15=DATOS!$B$8,FILTROS!AE167,IF($B$15=DATOS!$B$9,IC!AE167,IF($B$15=DATOS!$B$10,MIXERS!AE167,IF($B$15=DATOS!$B$11,MOLINOS!AE167,IF($B$15=DATOS!$B$12,'ÓSMOSIS INV'!AE167,IF($B$15=DATOS!$B$13,REACTORES!AE167,IF($B$15=DATOS!$B$14,RESINAS!AE171,IF($B$15=DATOS!$B$15,SECADORES!AE167,IF($B$15=DATOS!$B$16,SILOS!AE167,IF($B$15=DATOS!$B$17,TANQUES!AE167,IF($B$15=DATOS!$B$18,'TK AGITADOS'!AE167,IF($B$15=DATOS!$B$19,'TORRES ENF'!AE167," ")))))))))))))))))</f>
        <v>0</v>
      </c>
      <c r="AD183" s="46">
        <f>IF($B$15=DATOS!$B$3,CALDERAS!AF167,IF($B$15=DATOS!$B$4,CENTRÍFUGAS!AF167,IF($B$15=DATOS!$B$5,CHILLERS!AF167, IF($B$15=DATOS!$B$6,COMPRESORES!AF167,IF($B$15=DATOS!$B$7,EVAPORADORES!AF167,IF($B$15=DATOS!$B$8,FILTROS!AF167,IF($B$15=DATOS!$B$9,IC!AF167,IF($B$15=DATOS!$B$10,MIXERS!AF167,IF($B$15=DATOS!$B$11,MOLINOS!AF167,IF($B$15=DATOS!$B$12,'ÓSMOSIS INV'!AF167,IF($B$15=DATOS!$B$13,REACTORES!AF167,IF($B$15=DATOS!$B$14,RESINAS!AF171,IF($B$15=DATOS!$B$15,SECADORES!AF167,IF($B$15=DATOS!$B$16,SILOS!AF167,IF($B$15=DATOS!$B$17,TANQUES!AF167,IF($B$15=DATOS!$B$18,'TK AGITADOS'!AF167,IF($B$15=DATOS!$B$19,'TORRES ENF'!AF167," ")))))))))))))))))</f>
        <v>0</v>
      </c>
      <c r="AE183" s="46">
        <f>IF($B$15=DATOS!$B$3,CALDERAS!AG167,IF($B$15=DATOS!$B$4,CENTRÍFUGAS!AG167,IF($B$15=DATOS!$B$5,CHILLERS!AG167, IF($B$15=DATOS!$B$6,COMPRESORES!AG167,IF($B$15=DATOS!$B$7,EVAPORADORES!AG167,IF($B$15=DATOS!$B$8,FILTROS!AG167,IF($B$15=DATOS!$B$9,IC!AG167,IF($B$15=DATOS!$B$10,MIXERS!AG167,IF($B$15=DATOS!$B$11,MOLINOS!AG167,IF($B$15=DATOS!$B$12,'ÓSMOSIS INV'!AG167,IF($B$15=DATOS!$B$13,REACTORES!AG167,IF($B$15=DATOS!$B$14,RESINAS!AG171,IF($B$15=DATOS!$B$15,SECADORES!AG167,IF($B$15=DATOS!$B$16,SILOS!AG167,IF($B$15=DATOS!$B$17,TANQUES!AG167,IF($B$15=DATOS!$B$18,'TK AGITADOS'!AG167,IF($B$15=DATOS!$B$19,'TORRES ENF'!AG167," ")))))))))))))))))</f>
        <v>0</v>
      </c>
      <c r="AF183" s="46">
        <f>IF($B$15=DATOS!$B$3,CALDERAS!AH167,IF($B$15=DATOS!$B$4,CENTRÍFUGAS!AH167,IF($B$15=DATOS!$B$5,CHILLERS!AH167, IF($B$15=DATOS!$B$6,COMPRESORES!AH167,IF($B$15=DATOS!$B$7,EVAPORADORES!AH167,IF($B$15=DATOS!$B$8,FILTROS!AH167,IF($B$15=DATOS!$B$9,IC!AH167,IF($B$15=DATOS!$B$10,MIXERS!AH167,IF($B$15=DATOS!$B$11,MOLINOS!AH167,IF($B$15=DATOS!$B$12,'ÓSMOSIS INV'!AH167,IF($B$15=DATOS!$B$13,REACTORES!AH167,IF($B$15=DATOS!$B$14,RESINAS!AH171,IF($B$15=DATOS!$B$15,SECADORES!AH167,IF($B$15=DATOS!$B$16,SILOS!AH167,IF($B$15=DATOS!$B$17,TANQUES!AH167,IF($B$15=DATOS!$B$18,'TK AGITADOS'!AH167,IF($B$15=DATOS!$B$19,'TORRES ENF'!AH167," ")))))))))))))))))</f>
        <v>0</v>
      </c>
    </row>
    <row r="184" spans="1:32" s="48" customFormat="1" ht="45" customHeight="1" x14ac:dyDescent="0.4">
      <c r="A184" s="46">
        <f>IF($B$15=DATOS!$B$3,CALDERAS!C168,IF($B$15=DATOS!$B$4,CENTRÍFUGAS!C168,IF($B$15=DATOS!$B$5,CHILLERS!C168, IF($B$15=DATOS!$B$6,COMPRESORES!C168,IF($B$15=DATOS!$B$7,EVAPORADORES!C168,IF($B$15=DATOS!$B$8,FILTROS!C168,IF($B$15=DATOS!$B$9,IC!C168,IF($B$15=DATOS!$B$10,MIXERS!C168,IF($B$15=DATOS!$B$11,MOLINOS!C168,IF($B$15=DATOS!$B$12,'ÓSMOSIS INV'!C168,IF($B$15=DATOS!$B$13,REACTORES!C168,IF($B$15=DATOS!$B$14,RESINAS!C172,IF($B$15=DATOS!$B$15,SECADORES!C168,IF($B$15=DATOS!$B$16,SILOS!C168,IF($B$15=DATOS!$B$17,TANQUES!C168,IF($B$15=DATOS!$B$18,'TK AGITADOS'!C168,IF($B$15=DATOS!$B$19,'TORRES ENF'!C168," ")))))))))))))))))</f>
        <v>0</v>
      </c>
      <c r="B184" s="46">
        <f>IF($B$15=DATOS!$B$3,CALDERAS!D168,IF($B$15=DATOS!$B$4,CENTRÍFUGAS!D168,IF($B$15=DATOS!$B$5,CHILLERS!D168, IF($B$15=DATOS!$B$6,COMPRESORES!D168,IF($B$15=DATOS!$B$7,EVAPORADORES!D168,IF($B$15=DATOS!$B$8,FILTROS!D168,IF($B$15=DATOS!$B$9,IC!D168,IF($B$15=DATOS!$B$10,MIXERS!D168,IF($B$15=DATOS!$B$11,MOLINOS!D168,IF($B$15=DATOS!$B$12,'ÓSMOSIS INV'!D168,IF($B$15=DATOS!$B$13,REACTORES!D168,IF($B$15=DATOS!$B$14,RESINAS!D172,IF($B$15=DATOS!$B$15,SECADORES!D168,IF($B$15=DATOS!$B$16,SILOS!D168,IF($B$15=DATOS!$B$17,TANQUES!D168,IF($B$15=DATOS!$B$18,'TK AGITADOS'!D168,IF($B$15=DATOS!$B$19,'TORRES ENF'!D168," ")))))))))))))))))</f>
        <v>0</v>
      </c>
      <c r="C184" s="46">
        <f>IF($B$15=DATOS!$B$3,CALDERAS!E168,IF($B$15=DATOS!$B$4,CENTRÍFUGAS!E168,IF($B$15=DATOS!$B$5,CHILLERS!E168, IF($B$15=DATOS!$B$6,COMPRESORES!E168,IF($B$15=DATOS!$B$7,EVAPORADORES!E168,IF($B$15=DATOS!$B$8,FILTROS!E168,IF($B$15=DATOS!$B$9,IC!E168,IF($B$15=DATOS!$B$10,MIXERS!E168,IF($B$15=DATOS!$B$11,MOLINOS!E168,IF($B$15=DATOS!$B$12,'ÓSMOSIS INV'!E168,IF($B$15=DATOS!$B$13,REACTORES!E168,IF($B$15=DATOS!$B$14,RESINAS!E172,IF($B$15=DATOS!$B$15,SECADORES!E168,IF($B$15=DATOS!$B$16,SILOS!E168,IF($B$15=DATOS!$B$17,TANQUES!E168,IF($B$15=DATOS!$B$18,'TK AGITADOS'!E168,IF($B$15=DATOS!$B$19,'TORRES ENF'!E168," ")))))))))))))))))</f>
        <v>0</v>
      </c>
      <c r="D184" s="46">
        <f>IF($B$15=DATOS!$B$3,CALDERAS!F168,IF($B$15=DATOS!$B$4,CENTRÍFUGAS!F168,IF($B$15=DATOS!$B$5,CHILLERS!F168, IF($B$15=DATOS!$B$6,COMPRESORES!F168,IF($B$15=DATOS!$B$7,EVAPORADORES!F168,IF($B$15=DATOS!$B$8,FILTROS!F168,IF($B$15=DATOS!$B$9,IC!F168,IF($B$15=DATOS!$B$10,MIXERS!F168,IF($B$15=DATOS!$B$11,MOLINOS!F168,IF($B$15=DATOS!$B$12,'ÓSMOSIS INV'!F168,IF($B$15=DATOS!$B$13,REACTORES!F168,IF($B$15=DATOS!$B$14,RESINAS!F172,IF($B$15=DATOS!$B$15,SECADORES!F168,IF($B$15=DATOS!$B$16,SILOS!F168,IF($B$15=DATOS!$B$17,TANQUES!F168,IF($B$15=DATOS!$B$18,'TK AGITADOS'!F168,IF($B$15=DATOS!$B$19,'TORRES ENF'!F168," ")))))))))))))))))</f>
        <v>0</v>
      </c>
      <c r="E184" s="46">
        <f>IF($B$15=DATOS!$B$3,CALDERAS!G168,IF($B$15=DATOS!$B$4,CENTRÍFUGAS!G168,IF($B$15=DATOS!$B$5,CHILLERS!G168, IF($B$15=DATOS!$B$6,COMPRESORES!G168,IF($B$15=DATOS!$B$7,EVAPORADORES!G168,IF($B$15=DATOS!$B$8,FILTROS!G168,IF($B$15=DATOS!$B$9,IC!G168,IF($B$15=DATOS!$B$10,MIXERS!G168,IF($B$15=DATOS!$B$11,MOLINOS!G168,IF($B$15=DATOS!$B$12,'ÓSMOSIS INV'!G168,IF($B$15=DATOS!$B$13,REACTORES!G168,IF($B$15=DATOS!$B$14,RESINAS!G172,IF($B$15=DATOS!$B$15,SECADORES!G168,IF($B$15=DATOS!$B$16,SILOS!G168,IF($B$15=DATOS!$B$17,TANQUES!G168,IF($B$15=DATOS!$B$18,'TK AGITADOS'!G168,IF($B$15=DATOS!$B$19,'TORRES ENF'!G168," ")))))))))))))))))</f>
        <v>0</v>
      </c>
      <c r="F184" s="46">
        <f>IF($B$15=DATOS!$B$3,CALDERAS!H168,IF($B$15=DATOS!$B$4,CENTRÍFUGAS!H168,IF($B$15=DATOS!$B$5,CHILLERS!H168, IF($B$15=DATOS!$B$6,COMPRESORES!H168,IF($B$15=DATOS!$B$7,EVAPORADORES!H168,IF($B$15=DATOS!$B$8,FILTROS!H168,IF($B$15=DATOS!$B$9,IC!H168,IF($B$15=DATOS!$B$10,MIXERS!H168,IF($B$15=DATOS!$B$11,MOLINOS!H168,IF($B$15=DATOS!$B$12,'ÓSMOSIS INV'!H168,IF($B$15=DATOS!$B$13,REACTORES!H168,IF($B$15=DATOS!$B$14,RESINAS!H172,IF($B$15=DATOS!$B$15,SECADORES!H168,IF($B$15=DATOS!$B$16,SILOS!H168,IF($B$15=DATOS!$B$17,TANQUES!H168,IF($B$15=DATOS!$B$18,'TK AGITADOS'!H168,IF($B$15=DATOS!$B$19,'TORRES ENF'!H168," ")))))))))))))))))</f>
        <v>0</v>
      </c>
      <c r="G184" s="46">
        <f>IF($B$15=DATOS!$B$3,CALDERAS!I168,IF($B$15=DATOS!$B$4,CENTRÍFUGAS!I168,IF($B$15=DATOS!$B$5,CHILLERS!I168, IF($B$15=DATOS!$B$6,COMPRESORES!I168,IF($B$15=DATOS!$B$7,EVAPORADORES!I168,IF($B$15=DATOS!$B$8,FILTROS!I168,IF($B$15=DATOS!$B$9,IC!I168,IF($B$15=DATOS!$B$10,MIXERS!I168,IF($B$15=DATOS!$B$11,MOLINOS!I168,IF($B$15=DATOS!$B$12,'ÓSMOSIS INV'!I168,IF($B$15=DATOS!$B$13,REACTORES!I168,IF($B$15=DATOS!$B$14,RESINAS!I172,IF($B$15=DATOS!$B$15,SECADORES!I168,IF($B$15=DATOS!$B$16,SILOS!I168,IF($B$15=DATOS!$B$17,TANQUES!I168,IF($B$15=DATOS!$B$18,'TK AGITADOS'!I168,IF($B$15=DATOS!$B$19,'TORRES ENF'!I168," ")))))))))))))))))</f>
        <v>0</v>
      </c>
      <c r="H184" s="46">
        <f>IF($B$15=DATOS!$B$3,CALDERAS!J168,IF($B$15=DATOS!$B$4,CENTRÍFUGAS!J168,IF($B$15=DATOS!$B$5,CHILLERS!J168, IF($B$15=DATOS!$B$6,COMPRESORES!J168,IF($B$15=DATOS!$B$7,EVAPORADORES!J168,IF($B$15=DATOS!$B$8,FILTROS!J168,IF($B$15=DATOS!$B$9,IC!J168,IF($B$15=DATOS!$B$10,MIXERS!J168,IF($B$15=DATOS!$B$11,MOLINOS!J168,IF($B$15=DATOS!$B$12,'ÓSMOSIS INV'!J168,IF($B$15=DATOS!$B$13,REACTORES!J168,IF($B$15=DATOS!$B$14,RESINAS!J172,IF($B$15=DATOS!$B$15,SECADORES!J168,IF($B$15=DATOS!$B$16,SILOS!J168,IF($B$15=DATOS!$B$17,TANQUES!J168,IF($B$15=DATOS!$B$18,'TK AGITADOS'!J168,IF($B$15=DATOS!$B$19,'TORRES ENF'!J168," ")))))))))))))))))</f>
        <v>0</v>
      </c>
      <c r="I184" s="46">
        <f>IF($B$15=DATOS!$B$3,CALDERAS!K168,IF($B$15=DATOS!$B$4,CENTRÍFUGAS!K168,IF($B$15=DATOS!$B$5,CHILLERS!K168, IF($B$15=DATOS!$B$6,COMPRESORES!K168,IF($B$15=DATOS!$B$7,EVAPORADORES!K168,IF($B$15=DATOS!$B$8,FILTROS!K168,IF($B$15=DATOS!$B$9,IC!K168,IF($B$15=DATOS!$B$10,MIXERS!K168,IF($B$15=DATOS!$B$11,MOLINOS!K168,IF($B$15=DATOS!$B$12,'ÓSMOSIS INV'!K168,IF($B$15=DATOS!$B$13,REACTORES!K168,IF($B$15=DATOS!$B$14,RESINAS!K172,IF($B$15=DATOS!$B$15,SECADORES!K168,IF($B$15=DATOS!$B$16,SILOS!K168,IF($B$15=DATOS!$B$17,TANQUES!K168,IF($B$15=DATOS!$B$18,'TK AGITADOS'!K168,IF($B$15=DATOS!$B$19,'TORRES ENF'!K168," ")))))))))))))))))</f>
        <v>0</v>
      </c>
      <c r="J184" s="46">
        <f>IF($B$15=DATOS!$B$3,CALDERAS!L168,IF($B$15=DATOS!$B$4,CENTRÍFUGAS!L168,IF($B$15=DATOS!$B$5,CHILLERS!L168, IF($B$15=DATOS!$B$6,COMPRESORES!L168,IF($B$15=DATOS!$B$7,EVAPORADORES!L168,IF($B$15=DATOS!$B$8,FILTROS!L168,IF($B$15=DATOS!$B$9,IC!L168,IF($B$15=DATOS!$B$10,MIXERS!L168,IF($B$15=DATOS!$B$11,MOLINOS!L168,IF($B$15=DATOS!$B$12,'ÓSMOSIS INV'!L168,IF($B$15=DATOS!$B$13,REACTORES!L168,IF($B$15=DATOS!$B$14,RESINAS!L172,IF($B$15=DATOS!$B$15,SECADORES!L168,IF($B$15=DATOS!$B$16,SILOS!L168,IF($B$15=DATOS!$B$17,TANQUES!L168,IF($B$15=DATOS!$B$18,'TK AGITADOS'!L168,IF($B$15=DATOS!$B$19,'TORRES ENF'!L168," ")))))))))))))))))</f>
        <v>0</v>
      </c>
      <c r="K184" s="46">
        <f>IF($B$15=DATOS!$B$3,CALDERAS!M168,IF($B$15=DATOS!$B$4,CENTRÍFUGAS!M168,IF($B$15=DATOS!$B$5,CHILLERS!M168, IF($B$15=DATOS!$B$6,COMPRESORES!M168,IF($B$15=DATOS!$B$7,EVAPORADORES!M168,IF($B$15=DATOS!$B$8,FILTROS!M168,IF($B$15=DATOS!$B$9,IC!M168,IF($B$15=DATOS!$B$10,MIXERS!M168,IF($B$15=DATOS!$B$11,MOLINOS!M168,IF($B$15=DATOS!$B$12,'ÓSMOSIS INV'!M168,IF($B$15=DATOS!$B$13,REACTORES!M168,IF($B$15=DATOS!$B$14,RESINAS!M172,IF($B$15=DATOS!$B$15,SECADORES!M168,IF($B$15=DATOS!$B$16,SILOS!M168,IF($B$15=DATOS!$B$17,TANQUES!M168,IF($B$15=DATOS!$B$18,'TK AGITADOS'!M168,IF($B$15=DATOS!$B$19,'TORRES ENF'!M168," ")))))))))))))))))</f>
        <v>0</v>
      </c>
      <c r="L184" s="46">
        <f>IF($B$15=DATOS!$B$3,CALDERAS!N168,IF($B$15=DATOS!$B$4,CENTRÍFUGAS!N168,IF($B$15=DATOS!$B$5,CHILLERS!N168, IF($B$15=DATOS!$B$6,COMPRESORES!N168,IF($B$15=DATOS!$B$7,EVAPORADORES!N168,IF($B$15=DATOS!$B$8,FILTROS!N168,IF($B$15=DATOS!$B$9,IC!N168,IF($B$15=DATOS!$B$10,MIXERS!N168,IF($B$15=DATOS!$B$11,MOLINOS!N168,IF($B$15=DATOS!$B$12,'ÓSMOSIS INV'!N168,IF($B$15=DATOS!$B$13,REACTORES!N168,IF($B$15=DATOS!$B$14,RESINAS!N172,IF($B$15=DATOS!$B$15,SECADORES!N168,IF($B$15=DATOS!$B$16,SILOS!N168,IF($B$15=DATOS!$B$17,TANQUES!N168,IF($B$15=DATOS!$B$18,'TK AGITADOS'!N168,IF($B$15=DATOS!$B$19,'TORRES ENF'!N168," ")))))))))))))))))</f>
        <v>0</v>
      </c>
      <c r="M184" s="46">
        <f>IF($B$15=DATOS!$B$3,CALDERAS!O168,IF($B$15=DATOS!$B$4,CENTRÍFUGAS!O168,IF($B$15=DATOS!$B$5,CHILLERS!O168, IF($B$15=DATOS!$B$6,COMPRESORES!O168,IF($B$15=DATOS!$B$7,EVAPORADORES!O168,IF($B$15=DATOS!$B$8,FILTROS!O168,IF($B$15=DATOS!$B$9,IC!O168,IF($B$15=DATOS!$B$10,MIXERS!O168,IF($B$15=DATOS!$B$11,MOLINOS!O168,IF($B$15=DATOS!$B$12,'ÓSMOSIS INV'!O168,IF($B$15=DATOS!$B$13,REACTORES!O168,IF($B$15=DATOS!$B$14,RESINAS!O172,IF($B$15=DATOS!$B$15,SECADORES!O168,IF($B$15=DATOS!$B$16,SILOS!O168,IF($B$15=DATOS!$B$17,TANQUES!O168,IF($B$15=DATOS!$B$18,'TK AGITADOS'!O168,IF($B$15=DATOS!$B$19,'TORRES ENF'!O168," ")))))))))))))))))</f>
        <v>0</v>
      </c>
      <c r="N184" s="46">
        <f>IF($B$15=DATOS!$B$3,CALDERAS!P168,IF($B$15=DATOS!$B$4,CENTRÍFUGAS!P168,IF($B$15=DATOS!$B$5,CHILLERS!P168, IF($B$15=DATOS!$B$6,COMPRESORES!P168,IF($B$15=DATOS!$B$7,EVAPORADORES!P168,IF($B$15=DATOS!$B$8,FILTROS!P168,IF($B$15=DATOS!$B$9,IC!P168,IF($B$15=DATOS!$B$10,MIXERS!P168,IF($B$15=DATOS!$B$11,MOLINOS!P168,IF($B$15=DATOS!$B$12,'ÓSMOSIS INV'!P168,IF($B$15=DATOS!$B$13,REACTORES!P168,IF($B$15=DATOS!$B$14,RESINAS!P172,IF($B$15=DATOS!$B$15,SECADORES!P168,IF($B$15=DATOS!$B$16,SILOS!P168,IF($B$15=DATOS!$B$17,TANQUES!P168,IF($B$15=DATOS!$B$18,'TK AGITADOS'!P168,IF($B$15=DATOS!$B$19,'TORRES ENF'!P168," ")))))))))))))))))</f>
        <v>0</v>
      </c>
      <c r="O184" s="46">
        <f>IF($B$15=DATOS!$B$3,CALDERAS!Q168,IF($B$15=DATOS!$B$4,CENTRÍFUGAS!Q168,IF($B$15=DATOS!$B$5,CHILLERS!Q168, IF($B$15=DATOS!$B$6,COMPRESORES!Q168,IF($B$15=DATOS!$B$7,EVAPORADORES!Q168,IF($B$15=DATOS!$B$8,FILTROS!Q168,IF($B$15=DATOS!$B$9,IC!Q168,IF($B$15=DATOS!$B$10,MIXERS!Q168,IF($B$15=DATOS!$B$11,MOLINOS!Q168,IF($B$15=DATOS!$B$12,'ÓSMOSIS INV'!Q168,IF($B$15=DATOS!$B$13,REACTORES!Q168,IF($B$15=DATOS!$B$14,RESINAS!Q172,IF($B$15=DATOS!$B$15,SECADORES!Q168,IF($B$15=DATOS!$B$16,SILOS!Q168,IF($B$15=DATOS!$B$17,TANQUES!Q168,IF($B$15=DATOS!$B$18,'TK AGITADOS'!Q168,IF($B$15=DATOS!$B$19,'TORRES ENF'!Q168," ")))))))))))))))))</f>
        <v>0</v>
      </c>
      <c r="P184" s="46">
        <f>IF($B$15=DATOS!$B$3,CALDERAS!R168,IF($B$15=DATOS!$B$4,CENTRÍFUGAS!R168,IF($B$15=DATOS!$B$5,CHILLERS!R168, IF($B$15=DATOS!$B$6,COMPRESORES!R168,IF($B$15=DATOS!$B$7,EVAPORADORES!R168,IF($B$15=DATOS!$B$8,FILTROS!R168,IF($B$15=DATOS!$B$9,IC!R168,IF($B$15=DATOS!$B$10,MIXERS!R168,IF($B$15=DATOS!$B$11,MOLINOS!R168,IF($B$15=DATOS!$B$12,'ÓSMOSIS INV'!R168,IF($B$15=DATOS!$B$13,REACTORES!R168,IF($B$15=DATOS!$B$14,RESINAS!R172,IF($B$15=DATOS!$B$15,SECADORES!R168,IF($B$15=DATOS!$B$16,SILOS!R168,IF($B$15=DATOS!$B$17,TANQUES!R168,IF($B$15=DATOS!$B$18,'TK AGITADOS'!R168,IF($B$15=DATOS!$B$19,'TORRES ENF'!R168," ")))))))))))))))))</f>
        <v>0</v>
      </c>
      <c r="Q184" s="46">
        <f>IF($B$15=DATOS!$B$3,CALDERAS!S168,IF($B$15=DATOS!$B$4,CENTRÍFUGAS!S168,IF($B$15=DATOS!$B$5,CHILLERS!S168, IF($B$15=DATOS!$B$6,COMPRESORES!S168,IF($B$15=DATOS!$B$7,EVAPORADORES!S168,IF($B$15=DATOS!$B$8,FILTROS!S168,IF($B$15=DATOS!$B$9,IC!S168,IF($B$15=DATOS!$B$10,MIXERS!S168,IF($B$15=DATOS!$B$11,MOLINOS!S168,IF($B$15=DATOS!$B$12,'ÓSMOSIS INV'!S168,IF($B$15=DATOS!$B$13,REACTORES!S168,IF($B$15=DATOS!$B$14,RESINAS!S172,IF($B$15=DATOS!$B$15,SECADORES!S168,IF($B$15=DATOS!$B$16,SILOS!S168,IF($B$15=DATOS!$B$17,TANQUES!S168,IF($B$15=DATOS!$B$18,'TK AGITADOS'!S168,IF($B$15=DATOS!$B$19,'TORRES ENF'!S168," ")))))))))))))))))</f>
        <v>0</v>
      </c>
      <c r="R184" s="46">
        <f>IF($B$15=DATOS!$B$3,CALDERAS!T168,IF($B$15=DATOS!$B$4,CENTRÍFUGAS!T168,IF($B$15=DATOS!$B$5,CHILLERS!T168, IF($B$15=DATOS!$B$6,COMPRESORES!T168,IF($B$15=DATOS!$B$7,EVAPORADORES!T168,IF($B$15=DATOS!$B$8,FILTROS!T168,IF($B$15=DATOS!$B$9,IC!T168,IF($B$15=DATOS!$B$10,MIXERS!T168,IF($B$15=DATOS!$B$11,MOLINOS!T168,IF($B$15=DATOS!$B$12,'ÓSMOSIS INV'!T168,IF($B$15=DATOS!$B$13,REACTORES!T168,IF($B$15=DATOS!$B$14,RESINAS!T172,IF($B$15=DATOS!$B$15,SECADORES!T168,IF($B$15=DATOS!$B$16,SILOS!T168,IF($B$15=DATOS!$B$17,TANQUES!T168,IF($B$15=DATOS!$B$18,'TK AGITADOS'!T168,IF($B$15=DATOS!$B$19,'TORRES ENF'!T168," ")))))))))))))))))</f>
        <v>0</v>
      </c>
      <c r="S184" s="46">
        <f>IF($B$15=DATOS!$B$3,CALDERAS!U168,IF($B$15=DATOS!$B$4,CENTRÍFUGAS!U168,IF($B$15=DATOS!$B$5,CHILLERS!U168, IF($B$15=DATOS!$B$6,COMPRESORES!U168,IF($B$15=DATOS!$B$7,EVAPORADORES!U168,IF($B$15=DATOS!$B$8,FILTROS!U168,IF($B$15=DATOS!$B$9,IC!U168,IF($B$15=DATOS!$B$10,MIXERS!U168,IF($B$15=DATOS!$B$11,MOLINOS!U168,IF($B$15=DATOS!$B$12,'ÓSMOSIS INV'!U168,IF($B$15=DATOS!$B$13,REACTORES!U168,IF($B$15=DATOS!$B$14,RESINAS!U172,IF($B$15=DATOS!$B$15,SECADORES!U168,IF($B$15=DATOS!$B$16,SILOS!U168,IF($B$15=DATOS!$B$17,TANQUES!U168,IF($B$15=DATOS!$B$18,'TK AGITADOS'!U168,IF($B$15=DATOS!$B$19,'TORRES ENF'!U168," ")))))))))))))))))</f>
        <v>0</v>
      </c>
      <c r="T184" s="46">
        <f>IF($B$15=DATOS!$B$3,CALDERAS!V168,IF($B$15=DATOS!$B$4,CENTRÍFUGAS!V168,IF($B$15=DATOS!$B$5,CHILLERS!V168, IF($B$15=DATOS!$B$6,COMPRESORES!V168,IF($B$15=DATOS!$B$7,EVAPORADORES!V168,IF($B$15=DATOS!$B$8,FILTROS!V168,IF($B$15=DATOS!$B$9,IC!V168,IF($B$15=DATOS!$B$10,MIXERS!V168,IF($B$15=DATOS!$B$11,MOLINOS!V168,IF($B$15=DATOS!$B$12,'ÓSMOSIS INV'!V168,IF($B$15=DATOS!$B$13,REACTORES!V168,IF($B$15=DATOS!$B$14,RESINAS!V172,IF($B$15=DATOS!$B$15,SECADORES!V168,IF($B$15=DATOS!$B$16,SILOS!V168,IF($B$15=DATOS!$B$17,TANQUES!V168,IF($B$15=DATOS!$B$18,'TK AGITADOS'!V168,IF($B$15=DATOS!$B$19,'TORRES ENF'!V168," ")))))))))))))))))</f>
        <v>0</v>
      </c>
      <c r="U184" s="46">
        <f>IF($B$15=DATOS!$B$3,CALDERAS!W168,IF($B$15=DATOS!$B$4,CENTRÍFUGAS!W168,IF($B$15=DATOS!$B$5,CHILLERS!W168, IF($B$15=DATOS!$B$6,COMPRESORES!W168,IF($B$15=DATOS!$B$7,EVAPORADORES!W168,IF($B$15=DATOS!$B$8,FILTROS!W168,IF($B$15=DATOS!$B$9,IC!W168,IF($B$15=DATOS!$B$10,MIXERS!W168,IF($B$15=DATOS!$B$11,MOLINOS!W168,IF($B$15=DATOS!$B$12,'ÓSMOSIS INV'!W168,IF($B$15=DATOS!$B$13,REACTORES!W168,IF($B$15=DATOS!$B$14,RESINAS!W172,IF($B$15=DATOS!$B$15,SECADORES!W168,IF($B$15=DATOS!$B$16,SILOS!W168,IF($B$15=DATOS!$B$17,TANQUES!W168,IF($B$15=DATOS!$B$18,'TK AGITADOS'!W168,IF($B$15=DATOS!$B$19,'TORRES ENF'!W168," ")))))))))))))))))</f>
        <v>0</v>
      </c>
      <c r="V184" s="46">
        <f>IF($B$15=DATOS!$B$3,CALDERAS!X168,IF($B$15=DATOS!$B$4,CENTRÍFUGAS!X168,IF($B$15=DATOS!$B$5,CHILLERS!X168, IF($B$15=DATOS!$B$6,COMPRESORES!X168,IF($B$15=DATOS!$B$7,EVAPORADORES!X168,IF($B$15=DATOS!$B$8,FILTROS!X168,IF($B$15=DATOS!$B$9,IC!X168,IF($B$15=DATOS!$B$10,MIXERS!X168,IF($B$15=DATOS!$B$11,MOLINOS!X168,IF($B$15=DATOS!$B$12,'ÓSMOSIS INV'!X168,IF($B$15=DATOS!$B$13,REACTORES!X168,IF($B$15=DATOS!$B$14,RESINAS!X172,IF($B$15=DATOS!$B$15,SECADORES!X168,IF($B$15=DATOS!$B$16,SILOS!X168,IF($B$15=DATOS!$B$17,TANQUES!X168,IF($B$15=DATOS!$B$18,'TK AGITADOS'!X168,IF($B$15=DATOS!$B$19,'TORRES ENF'!X168," ")))))))))))))))))</f>
        <v>0</v>
      </c>
      <c r="W184" s="46">
        <f>IF($B$15=DATOS!$B$3,CALDERAS!Y168,IF($B$15=DATOS!$B$4,CENTRÍFUGAS!Y168,IF($B$15=DATOS!$B$5,CHILLERS!Y168, IF($B$15=DATOS!$B$6,COMPRESORES!Y168,IF($B$15=DATOS!$B$7,EVAPORADORES!Y168,IF($B$15=DATOS!$B$8,FILTROS!Y168,IF($B$15=DATOS!$B$9,IC!Y168,IF($B$15=DATOS!$B$10,MIXERS!Y168,IF($B$15=DATOS!$B$11,MOLINOS!Y168,IF($B$15=DATOS!$B$12,'ÓSMOSIS INV'!Y168,IF($B$15=DATOS!$B$13,REACTORES!Y168,IF($B$15=DATOS!$B$14,RESINAS!Y172,IF($B$15=DATOS!$B$15,SECADORES!Y168,IF($B$15=DATOS!$B$16,SILOS!Y168,IF($B$15=DATOS!$B$17,TANQUES!Y168,IF($B$15=DATOS!$B$18,'TK AGITADOS'!Y168,IF($B$15=DATOS!$B$19,'TORRES ENF'!Y168," ")))))))))))))))))</f>
        <v>0</v>
      </c>
      <c r="X184" s="46">
        <f>IF($B$15=DATOS!$B$3,CALDERAS!Z168,IF($B$15=DATOS!$B$4,CENTRÍFUGAS!Z168,IF($B$15=DATOS!$B$5,CHILLERS!Z168, IF($B$15=DATOS!$B$6,COMPRESORES!Z168,IF($B$15=DATOS!$B$7,EVAPORADORES!Z168,IF($B$15=DATOS!$B$8,FILTROS!Z168,IF($B$15=DATOS!$B$9,IC!Z168,IF($B$15=DATOS!$B$10,MIXERS!Z168,IF($B$15=DATOS!$B$11,MOLINOS!Z168,IF($B$15=DATOS!$B$12,'ÓSMOSIS INV'!Z168,IF($B$15=DATOS!$B$13,REACTORES!Z168,IF($B$15=DATOS!$B$14,RESINAS!Z172,IF($B$15=DATOS!$B$15,SECADORES!Z168,IF($B$15=DATOS!$B$16,SILOS!Z168,IF($B$15=DATOS!$B$17,TANQUES!Z168,IF($B$15=DATOS!$B$18,'TK AGITADOS'!Z168,IF($B$15=DATOS!$B$19,'TORRES ENF'!Z168," ")))))))))))))))))</f>
        <v>0</v>
      </c>
      <c r="Y184" s="46">
        <f>IF($B$15=DATOS!$B$3,CALDERAS!AA168,IF($B$15=DATOS!$B$4,CENTRÍFUGAS!AA168,IF($B$15=DATOS!$B$5,CHILLERS!AA168, IF($B$15=DATOS!$B$6,COMPRESORES!AA168,IF($B$15=DATOS!$B$7,EVAPORADORES!AA168,IF($B$15=DATOS!$B$8,FILTROS!AA168,IF($B$15=DATOS!$B$9,IC!AA168,IF($B$15=DATOS!$B$10,MIXERS!AA168,IF($B$15=DATOS!$B$11,MOLINOS!AA168,IF($B$15=DATOS!$B$12,'ÓSMOSIS INV'!AA168,IF($B$15=DATOS!$B$13,REACTORES!AA168,IF($B$15=DATOS!$B$14,RESINAS!AA172,IF($B$15=DATOS!$B$15,SECADORES!AA168,IF($B$15=DATOS!$B$16,SILOS!AA168,IF($B$15=DATOS!$B$17,TANQUES!AA168,IF($B$15=DATOS!$B$18,'TK AGITADOS'!AA168,IF($B$15=DATOS!$B$19,'TORRES ENF'!AA168," ")))))))))))))))))</f>
        <v>0</v>
      </c>
      <c r="Z184" s="46">
        <f>IF($B$15=DATOS!$B$3,CALDERAS!AB168,IF($B$15=DATOS!$B$4,CENTRÍFUGAS!AB168,IF($B$15=DATOS!$B$5,CHILLERS!AB168, IF($B$15=DATOS!$B$6,COMPRESORES!AB168,IF($B$15=DATOS!$B$7,EVAPORADORES!AB168,IF($B$15=DATOS!$B$8,FILTROS!AB168,IF($B$15=DATOS!$B$9,IC!AB168,IF($B$15=DATOS!$B$10,MIXERS!AB168,IF($B$15=DATOS!$B$11,MOLINOS!AB168,IF($B$15=DATOS!$B$12,'ÓSMOSIS INV'!AB168,IF($B$15=DATOS!$B$13,REACTORES!AB168,IF($B$15=DATOS!$B$14,RESINAS!AB172,IF($B$15=DATOS!$B$15,SECADORES!AB168,IF($B$15=DATOS!$B$16,SILOS!AB168,IF($B$15=DATOS!$B$17,TANQUES!AB168,IF($B$15=DATOS!$B$18,'TK AGITADOS'!AB168,IF($B$15=DATOS!$B$19,'TORRES ENF'!AB168," ")))))))))))))))))</f>
        <v>0</v>
      </c>
      <c r="AA184" s="46">
        <f>IF($B$15=DATOS!$B$3,CALDERAS!AC168,IF($B$15=DATOS!$B$4,CENTRÍFUGAS!AC168,IF($B$15=DATOS!$B$5,CHILLERS!AC168, IF($B$15=DATOS!$B$6,COMPRESORES!AC168,IF($B$15=DATOS!$B$7,EVAPORADORES!AC168,IF($B$15=DATOS!$B$8,FILTROS!AC168,IF($B$15=DATOS!$B$9,IC!AC168,IF($B$15=DATOS!$B$10,MIXERS!AC168,IF($B$15=DATOS!$B$11,MOLINOS!AC168,IF($B$15=DATOS!$B$12,'ÓSMOSIS INV'!AC168,IF($B$15=DATOS!$B$13,REACTORES!AC168,IF($B$15=DATOS!$B$14,RESINAS!AC172,IF($B$15=DATOS!$B$15,SECADORES!AC168,IF($B$15=DATOS!$B$16,SILOS!AC168,IF($B$15=DATOS!$B$17,TANQUES!AC168,IF($B$15=DATOS!$B$18,'TK AGITADOS'!AC168,IF($B$15=DATOS!$B$19,'TORRES ENF'!AC168," ")))))))))))))))))</f>
        <v>0</v>
      </c>
      <c r="AB184" s="46">
        <f>IF($B$15=DATOS!$B$3,CALDERAS!AD168,IF($B$15=DATOS!$B$4,CENTRÍFUGAS!AD168,IF($B$15=DATOS!$B$5,CHILLERS!AD168, IF($B$15=DATOS!$B$6,COMPRESORES!AD168,IF($B$15=DATOS!$B$7,EVAPORADORES!AD168,IF($B$15=DATOS!$B$8,FILTROS!AD168,IF($B$15=DATOS!$B$9,IC!AD168,IF($B$15=DATOS!$B$10,MIXERS!AD168,IF($B$15=DATOS!$B$11,MOLINOS!AD168,IF($B$15=DATOS!$B$12,'ÓSMOSIS INV'!AD168,IF($B$15=DATOS!$B$13,REACTORES!AD168,IF($B$15=DATOS!$B$14,RESINAS!AD172,IF($B$15=DATOS!$B$15,SECADORES!AD168,IF($B$15=DATOS!$B$16,SILOS!AD168,IF($B$15=DATOS!$B$17,TANQUES!AD168,IF($B$15=DATOS!$B$18,'TK AGITADOS'!AD168,IF($B$15=DATOS!$B$19,'TORRES ENF'!AD168," ")))))))))))))))))</f>
        <v>0</v>
      </c>
      <c r="AC184" s="46">
        <f>IF($B$15=DATOS!$B$3,CALDERAS!AE168,IF($B$15=DATOS!$B$4,CENTRÍFUGAS!AE168,IF($B$15=DATOS!$B$5,CHILLERS!AE168, IF($B$15=DATOS!$B$6,COMPRESORES!AE168,IF($B$15=DATOS!$B$7,EVAPORADORES!AE168,IF($B$15=DATOS!$B$8,FILTROS!AE168,IF($B$15=DATOS!$B$9,IC!AE168,IF($B$15=DATOS!$B$10,MIXERS!AE168,IF($B$15=DATOS!$B$11,MOLINOS!AE168,IF($B$15=DATOS!$B$12,'ÓSMOSIS INV'!AE168,IF($B$15=DATOS!$B$13,REACTORES!AE168,IF($B$15=DATOS!$B$14,RESINAS!AE172,IF($B$15=DATOS!$B$15,SECADORES!AE168,IF($B$15=DATOS!$B$16,SILOS!AE168,IF($B$15=DATOS!$B$17,TANQUES!AE168,IF($B$15=DATOS!$B$18,'TK AGITADOS'!AE168,IF($B$15=DATOS!$B$19,'TORRES ENF'!AE168," ")))))))))))))))))</f>
        <v>0</v>
      </c>
      <c r="AD184" s="46">
        <f>IF($B$15=DATOS!$B$3,CALDERAS!AF168,IF($B$15=DATOS!$B$4,CENTRÍFUGAS!AF168,IF($B$15=DATOS!$B$5,CHILLERS!AF168, IF($B$15=DATOS!$B$6,COMPRESORES!AF168,IF($B$15=DATOS!$B$7,EVAPORADORES!AF168,IF($B$15=DATOS!$B$8,FILTROS!AF168,IF($B$15=DATOS!$B$9,IC!AF168,IF($B$15=DATOS!$B$10,MIXERS!AF168,IF($B$15=DATOS!$B$11,MOLINOS!AF168,IF($B$15=DATOS!$B$12,'ÓSMOSIS INV'!AF168,IF($B$15=DATOS!$B$13,REACTORES!AF168,IF($B$15=DATOS!$B$14,RESINAS!AF172,IF($B$15=DATOS!$B$15,SECADORES!AF168,IF($B$15=DATOS!$B$16,SILOS!AF168,IF($B$15=DATOS!$B$17,TANQUES!AF168,IF($B$15=DATOS!$B$18,'TK AGITADOS'!AF168,IF($B$15=DATOS!$B$19,'TORRES ENF'!AF168," ")))))))))))))))))</f>
        <v>0</v>
      </c>
      <c r="AE184" s="46">
        <f>IF($B$15=DATOS!$B$3,CALDERAS!AG168,IF($B$15=DATOS!$B$4,CENTRÍFUGAS!AG168,IF($B$15=DATOS!$B$5,CHILLERS!AG168, IF($B$15=DATOS!$B$6,COMPRESORES!AG168,IF($B$15=DATOS!$B$7,EVAPORADORES!AG168,IF($B$15=DATOS!$B$8,FILTROS!AG168,IF($B$15=DATOS!$B$9,IC!AG168,IF($B$15=DATOS!$B$10,MIXERS!AG168,IF($B$15=DATOS!$B$11,MOLINOS!AG168,IF($B$15=DATOS!$B$12,'ÓSMOSIS INV'!AG168,IF($B$15=DATOS!$B$13,REACTORES!AG168,IF($B$15=DATOS!$B$14,RESINAS!AG172,IF($B$15=DATOS!$B$15,SECADORES!AG168,IF($B$15=DATOS!$B$16,SILOS!AG168,IF($B$15=DATOS!$B$17,TANQUES!AG168,IF($B$15=DATOS!$B$18,'TK AGITADOS'!AG168,IF($B$15=DATOS!$B$19,'TORRES ENF'!AG168," ")))))))))))))))))</f>
        <v>0</v>
      </c>
      <c r="AF184" s="46">
        <f>IF($B$15=DATOS!$B$3,CALDERAS!AH168,IF($B$15=DATOS!$B$4,CENTRÍFUGAS!AH168,IF($B$15=DATOS!$B$5,CHILLERS!AH168, IF($B$15=DATOS!$B$6,COMPRESORES!AH168,IF($B$15=DATOS!$B$7,EVAPORADORES!AH168,IF($B$15=DATOS!$B$8,FILTROS!AH168,IF($B$15=DATOS!$B$9,IC!AH168,IF($B$15=DATOS!$B$10,MIXERS!AH168,IF($B$15=DATOS!$B$11,MOLINOS!AH168,IF($B$15=DATOS!$B$12,'ÓSMOSIS INV'!AH168,IF($B$15=DATOS!$B$13,REACTORES!AH168,IF($B$15=DATOS!$B$14,RESINAS!AH172,IF($B$15=DATOS!$B$15,SECADORES!AH168,IF($B$15=DATOS!$B$16,SILOS!AH168,IF($B$15=DATOS!$B$17,TANQUES!AH168,IF($B$15=DATOS!$B$18,'TK AGITADOS'!AH168,IF($B$15=DATOS!$B$19,'TORRES ENF'!AH168," ")))))))))))))))))</f>
        <v>0</v>
      </c>
    </row>
    <row r="185" spans="1:32" s="48" customFormat="1" ht="45" customHeight="1" x14ac:dyDescent="0.4">
      <c r="A185" s="46">
        <f>IF($B$15=DATOS!$B$3,CALDERAS!C169,IF($B$15=DATOS!$B$4,CENTRÍFUGAS!C169,IF($B$15=DATOS!$B$5,CHILLERS!C169, IF($B$15=DATOS!$B$6,COMPRESORES!C169,IF($B$15=DATOS!$B$7,EVAPORADORES!C169,IF($B$15=DATOS!$B$8,FILTROS!C169,IF($B$15=DATOS!$B$9,IC!C169,IF($B$15=DATOS!$B$10,MIXERS!C169,IF($B$15=DATOS!$B$11,MOLINOS!C169,IF($B$15=DATOS!$B$12,'ÓSMOSIS INV'!C169,IF($B$15=DATOS!$B$13,REACTORES!C169,IF($B$15=DATOS!$B$14,RESINAS!C173,IF($B$15=DATOS!$B$15,SECADORES!C169,IF($B$15=DATOS!$B$16,SILOS!C169,IF($B$15=DATOS!$B$17,TANQUES!C169,IF($B$15=DATOS!$B$18,'TK AGITADOS'!C169,IF($B$15=DATOS!$B$19,'TORRES ENF'!C169," ")))))))))))))))))</f>
        <v>0</v>
      </c>
      <c r="B185" s="46">
        <f>IF($B$15=DATOS!$B$3,CALDERAS!D169,IF($B$15=DATOS!$B$4,CENTRÍFUGAS!D169,IF($B$15=DATOS!$B$5,CHILLERS!D169, IF($B$15=DATOS!$B$6,COMPRESORES!D169,IF($B$15=DATOS!$B$7,EVAPORADORES!D169,IF($B$15=DATOS!$B$8,FILTROS!D169,IF($B$15=DATOS!$B$9,IC!D169,IF($B$15=DATOS!$B$10,MIXERS!D169,IF($B$15=DATOS!$B$11,MOLINOS!D169,IF($B$15=DATOS!$B$12,'ÓSMOSIS INV'!D169,IF($B$15=DATOS!$B$13,REACTORES!D169,IF($B$15=DATOS!$B$14,RESINAS!D173,IF($B$15=DATOS!$B$15,SECADORES!D169,IF($B$15=DATOS!$B$16,SILOS!D169,IF($B$15=DATOS!$B$17,TANQUES!D169,IF($B$15=DATOS!$B$18,'TK AGITADOS'!D169,IF($B$15=DATOS!$B$19,'TORRES ENF'!D169," ")))))))))))))))))</f>
        <v>0</v>
      </c>
      <c r="C185" s="46">
        <f>IF($B$15=DATOS!$B$3,CALDERAS!E169,IF($B$15=DATOS!$B$4,CENTRÍFUGAS!E169,IF($B$15=DATOS!$B$5,CHILLERS!E169, IF($B$15=DATOS!$B$6,COMPRESORES!E169,IF($B$15=DATOS!$B$7,EVAPORADORES!E169,IF($B$15=DATOS!$B$8,FILTROS!E169,IF($B$15=DATOS!$B$9,IC!E169,IF($B$15=DATOS!$B$10,MIXERS!E169,IF($B$15=DATOS!$B$11,MOLINOS!E169,IF($B$15=DATOS!$B$12,'ÓSMOSIS INV'!E169,IF($B$15=DATOS!$B$13,REACTORES!E169,IF($B$15=DATOS!$B$14,RESINAS!E173,IF($B$15=DATOS!$B$15,SECADORES!E169,IF($B$15=DATOS!$B$16,SILOS!E169,IF($B$15=DATOS!$B$17,TANQUES!E169,IF($B$15=DATOS!$B$18,'TK AGITADOS'!E169,IF($B$15=DATOS!$B$19,'TORRES ENF'!E169," ")))))))))))))))))</f>
        <v>0</v>
      </c>
      <c r="D185" s="46">
        <f>IF($B$15=DATOS!$B$3,CALDERAS!F169,IF($B$15=DATOS!$B$4,CENTRÍFUGAS!F169,IF($B$15=DATOS!$B$5,CHILLERS!F169, IF($B$15=DATOS!$B$6,COMPRESORES!F169,IF($B$15=DATOS!$B$7,EVAPORADORES!F169,IF($B$15=DATOS!$B$8,FILTROS!F169,IF($B$15=DATOS!$B$9,IC!F169,IF($B$15=DATOS!$B$10,MIXERS!F169,IF($B$15=DATOS!$B$11,MOLINOS!F169,IF($B$15=DATOS!$B$12,'ÓSMOSIS INV'!F169,IF($B$15=DATOS!$B$13,REACTORES!F169,IF($B$15=DATOS!$B$14,RESINAS!F173,IF($B$15=DATOS!$B$15,SECADORES!F169,IF($B$15=DATOS!$B$16,SILOS!F169,IF($B$15=DATOS!$B$17,TANQUES!F169,IF($B$15=DATOS!$B$18,'TK AGITADOS'!F169,IF($B$15=DATOS!$B$19,'TORRES ENF'!F169," ")))))))))))))))))</f>
        <v>0</v>
      </c>
      <c r="E185" s="46">
        <f>IF($B$15=DATOS!$B$3,CALDERAS!G169,IF($B$15=DATOS!$B$4,CENTRÍFUGAS!G169,IF($B$15=DATOS!$B$5,CHILLERS!G169, IF($B$15=DATOS!$B$6,COMPRESORES!G169,IF($B$15=DATOS!$B$7,EVAPORADORES!G169,IF($B$15=DATOS!$B$8,FILTROS!G169,IF($B$15=DATOS!$B$9,IC!G169,IF($B$15=DATOS!$B$10,MIXERS!G169,IF($B$15=DATOS!$B$11,MOLINOS!G169,IF($B$15=DATOS!$B$12,'ÓSMOSIS INV'!G169,IF($B$15=DATOS!$B$13,REACTORES!G169,IF($B$15=DATOS!$B$14,RESINAS!G173,IF($B$15=DATOS!$B$15,SECADORES!G169,IF($B$15=DATOS!$B$16,SILOS!G169,IF($B$15=DATOS!$B$17,TANQUES!G169,IF($B$15=DATOS!$B$18,'TK AGITADOS'!G169,IF($B$15=DATOS!$B$19,'TORRES ENF'!G169," ")))))))))))))))))</f>
        <v>0</v>
      </c>
      <c r="F185" s="46">
        <f>IF($B$15=DATOS!$B$3,CALDERAS!H169,IF($B$15=DATOS!$B$4,CENTRÍFUGAS!H169,IF($B$15=DATOS!$B$5,CHILLERS!H169, IF($B$15=DATOS!$B$6,COMPRESORES!H169,IF($B$15=DATOS!$B$7,EVAPORADORES!H169,IF($B$15=DATOS!$B$8,FILTROS!H169,IF($B$15=DATOS!$B$9,IC!H169,IF($B$15=DATOS!$B$10,MIXERS!H169,IF($B$15=DATOS!$B$11,MOLINOS!H169,IF($B$15=DATOS!$B$12,'ÓSMOSIS INV'!H169,IF($B$15=DATOS!$B$13,REACTORES!H169,IF($B$15=DATOS!$B$14,RESINAS!H173,IF($B$15=DATOS!$B$15,SECADORES!H169,IF($B$15=DATOS!$B$16,SILOS!H169,IF($B$15=DATOS!$B$17,TANQUES!H169,IF($B$15=DATOS!$B$18,'TK AGITADOS'!H169,IF($B$15=DATOS!$B$19,'TORRES ENF'!H169," ")))))))))))))))))</f>
        <v>0</v>
      </c>
      <c r="G185" s="46">
        <f>IF($B$15=DATOS!$B$3,CALDERAS!I169,IF($B$15=DATOS!$B$4,CENTRÍFUGAS!I169,IF($B$15=DATOS!$B$5,CHILLERS!I169, IF($B$15=DATOS!$B$6,COMPRESORES!I169,IF($B$15=DATOS!$B$7,EVAPORADORES!I169,IF($B$15=DATOS!$B$8,FILTROS!I169,IF($B$15=DATOS!$B$9,IC!I169,IF($B$15=DATOS!$B$10,MIXERS!I169,IF($B$15=DATOS!$B$11,MOLINOS!I169,IF($B$15=DATOS!$B$12,'ÓSMOSIS INV'!I169,IF($B$15=DATOS!$B$13,REACTORES!I169,IF($B$15=DATOS!$B$14,RESINAS!I173,IF($B$15=DATOS!$B$15,SECADORES!I169,IF($B$15=DATOS!$B$16,SILOS!I169,IF($B$15=DATOS!$B$17,TANQUES!I169,IF($B$15=DATOS!$B$18,'TK AGITADOS'!I169,IF($B$15=DATOS!$B$19,'TORRES ENF'!I169," ")))))))))))))))))</f>
        <v>0</v>
      </c>
      <c r="H185" s="46">
        <f>IF($B$15=DATOS!$B$3,CALDERAS!J169,IF($B$15=DATOS!$B$4,CENTRÍFUGAS!J169,IF($B$15=DATOS!$B$5,CHILLERS!J169, IF($B$15=DATOS!$B$6,COMPRESORES!J169,IF($B$15=DATOS!$B$7,EVAPORADORES!J169,IF($B$15=DATOS!$B$8,FILTROS!J169,IF($B$15=DATOS!$B$9,IC!J169,IF($B$15=DATOS!$B$10,MIXERS!J169,IF($B$15=DATOS!$B$11,MOLINOS!J169,IF($B$15=DATOS!$B$12,'ÓSMOSIS INV'!J169,IF($B$15=DATOS!$B$13,REACTORES!J169,IF($B$15=DATOS!$B$14,RESINAS!J173,IF($B$15=DATOS!$B$15,SECADORES!J169,IF($B$15=DATOS!$B$16,SILOS!J169,IF($B$15=DATOS!$B$17,TANQUES!J169,IF($B$15=DATOS!$B$18,'TK AGITADOS'!J169,IF($B$15=DATOS!$B$19,'TORRES ENF'!J169," ")))))))))))))))))</f>
        <v>0</v>
      </c>
      <c r="I185" s="46">
        <f>IF($B$15=DATOS!$B$3,CALDERAS!K169,IF($B$15=DATOS!$B$4,CENTRÍFUGAS!K169,IF($B$15=DATOS!$B$5,CHILLERS!K169, IF($B$15=DATOS!$B$6,COMPRESORES!K169,IF($B$15=DATOS!$B$7,EVAPORADORES!K169,IF($B$15=DATOS!$B$8,FILTROS!K169,IF($B$15=DATOS!$B$9,IC!K169,IF($B$15=DATOS!$B$10,MIXERS!K169,IF($B$15=DATOS!$B$11,MOLINOS!K169,IF($B$15=DATOS!$B$12,'ÓSMOSIS INV'!K169,IF($B$15=DATOS!$B$13,REACTORES!K169,IF($B$15=DATOS!$B$14,RESINAS!K173,IF($B$15=DATOS!$B$15,SECADORES!K169,IF($B$15=DATOS!$B$16,SILOS!K169,IF($B$15=DATOS!$B$17,TANQUES!K169,IF($B$15=DATOS!$B$18,'TK AGITADOS'!K169,IF($B$15=DATOS!$B$19,'TORRES ENF'!K169," ")))))))))))))))))</f>
        <v>0</v>
      </c>
      <c r="J185" s="46">
        <f>IF($B$15=DATOS!$B$3,CALDERAS!L169,IF($B$15=DATOS!$B$4,CENTRÍFUGAS!L169,IF($B$15=DATOS!$B$5,CHILLERS!L169, IF($B$15=DATOS!$B$6,COMPRESORES!L169,IF($B$15=DATOS!$B$7,EVAPORADORES!L169,IF($B$15=DATOS!$B$8,FILTROS!L169,IF($B$15=DATOS!$B$9,IC!L169,IF($B$15=DATOS!$B$10,MIXERS!L169,IF($B$15=DATOS!$B$11,MOLINOS!L169,IF($B$15=DATOS!$B$12,'ÓSMOSIS INV'!L169,IF($B$15=DATOS!$B$13,REACTORES!L169,IF($B$15=DATOS!$B$14,RESINAS!L173,IF($B$15=DATOS!$B$15,SECADORES!L169,IF($B$15=DATOS!$B$16,SILOS!L169,IF($B$15=DATOS!$B$17,TANQUES!L169,IF($B$15=DATOS!$B$18,'TK AGITADOS'!L169,IF($B$15=DATOS!$B$19,'TORRES ENF'!L169," ")))))))))))))))))</f>
        <v>0</v>
      </c>
      <c r="K185" s="46">
        <f>IF($B$15=DATOS!$B$3,CALDERAS!M169,IF($B$15=DATOS!$B$4,CENTRÍFUGAS!M169,IF($B$15=DATOS!$B$5,CHILLERS!M169, IF($B$15=DATOS!$B$6,COMPRESORES!M169,IF($B$15=DATOS!$B$7,EVAPORADORES!M169,IF($B$15=DATOS!$B$8,FILTROS!M169,IF($B$15=DATOS!$B$9,IC!M169,IF($B$15=DATOS!$B$10,MIXERS!M169,IF($B$15=DATOS!$B$11,MOLINOS!M169,IF($B$15=DATOS!$B$12,'ÓSMOSIS INV'!M169,IF($B$15=DATOS!$B$13,REACTORES!M169,IF($B$15=DATOS!$B$14,RESINAS!M173,IF($B$15=DATOS!$B$15,SECADORES!M169,IF($B$15=DATOS!$B$16,SILOS!M169,IF($B$15=DATOS!$B$17,TANQUES!M169,IF($B$15=DATOS!$B$18,'TK AGITADOS'!M169,IF($B$15=DATOS!$B$19,'TORRES ENF'!M169," ")))))))))))))))))</f>
        <v>0</v>
      </c>
      <c r="L185" s="46">
        <f>IF($B$15=DATOS!$B$3,CALDERAS!N169,IF($B$15=DATOS!$B$4,CENTRÍFUGAS!N169,IF($B$15=DATOS!$B$5,CHILLERS!N169, IF($B$15=DATOS!$B$6,COMPRESORES!N169,IF($B$15=DATOS!$B$7,EVAPORADORES!N169,IF($B$15=DATOS!$B$8,FILTROS!N169,IF($B$15=DATOS!$B$9,IC!N169,IF($B$15=DATOS!$B$10,MIXERS!N169,IF($B$15=DATOS!$B$11,MOLINOS!N169,IF($B$15=DATOS!$B$12,'ÓSMOSIS INV'!N169,IF($B$15=DATOS!$B$13,REACTORES!N169,IF($B$15=DATOS!$B$14,RESINAS!N173,IF($B$15=DATOS!$B$15,SECADORES!N169,IF($B$15=DATOS!$B$16,SILOS!N169,IF($B$15=DATOS!$B$17,TANQUES!N169,IF($B$15=DATOS!$B$18,'TK AGITADOS'!N169,IF($B$15=DATOS!$B$19,'TORRES ENF'!N169," ")))))))))))))))))</f>
        <v>0</v>
      </c>
      <c r="M185" s="46">
        <f>IF($B$15=DATOS!$B$3,CALDERAS!O169,IF($B$15=DATOS!$B$4,CENTRÍFUGAS!O169,IF($B$15=DATOS!$B$5,CHILLERS!O169, IF($B$15=DATOS!$B$6,COMPRESORES!O169,IF($B$15=DATOS!$B$7,EVAPORADORES!O169,IF($B$15=DATOS!$B$8,FILTROS!O169,IF($B$15=DATOS!$B$9,IC!O169,IF($B$15=DATOS!$B$10,MIXERS!O169,IF($B$15=DATOS!$B$11,MOLINOS!O169,IF($B$15=DATOS!$B$12,'ÓSMOSIS INV'!O169,IF($B$15=DATOS!$B$13,REACTORES!O169,IF($B$15=DATOS!$B$14,RESINAS!O173,IF($B$15=DATOS!$B$15,SECADORES!O169,IF($B$15=DATOS!$B$16,SILOS!O169,IF($B$15=DATOS!$B$17,TANQUES!O169,IF($B$15=DATOS!$B$18,'TK AGITADOS'!O169,IF($B$15=DATOS!$B$19,'TORRES ENF'!O169," ")))))))))))))))))</f>
        <v>0</v>
      </c>
      <c r="N185" s="46">
        <f>IF($B$15=DATOS!$B$3,CALDERAS!P169,IF($B$15=DATOS!$B$4,CENTRÍFUGAS!P169,IF($B$15=DATOS!$B$5,CHILLERS!P169, IF($B$15=DATOS!$B$6,COMPRESORES!P169,IF($B$15=DATOS!$B$7,EVAPORADORES!P169,IF($B$15=DATOS!$B$8,FILTROS!P169,IF($B$15=DATOS!$B$9,IC!P169,IF($B$15=DATOS!$B$10,MIXERS!P169,IF($B$15=DATOS!$B$11,MOLINOS!P169,IF($B$15=DATOS!$B$12,'ÓSMOSIS INV'!P169,IF($B$15=DATOS!$B$13,REACTORES!P169,IF($B$15=DATOS!$B$14,RESINAS!P173,IF($B$15=DATOS!$B$15,SECADORES!P169,IF($B$15=DATOS!$B$16,SILOS!P169,IF($B$15=DATOS!$B$17,TANQUES!P169,IF($B$15=DATOS!$B$18,'TK AGITADOS'!P169,IF($B$15=DATOS!$B$19,'TORRES ENF'!P169," ")))))))))))))))))</f>
        <v>0</v>
      </c>
      <c r="O185" s="46">
        <f>IF($B$15=DATOS!$B$3,CALDERAS!Q169,IF($B$15=DATOS!$B$4,CENTRÍFUGAS!Q169,IF($B$15=DATOS!$B$5,CHILLERS!Q169, IF($B$15=DATOS!$B$6,COMPRESORES!Q169,IF($B$15=DATOS!$B$7,EVAPORADORES!Q169,IF($B$15=DATOS!$B$8,FILTROS!Q169,IF($B$15=DATOS!$B$9,IC!Q169,IF($B$15=DATOS!$B$10,MIXERS!Q169,IF($B$15=DATOS!$B$11,MOLINOS!Q169,IF($B$15=DATOS!$B$12,'ÓSMOSIS INV'!Q169,IF($B$15=DATOS!$B$13,REACTORES!Q169,IF($B$15=DATOS!$B$14,RESINAS!Q173,IF($B$15=DATOS!$B$15,SECADORES!Q169,IF($B$15=DATOS!$B$16,SILOS!Q169,IF($B$15=DATOS!$B$17,TANQUES!Q169,IF($B$15=DATOS!$B$18,'TK AGITADOS'!Q169,IF($B$15=DATOS!$B$19,'TORRES ENF'!Q169," ")))))))))))))))))</f>
        <v>0</v>
      </c>
      <c r="P185" s="46">
        <f>IF($B$15=DATOS!$B$3,CALDERAS!R169,IF($B$15=DATOS!$B$4,CENTRÍFUGAS!R169,IF($B$15=DATOS!$B$5,CHILLERS!R169, IF($B$15=DATOS!$B$6,COMPRESORES!R169,IF($B$15=DATOS!$B$7,EVAPORADORES!R169,IF($B$15=DATOS!$B$8,FILTROS!R169,IF($B$15=DATOS!$B$9,IC!R169,IF($B$15=DATOS!$B$10,MIXERS!R169,IF($B$15=DATOS!$B$11,MOLINOS!R169,IF($B$15=DATOS!$B$12,'ÓSMOSIS INV'!R169,IF($B$15=DATOS!$B$13,REACTORES!R169,IF($B$15=DATOS!$B$14,RESINAS!R173,IF($B$15=DATOS!$B$15,SECADORES!R169,IF($B$15=DATOS!$B$16,SILOS!R169,IF($B$15=DATOS!$B$17,TANQUES!R169,IF($B$15=DATOS!$B$18,'TK AGITADOS'!R169,IF($B$15=DATOS!$B$19,'TORRES ENF'!R169," ")))))))))))))))))</f>
        <v>0</v>
      </c>
      <c r="Q185" s="46">
        <f>IF($B$15=DATOS!$B$3,CALDERAS!S169,IF($B$15=DATOS!$B$4,CENTRÍFUGAS!S169,IF($B$15=DATOS!$B$5,CHILLERS!S169, IF($B$15=DATOS!$B$6,COMPRESORES!S169,IF($B$15=DATOS!$B$7,EVAPORADORES!S169,IF($B$15=DATOS!$B$8,FILTROS!S169,IF($B$15=DATOS!$B$9,IC!S169,IF($B$15=DATOS!$B$10,MIXERS!S169,IF($B$15=DATOS!$B$11,MOLINOS!S169,IF($B$15=DATOS!$B$12,'ÓSMOSIS INV'!S169,IF($B$15=DATOS!$B$13,REACTORES!S169,IF($B$15=DATOS!$B$14,RESINAS!S173,IF($B$15=DATOS!$B$15,SECADORES!S169,IF($B$15=DATOS!$B$16,SILOS!S169,IF($B$15=DATOS!$B$17,TANQUES!S169,IF($B$15=DATOS!$B$18,'TK AGITADOS'!S169,IF($B$15=DATOS!$B$19,'TORRES ENF'!S169," ")))))))))))))))))</f>
        <v>0</v>
      </c>
      <c r="R185" s="46">
        <f>IF($B$15=DATOS!$B$3,CALDERAS!T169,IF($B$15=DATOS!$B$4,CENTRÍFUGAS!T169,IF($B$15=DATOS!$B$5,CHILLERS!T169, IF($B$15=DATOS!$B$6,COMPRESORES!T169,IF($B$15=DATOS!$B$7,EVAPORADORES!T169,IF($B$15=DATOS!$B$8,FILTROS!T169,IF($B$15=DATOS!$B$9,IC!T169,IF($B$15=DATOS!$B$10,MIXERS!T169,IF($B$15=DATOS!$B$11,MOLINOS!T169,IF($B$15=DATOS!$B$12,'ÓSMOSIS INV'!T169,IF($B$15=DATOS!$B$13,REACTORES!T169,IF($B$15=DATOS!$B$14,RESINAS!T173,IF($B$15=DATOS!$B$15,SECADORES!T169,IF($B$15=DATOS!$B$16,SILOS!T169,IF($B$15=DATOS!$B$17,TANQUES!T169,IF($B$15=DATOS!$B$18,'TK AGITADOS'!T169,IF($B$15=DATOS!$B$19,'TORRES ENF'!T169," ")))))))))))))))))</f>
        <v>0</v>
      </c>
      <c r="S185" s="46">
        <f>IF($B$15=DATOS!$B$3,CALDERAS!U169,IF($B$15=DATOS!$B$4,CENTRÍFUGAS!U169,IF($B$15=DATOS!$B$5,CHILLERS!U169, IF($B$15=DATOS!$B$6,COMPRESORES!U169,IF($B$15=DATOS!$B$7,EVAPORADORES!U169,IF($B$15=DATOS!$B$8,FILTROS!U169,IF($B$15=DATOS!$B$9,IC!U169,IF($B$15=DATOS!$B$10,MIXERS!U169,IF($B$15=DATOS!$B$11,MOLINOS!U169,IF($B$15=DATOS!$B$12,'ÓSMOSIS INV'!U169,IF($B$15=DATOS!$B$13,REACTORES!U169,IF($B$15=DATOS!$B$14,RESINAS!U173,IF($B$15=DATOS!$B$15,SECADORES!U169,IF($B$15=DATOS!$B$16,SILOS!U169,IF($B$15=DATOS!$B$17,TANQUES!U169,IF($B$15=DATOS!$B$18,'TK AGITADOS'!U169,IF($B$15=DATOS!$B$19,'TORRES ENF'!U169," ")))))))))))))))))</f>
        <v>0</v>
      </c>
      <c r="T185" s="46">
        <f>IF($B$15=DATOS!$B$3,CALDERAS!V169,IF($B$15=DATOS!$B$4,CENTRÍFUGAS!V169,IF($B$15=DATOS!$B$5,CHILLERS!V169, IF($B$15=DATOS!$B$6,COMPRESORES!V169,IF($B$15=DATOS!$B$7,EVAPORADORES!V169,IF($B$15=DATOS!$B$8,FILTROS!V169,IF($B$15=DATOS!$B$9,IC!V169,IF($B$15=DATOS!$B$10,MIXERS!V169,IF($B$15=DATOS!$B$11,MOLINOS!V169,IF($B$15=DATOS!$B$12,'ÓSMOSIS INV'!V169,IF($B$15=DATOS!$B$13,REACTORES!V169,IF($B$15=DATOS!$B$14,RESINAS!V173,IF($B$15=DATOS!$B$15,SECADORES!V169,IF($B$15=DATOS!$B$16,SILOS!V169,IF($B$15=DATOS!$B$17,TANQUES!V169,IF($B$15=DATOS!$B$18,'TK AGITADOS'!V169,IF($B$15=DATOS!$B$19,'TORRES ENF'!V169," ")))))))))))))))))</f>
        <v>0</v>
      </c>
      <c r="U185" s="46">
        <f>IF($B$15=DATOS!$B$3,CALDERAS!W169,IF($B$15=DATOS!$B$4,CENTRÍFUGAS!W169,IF($B$15=DATOS!$B$5,CHILLERS!W169, IF($B$15=DATOS!$B$6,COMPRESORES!W169,IF($B$15=DATOS!$B$7,EVAPORADORES!W169,IF($B$15=DATOS!$B$8,FILTROS!W169,IF($B$15=DATOS!$B$9,IC!W169,IF($B$15=DATOS!$B$10,MIXERS!W169,IF($B$15=DATOS!$B$11,MOLINOS!W169,IF($B$15=DATOS!$B$12,'ÓSMOSIS INV'!W169,IF($B$15=DATOS!$B$13,REACTORES!W169,IF($B$15=DATOS!$B$14,RESINAS!W173,IF($B$15=DATOS!$B$15,SECADORES!W169,IF($B$15=DATOS!$B$16,SILOS!W169,IF($B$15=DATOS!$B$17,TANQUES!W169,IF($B$15=DATOS!$B$18,'TK AGITADOS'!W169,IF($B$15=DATOS!$B$19,'TORRES ENF'!W169," ")))))))))))))))))</f>
        <v>0</v>
      </c>
      <c r="V185" s="46">
        <f>IF($B$15=DATOS!$B$3,CALDERAS!X169,IF($B$15=DATOS!$B$4,CENTRÍFUGAS!X169,IF($B$15=DATOS!$B$5,CHILLERS!X169, IF($B$15=DATOS!$B$6,COMPRESORES!X169,IF($B$15=DATOS!$B$7,EVAPORADORES!X169,IF($B$15=DATOS!$B$8,FILTROS!X169,IF($B$15=DATOS!$B$9,IC!X169,IF($B$15=DATOS!$B$10,MIXERS!X169,IF($B$15=DATOS!$B$11,MOLINOS!X169,IF($B$15=DATOS!$B$12,'ÓSMOSIS INV'!X169,IF($B$15=DATOS!$B$13,REACTORES!X169,IF($B$15=DATOS!$B$14,RESINAS!X173,IF($B$15=DATOS!$B$15,SECADORES!X169,IF($B$15=DATOS!$B$16,SILOS!X169,IF($B$15=DATOS!$B$17,TANQUES!X169,IF($B$15=DATOS!$B$18,'TK AGITADOS'!X169,IF($B$15=DATOS!$B$19,'TORRES ENF'!X169," ")))))))))))))))))</f>
        <v>0</v>
      </c>
      <c r="W185" s="46">
        <f>IF($B$15=DATOS!$B$3,CALDERAS!Y169,IF($B$15=DATOS!$B$4,CENTRÍFUGAS!Y169,IF($B$15=DATOS!$B$5,CHILLERS!Y169, IF($B$15=DATOS!$B$6,COMPRESORES!Y169,IF($B$15=DATOS!$B$7,EVAPORADORES!Y169,IF($B$15=DATOS!$B$8,FILTROS!Y169,IF($B$15=DATOS!$B$9,IC!Y169,IF($B$15=DATOS!$B$10,MIXERS!Y169,IF($B$15=DATOS!$B$11,MOLINOS!Y169,IF($B$15=DATOS!$B$12,'ÓSMOSIS INV'!Y169,IF($B$15=DATOS!$B$13,REACTORES!Y169,IF($B$15=DATOS!$B$14,RESINAS!Y173,IF($B$15=DATOS!$B$15,SECADORES!Y169,IF($B$15=DATOS!$B$16,SILOS!Y169,IF($B$15=DATOS!$B$17,TANQUES!Y169,IF($B$15=DATOS!$B$18,'TK AGITADOS'!Y169,IF($B$15=DATOS!$B$19,'TORRES ENF'!Y169," ")))))))))))))))))</f>
        <v>0</v>
      </c>
      <c r="X185" s="46">
        <f>IF($B$15=DATOS!$B$3,CALDERAS!Z169,IF($B$15=DATOS!$B$4,CENTRÍFUGAS!Z169,IF($B$15=DATOS!$B$5,CHILLERS!Z169, IF($B$15=DATOS!$B$6,COMPRESORES!Z169,IF($B$15=DATOS!$B$7,EVAPORADORES!Z169,IF($B$15=DATOS!$B$8,FILTROS!Z169,IF($B$15=DATOS!$B$9,IC!Z169,IF($B$15=DATOS!$B$10,MIXERS!Z169,IF($B$15=DATOS!$B$11,MOLINOS!Z169,IF($B$15=DATOS!$B$12,'ÓSMOSIS INV'!Z169,IF($B$15=DATOS!$B$13,REACTORES!Z169,IF($B$15=DATOS!$B$14,RESINAS!Z173,IF($B$15=DATOS!$B$15,SECADORES!Z169,IF($B$15=DATOS!$B$16,SILOS!Z169,IF($B$15=DATOS!$B$17,TANQUES!Z169,IF($B$15=DATOS!$B$18,'TK AGITADOS'!Z169,IF($B$15=DATOS!$B$19,'TORRES ENF'!Z169," ")))))))))))))))))</f>
        <v>0</v>
      </c>
      <c r="Y185" s="46">
        <f>IF($B$15=DATOS!$B$3,CALDERAS!AA169,IF($B$15=DATOS!$B$4,CENTRÍFUGAS!AA169,IF($B$15=DATOS!$B$5,CHILLERS!AA169, IF($B$15=DATOS!$B$6,COMPRESORES!AA169,IF($B$15=DATOS!$B$7,EVAPORADORES!AA169,IF($B$15=DATOS!$B$8,FILTROS!AA169,IF($B$15=DATOS!$B$9,IC!AA169,IF($B$15=DATOS!$B$10,MIXERS!AA169,IF($B$15=DATOS!$B$11,MOLINOS!AA169,IF($B$15=DATOS!$B$12,'ÓSMOSIS INV'!AA169,IF($B$15=DATOS!$B$13,REACTORES!AA169,IF($B$15=DATOS!$B$14,RESINAS!AA173,IF($B$15=DATOS!$B$15,SECADORES!AA169,IF($B$15=DATOS!$B$16,SILOS!AA169,IF($B$15=DATOS!$B$17,TANQUES!AA169,IF($B$15=DATOS!$B$18,'TK AGITADOS'!AA169,IF($B$15=DATOS!$B$19,'TORRES ENF'!AA169," ")))))))))))))))))</f>
        <v>0</v>
      </c>
      <c r="Z185" s="46">
        <f>IF($B$15=DATOS!$B$3,CALDERAS!AB169,IF($B$15=DATOS!$B$4,CENTRÍFUGAS!AB169,IF($B$15=DATOS!$B$5,CHILLERS!AB169, IF($B$15=DATOS!$B$6,COMPRESORES!AB169,IF($B$15=DATOS!$B$7,EVAPORADORES!AB169,IF($B$15=DATOS!$B$8,FILTROS!AB169,IF($B$15=DATOS!$B$9,IC!AB169,IF($B$15=DATOS!$B$10,MIXERS!AB169,IF($B$15=DATOS!$B$11,MOLINOS!AB169,IF($B$15=DATOS!$B$12,'ÓSMOSIS INV'!AB169,IF($B$15=DATOS!$B$13,REACTORES!AB169,IF($B$15=DATOS!$B$14,RESINAS!AB173,IF($B$15=DATOS!$B$15,SECADORES!AB169,IF($B$15=DATOS!$B$16,SILOS!AB169,IF($B$15=DATOS!$B$17,TANQUES!AB169,IF($B$15=DATOS!$B$18,'TK AGITADOS'!AB169,IF($B$15=DATOS!$B$19,'TORRES ENF'!AB169," ")))))))))))))))))</f>
        <v>0</v>
      </c>
      <c r="AA185" s="46">
        <f>IF($B$15=DATOS!$B$3,CALDERAS!AC169,IF($B$15=DATOS!$B$4,CENTRÍFUGAS!AC169,IF($B$15=DATOS!$B$5,CHILLERS!AC169, IF($B$15=DATOS!$B$6,COMPRESORES!AC169,IF($B$15=DATOS!$B$7,EVAPORADORES!AC169,IF($B$15=DATOS!$B$8,FILTROS!AC169,IF($B$15=DATOS!$B$9,IC!AC169,IF($B$15=DATOS!$B$10,MIXERS!AC169,IF($B$15=DATOS!$B$11,MOLINOS!AC169,IF($B$15=DATOS!$B$12,'ÓSMOSIS INV'!AC169,IF($B$15=DATOS!$B$13,REACTORES!AC169,IF($B$15=DATOS!$B$14,RESINAS!AC173,IF($B$15=DATOS!$B$15,SECADORES!AC169,IF($B$15=DATOS!$B$16,SILOS!AC169,IF($B$15=DATOS!$B$17,TANQUES!AC169,IF($B$15=DATOS!$B$18,'TK AGITADOS'!AC169,IF($B$15=DATOS!$B$19,'TORRES ENF'!AC169," ")))))))))))))))))</f>
        <v>0</v>
      </c>
      <c r="AB185" s="46">
        <f>IF($B$15=DATOS!$B$3,CALDERAS!AD169,IF($B$15=DATOS!$B$4,CENTRÍFUGAS!AD169,IF($B$15=DATOS!$B$5,CHILLERS!AD169, IF($B$15=DATOS!$B$6,COMPRESORES!AD169,IF($B$15=DATOS!$B$7,EVAPORADORES!AD169,IF($B$15=DATOS!$B$8,FILTROS!AD169,IF($B$15=DATOS!$B$9,IC!AD169,IF($B$15=DATOS!$B$10,MIXERS!AD169,IF($B$15=DATOS!$B$11,MOLINOS!AD169,IF($B$15=DATOS!$B$12,'ÓSMOSIS INV'!AD169,IF($B$15=DATOS!$B$13,REACTORES!AD169,IF($B$15=DATOS!$B$14,RESINAS!AD173,IF($B$15=DATOS!$B$15,SECADORES!AD169,IF($B$15=DATOS!$B$16,SILOS!AD169,IF($B$15=DATOS!$B$17,TANQUES!AD169,IF($B$15=DATOS!$B$18,'TK AGITADOS'!AD169,IF($B$15=DATOS!$B$19,'TORRES ENF'!AD169," ")))))))))))))))))</f>
        <v>0</v>
      </c>
      <c r="AC185" s="46">
        <f>IF($B$15=DATOS!$B$3,CALDERAS!AE169,IF($B$15=DATOS!$B$4,CENTRÍFUGAS!AE169,IF($B$15=DATOS!$B$5,CHILLERS!AE169, IF($B$15=DATOS!$B$6,COMPRESORES!AE169,IF($B$15=DATOS!$B$7,EVAPORADORES!AE169,IF($B$15=DATOS!$B$8,FILTROS!AE169,IF($B$15=DATOS!$B$9,IC!AE169,IF($B$15=DATOS!$B$10,MIXERS!AE169,IF($B$15=DATOS!$B$11,MOLINOS!AE169,IF($B$15=DATOS!$B$12,'ÓSMOSIS INV'!AE169,IF($B$15=DATOS!$B$13,REACTORES!AE169,IF($B$15=DATOS!$B$14,RESINAS!AE173,IF($B$15=DATOS!$B$15,SECADORES!AE169,IF($B$15=DATOS!$B$16,SILOS!AE169,IF($B$15=DATOS!$B$17,TANQUES!AE169,IF($B$15=DATOS!$B$18,'TK AGITADOS'!AE169,IF($B$15=DATOS!$B$19,'TORRES ENF'!AE169," ")))))))))))))))))</f>
        <v>0</v>
      </c>
      <c r="AD185" s="46">
        <f>IF($B$15=DATOS!$B$3,CALDERAS!AF169,IF($B$15=DATOS!$B$4,CENTRÍFUGAS!AF169,IF($B$15=DATOS!$B$5,CHILLERS!AF169, IF($B$15=DATOS!$B$6,COMPRESORES!AF169,IF($B$15=DATOS!$B$7,EVAPORADORES!AF169,IF($B$15=DATOS!$B$8,FILTROS!AF169,IF($B$15=DATOS!$B$9,IC!AF169,IF($B$15=DATOS!$B$10,MIXERS!AF169,IF($B$15=DATOS!$B$11,MOLINOS!AF169,IF($B$15=DATOS!$B$12,'ÓSMOSIS INV'!AF169,IF($B$15=DATOS!$B$13,REACTORES!AF169,IF($B$15=DATOS!$B$14,RESINAS!AF173,IF($B$15=DATOS!$B$15,SECADORES!AF169,IF($B$15=DATOS!$B$16,SILOS!AF169,IF($B$15=DATOS!$B$17,TANQUES!AF169,IF($B$15=DATOS!$B$18,'TK AGITADOS'!AF169,IF($B$15=DATOS!$B$19,'TORRES ENF'!AF169," ")))))))))))))))))</f>
        <v>0</v>
      </c>
      <c r="AE185" s="46">
        <f>IF($B$15=DATOS!$B$3,CALDERAS!AG169,IF($B$15=DATOS!$B$4,CENTRÍFUGAS!AG169,IF($B$15=DATOS!$B$5,CHILLERS!AG169, IF($B$15=DATOS!$B$6,COMPRESORES!AG169,IF($B$15=DATOS!$B$7,EVAPORADORES!AG169,IF($B$15=DATOS!$B$8,FILTROS!AG169,IF($B$15=DATOS!$B$9,IC!AG169,IF($B$15=DATOS!$B$10,MIXERS!AG169,IF($B$15=DATOS!$B$11,MOLINOS!AG169,IF($B$15=DATOS!$B$12,'ÓSMOSIS INV'!AG169,IF($B$15=DATOS!$B$13,REACTORES!AG169,IF($B$15=DATOS!$B$14,RESINAS!AG173,IF($B$15=DATOS!$B$15,SECADORES!AG169,IF($B$15=DATOS!$B$16,SILOS!AG169,IF($B$15=DATOS!$B$17,TANQUES!AG169,IF($B$15=DATOS!$B$18,'TK AGITADOS'!AG169,IF($B$15=DATOS!$B$19,'TORRES ENF'!AG169," ")))))))))))))))))</f>
        <v>0</v>
      </c>
      <c r="AF185" s="46">
        <f>IF($B$15=DATOS!$B$3,CALDERAS!AH169,IF($B$15=DATOS!$B$4,CENTRÍFUGAS!AH169,IF($B$15=DATOS!$B$5,CHILLERS!AH169, IF($B$15=DATOS!$B$6,COMPRESORES!AH169,IF($B$15=DATOS!$B$7,EVAPORADORES!AH169,IF($B$15=DATOS!$B$8,FILTROS!AH169,IF($B$15=DATOS!$B$9,IC!AH169,IF($B$15=DATOS!$B$10,MIXERS!AH169,IF($B$15=DATOS!$B$11,MOLINOS!AH169,IF($B$15=DATOS!$B$12,'ÓSMOSIS INV'!AH169,IF($B$15=DATOS!$B$13,REACTORES!AH169,IF($B$15=DATOS!$B$14,RESINAS!AH173,IF($B$15=DATOS!$B$15,SECADORES!AH169,IF($B$15=DATOS!$B$16,SILOS!AH169,IF($B$15=DATOS!$B$17,TANQUES!AH169,IF($B$15=DATOS!$B$18,'TK AGITADOS'!AH169,IF($B$15=DATOS!$B$19,'TORRES ENF'!AH169," ")))))))))))))))))</f>
        <v>0</v>
      </c>
    </row>
    <row r="186" spans="1:32" s="48" customFormat="1" ht="45" customHeight="1" x14ac:dyDescent="0.4">
      <c r="A186" s="46">
        <f>IF($B$15=DATOS!$B$3,CALDERAS!C170,IF($B$15=DATOS!$B$4,CENTRÍFUGAS!C170,IF($B$15=DATOS!$B$5,CHILLERS!C170, IF($B$15=DATOS!$B$6,COMPRESORES!C170,IF($B$15=DATOS!$B$7,EVAPORADORES!C170,IF($B$15=DATOS!$B$8,FILTROS!C170,IF($B$15=DATOS!$B$9,IC!C170,IF($B$15=DATOS!$B$10,MIXERS!C170,IF($B$15=DATOS!$B$11,MOLINOS!C170,IF($B$15=DATOS!$B$12,'ÓSMOSIS INV'!C170,IF($B$15=DATOS!$B$13,REACTORES!C170,IF($B$15=DATOS!$B$14,RESINAS!C174,IF($B$15=DATOS!$B$15,SECADORES!C170,IF($B$15=DATOS!$B$16,SILOS!C170,IF($B$15=DATOS!$B$17,TANQUES!C170,IF($B$15=DATOS!$B$18,'TK AGITADOS'!C170,IF($B$15=DATOS!$B$19,'TORRES ENF'!C170," ")))))))))))))))))</f>
        <v>0</v>
      </c>
      <c r="B186" s="46">
        <f>IF($B$15=DATOS!$B$3,CALDERAS!D170,IF($B$15=DATOS!$B$4,CENTRÍFUGAS!D170,IF($B$15=DATOS!$B$5,CHILLERS!D170, IF($B$15=DATOS!$B$6,COMPRESORES!D170,IF($B$15=DATOS!$B$7,EVAPORADORES!D170,IF($B$15=DATOS!$B$8,FILTROS!D170,IF($B$15=DATOS!$B$9,IC!D170,IF($B$15=DATOS!$B$10,MIXERS!D170,IF($B$15=DATOS!$B$11,MOLINOS!D170,IF($B$15=DATOS!$B$12,'ÓSMOSIS INV'!D170,IF($B$15=DATOS!$B$13,REACTORES!D170,IF($B$15=DATOS!$B$14,RESINAS!D174,IF($B$15=DATOS!$B$15,SECADORES!D170,IF($B$15=DATOS!$B$16,SILOS!D170,IF($B$15=DATOS!$B$17,TANQUES!D170,IF($B$15=DATOS!$B$18,'TK AGITADOS'!D170,IF($B$15=DATOS!$B$19,'TORRES ENF'!D170," ")))))))))))))))))</f>
        <v>0</v>
      </c>
      <c r="C186" s="46">
        <f>IF($B$15=DATOS!$B$3,CALDERAS!E170,IF($B$15=DATOS!$B$4,CENTRÍFUGAS!E170,IF($B$15=DATOS!$B$5,CHILLERS!E170, IF($B$15=DATOS!$B$6,COMPRESORES!E170,IF($B$15=DATOS!$B$7,EVAPORADORES!E170,IF($B$15=DATOS!$B$8,FILTROS!E170,IF($B$15=DATOS!$B$9,IC!E170,IF($B$15=DATOS!$B$10,MIXERS!E170,IF($B$15=DATOS!$B$11,MOLINOS!E170,IF($B$15=DATOS!$B$12,'ÓSMOSIS INV'!E170,IF($B$15=DATOS!$B$13,REACTORES!E170,IF($B$15=DATOS!$B$14,RESINAS!E174,IF($B$15=DATOS!$B$15,SECADORES!E170,IF($B$15=DATOS!$B$16,SILOS!E170,IF($B$15=DATOS!$B$17,TANQUES!E170,IF($B$15=DATOS!$B$18,'TK AGITADOS'!E170,IF($B$15=DATOS!$B$19,'TORRES ENF'!E170," ")))))))))))))))))</f>
        <v>0</v>
      </c>
      <c r="D186" s="46">
        <f>IF($B$15=DATOS!$B$3,CALDERAS!F170,IF($B$15=DATOS!$B$4,CENTRÍFUGAS!F170,IF($B$15=DATOS!$B$5,CHILLERS!F170, IF($B$15=DATOS!$B$6,COMPRESORES!F170,IF($B$15=DATOS!$B$7,EVAPORADORES!F170,IF($B$15=DATOS!$B$8,FILTROS!F170,IF($B$15=DATOS!$B$9,IC!F170,IF($B$15=DATOS!$B$10,MIXERS!F170,IF($B$15=DATOS!$B$11,MOLINOS!F170,IF($B$15=DATOS!$B$12,'ÓSMOSIS INV'!F170,IF($B$15=DATOS!$B$13,REACTORES!F170,IF($B$15=DATOS!$B$14,RESINAS!F174,IF($B$15=DATOS!$B$15,SECADORES!F170,IF($B$15=DATOS!$B$16,SILOS!F170,IF($B$15=DATOS!$B$17,TANQUES!F170,IF($B$15=DATOS!$B$18,'TK AGITADOS'!F170,IF($B$15=DATOS!$B$19,'TORRES ENF'!F170," ")))))))))))))))))</f>
        <v>0</v>
      </c>
      <c r="E186" s="46">
        <f>IF($B$15=DATOS!$B$3,CALDERAS!G170,IF($B$15=DATOS!$B$4,CENTRÍFUGAS!G170,IF($B$15=DATOS!$B$5,CHILLERS!G170, IF($B$15=DATOS!$B$6,COMPRESORES!G170,IF($B$15=DATOS!$B$7,EVAPORADORES!G170,IF($B$15=DATOS!$B$8,FILTROS!G170,IF($B$15=DATOS!$B$9,IC!G170,IF($B$15=DATOS!$B$10,MIXERS!G170,IF($B$15=DATOS!$B$11,MOLINOS!G170,IF($B$15=DATOS!$B$12,'ÓSMOSIS INV'!G170,IF($B$15=DATOS!$B$13,REACTORES!G170,IF($B$15=DATOS!$B$14,RESINAS!G174,IF($B$15=DATOS!$B$15,SECADORES!G170,IF($B$15=DATOS!$B$16,SILOS!G170,IF($B$15=DATOS!$B$17,TANQUES!G170,IF($B$15=DATOS!$B$18,'TK AGITADOS'!G170,IF($B$15=DATOS!$B$19,'TORRES ENF'!G170," ")))))))))))))))))</f>
        <v>0</v>
      </c>
      <c r="F186" s="46">
        <f>IF($B$15=DATOS!$B$3,CALDERAS!H170,IF($B$15=DATOS!$B$4,CENTRÍFUGAS!H170,IF($B$15=DATOS!$B$5,CHILLERS!H170, IF($B$15=DATOS!$B$6,COMPRESORES!H170,IF($B$15=DATOS!$B$7,EVAPORADORES!H170,IF($B$15=DATOS!$B$8,FILTROS!H170,IF($B$15=DATOS!$B$9,IC!H170,IF($B$15=DATOS!$B$10,MIXERS!H170,IF($B$15=DATOS!$B$11,MOLINOS!H170,IF($B$15=DATOS!$B$12,'ÓSMOSIS INV'!H170,IF($B$15=DATOS!$B$13,REACTORES!H170,IF($B$15=DATOS!$B$14,RESINAS!H174,IF($B$15=DATOS!$B$15,SECADORES!H170,IF($B$15=DATOS!$B$16,SILOS!H170,IF($B$15=DATOS!$B$17,TANQUES!H170,IF($B$15=DATOS!$B$18,'TK AGITADOS'!H170,IF($B$15=DATOS!$B$19,'TORRES ENF'!H170," ")))))))))))))))))</f>
        <v>0</v>
      </c>
      <c r="G186" s="46">
        <f>IF($B$15=DATOS!$B$3,CALDERAS!I170,IF($B$15=DATOS!$B$4,CENTRÍFUGAS!I170,IF($B$15=DATOS!$B$5,CHILLERS!I170, IF($B$15=DATOS!$B$6,COMPRESORES!I170,IF($B$15=DATOS!$B$7,EVAPORADORES!I170,IF($B$15=DATOS!$B$8,FILTROS!I170,IF($B$15=DATOS!$B$9,IC!I170,IF($B$15=DATOS!$B$10,MIXERS!I170,IF($B$15=DATOS!$B$11,MOLINOS!I170,IF($B$15=DATOS!$B$12,'ÓSMOSIS INV'!I170,IF($B$15=DATOS!$B$13,REACTORES!I170,IF($B$15=DATOS!$B$14,RESINAS!I174,IF($B$15=DATOS!$B$15,SECADORES!I170,IF($B$15=DATOS!$B$16,SILOS!I170,IF($B$15=DATOS!$B$17,TANQUES!I170,IF($B$15=DATOS!$B$18,'TK AGITADOS'!I170,IF($B$15=DATOS!$B$19,'TORRES ENF'!I170," ")))))))))))))))))</f>
        <v>0</v>
      </c>
      <c r="H186" s="46">
        <f>IF($B$15=DATOS!$B$3,CALDERAS!J170,IF($B$15=DATOS!$B$4,CENTRÍFUGAS!J170,IF($B$15=DATOS!$B$5,CHILLERS!J170, IF($B$15=DATOS!$B$6,COMPRESORES!J170,IF($B$15=DATOS!$B$7,EVAPORADORES!J170,IF($B$15=DATOS!$B$8,FILTROS!J170,IF($B$15=DATOS!$B$9,IC!J170,IF($B$15=DATOS!$B$10,MIXERS!J170,IF($B$15=DATOS!$B$11,MOLINOS!J170,IF($B$15=DATOS!$B$12,'ÓSMOSIS INV'!J170,IF($B$15=DATOS!$B$13,REACTORES!J170,IF($B$15=DATOS!$B$14,RESINAS!J174,IF($B$15=DATOS!$B$15,SECADORES!J170,IF($B$15=DATOS!$B$16,SILOS!J170,IF($B$15=DATOS!$B$17,TANQUES!J170,IF($B$15=DATOS!$B$18,'TK AGITADOS'!J170,IF($B$15=DATOS!$B$19,'TORRES ENF'!J170," ")))))))))))))))))</f>
        <v>0</v>
      </c>
      <c r="I186" s="46">
        <f>IF($B$15=DATOS!$B$3,CALDERAS!K170,IF($B$15=DATOS!$B$4,CENTRÍFUGAS!K170,IF($B$15=DATOS!$B$5,CHILLERS!K170, IF($B$15=DATOS!$B$6,COMPRESORES!K170,IF($B$15=DATOS!$B$7,EVAPORADORES!K170,IF($B$15=DATOS!$B$8,FILTROS!K170,IF($B$15=DATOS!$B$9,IC!K170,IF($B$15=DATOS!$B$10,MIXERS!K170,IF($B$15=DATOS!$B$11,MOLINOS!K170,IF($B$15=DATOS!$B$12,'ÓSMOSIS INV'!K170,IF($B$15=DATOS!$B$13,REACTORES!K170,IF($B$15=DATOS!$B$14,RESINAS!K174,IF($B$15=DATOS!$B$15,SECADORES!K170,IF($B$15=DATOS!$B$16,SILOS!K170,IF($B$15=DATOS!$B$17,TANQUES!K170,IF($B$15=DATOS!$B$18,'TK AGITADOS'!K170,IF($B$15=DATOS!$B$19,'TORRES ENF'!K170," ")))))))))))))))))</f>
        <v>0</v>
      </c>
      <c r="J186" s="46">
        <f>IF($B$15=DATOS!$B$3,CALDERAS!L170,IF($B$15=DATOS!$B$4,CENTRÍFUGAS!L170,IF($B$15=DATOS!$B$5,CHILLERS!L170, IF($B$15=DATOS!$B$6,COMPRESORES!L170,IF($B$15=DATOS!$B$7,EVAPORADORES!L170,IF($B$15=DATOS!$B$8,FILTROS!L170,IF($B$15=DATOS!$B$9,IC!L170,IF($B$15=DATOS!$B$10,MIXERS!L170,IF($B$15=DATOS!$B$11,MOLINOS!L170,IF($B$15=DATOS!$B$12,'ÓSMOSIS INV'!L170,IF($B$15=DATOS!$B$13,REACTORES!L170,IF($B$15=DATOS!$B$14,RESINAS!L174,IF($B$15=DATOS!$B$15,SECADORES!L170,IF($B$15=DATOS!$B$16,SILOS!L170,IF($B$15=DATOS!$B$17,TANQUES!L170,IF($B$15=DATOS!$B$18,'TK AGITADOS'!L170,IF($B$15=DATOS!$B$19,'TORRES ENF'!L170," ")))))))))))))))))</f>
        <v>0</v>
      </c>
      <c r="K186" s="46">
        <f>IF($B$15=DATOS!$B$3,CALDERAS!M170,IF($B$15=DATOS!$B$4,CENTRÍFUGAS!M170,IF($B$15=DATOS!$B$5,CHILLERS!M170, IF($B$15=DATOS!$B$6,COMPRESORES!M170,IF($B$15=DATOS!$B$7,EVAPORADORES!M170,IF($B$15=DATOS!$B$8,FILTROS!M170,IF($B$15=DATOS!$B$9,IC!M170,IF($B$15=DATOS!$B$10,MIXERS!M170,IF($B$15=DATOS!$B$11,MOLINOS!M170,IF($B$15=DATOS!$B$12,'ÓSMOSIS INV'!M170,IF($B$15=DATOS!$B$13,REACTORES!M170,IF($B$15=DATOS!$B$14,RESINAS!M174,IF($B$15=DATOS!$B$15,SECADORES!M170,IF($B$15=DATOS!$B$16,SILOS!M170,IF($B$15=DATOS!$B$17,TANQUES!M170,IF($B$15=DATOS!$B$18,'TK AGITADOS'!M170,IF($B$15=DATOS!$B$19,'TORRES ENF'!M170," ")))))))))))))))))</f>
        <v>0</v>
      </c>
      <c r="L186" s="46">
        <f>IF($B$15=DATOS!$B$3,CALDERAS!N170,IF($B$15=DATOS!$B$4,CENTRÍFUGAS!N170,IF($B$15=DATOS!$B$5,CHILLERS!N170, IF($B$15=DATOS!$B$6,COMPRESORES!N170,IF($B$15=DATOS!$B$7,EVAPORADORES!N170,IF($B$15=DATOS!$B$8,FILTROS!N170,IF($B$15=DATOS!$B$9,IC!N170,IF($B$15=DATOS!$B$10,MIXERS!N170,IF($B$15=DATOS!$B$11,MOLINOS!N170,IF($B$15=DATOS!$B$12,'ÓSMOSIS INV'!N170,IF($B$15=DATOS!$B$13,REACTORES!N170,IF($B$15=DATOS!$B$14,RESINAS!N174,IF($B$15=DATOS!$B$15,SECADORES!N170,IF($B$15=DATOS!$B$16,SILOS!N170,IF($B$15=DATOS!$B$17,TANQUES!N170,IF($B$15=DATOS!$B$18,'TK AGITADOS'!N170,IF($B$15=DATOS!$B$19,'TORRES ENF'!N170," ")))))))))))))))))</f>
        <v>0</v>
      </c>
      <c r="M186" s="46">
        <f>IF($B$15=DATOS!$B$3,CALDERAS!O170,IF($B$15=DATOS!$B$4,CENTRÍFUGAS!O170,IF($B$15=DATOS!$B$5,CHILLERS!O170, IF($B$15=DATOS!$B$6,COMPRESORES!O170,IF($B$15=DATOS!$B$7,EVAPORADORES!O170,IF($B$15=DATOS!$B$8,FILTROS!O170,IF($B$15=DATOS!$B$9,IC!O170,IF($B$15=DATOS!$B$10,MIXERS!O170,IF($B$15=DATOS!$B$11,MOLINOS!O170,IF($B$15=DATOS!$B$12,'ÓSMOSIS INV'!O170,IF($B$15=DATOS!$B$13,REACTORES!O170,IF($B$15=DATOS!$B$14,RESINAS!O174,IF($B$15=DATOS!$B$15,SECADORES!O170,IF($B$15=DATOS!$B$16,SILOS!O170,IF($B$15=DATOS!$B$17,TANQUES!O170,IF($B$15=DATOS!$B$18,'TK AGITADOS'!O170,IF($B$15=DATOS!$B$19,'TORRES ENF'!O170," ")))))))))))))))))</f>
        <v>0</v>
      </c>
      <c r="N186" s="46">
        <f>IF($B$15=DATOS!$B$3,CALDERAS!P170,IF($B$15=DATOS!$B$4,CENTRÍFUGAS!P170,IF($B$15=DATOS!$B$5,CHILLERS!P170, IF($B$15=DATOS!$B$6,COMPRESORES!P170,IF($B$15=DATOS!$B$7,EVAPORADORES!P170,IF($B$15=DATOS!$B$8,FILTROS!P170,IF($B$15=DATOS!$B$9,IC!P170,IF($B$15=DATOS!$B$10,MIXERS!P170,IF($B$15=DATOS!$B$11,MOLINOS!P170,IF($B$15=DATOS!$B$12,'ÓSMOSIS INV'!P170,IF($B$15=DATOS!$B$13,REACTORES!P170,IF($B$15=DATOS!$B$14,RESINAS!P174,IF($B$15=DATOS!$B$15,SECADORES!P170,IF($B$15=DATOS!$B$16,SILOS!P170,IF($B$15=DATOS!$B$17,TANQUES!P170,IF($B$15=DATOS!$B$18,'TK AGITADOS'!P170,IF($B$15=DATOS!$B$19,'TORRES ENF'!P170," ")))))))))))))))))</f>
        <v>0</v>
      </c>
      <c r="O186" s="46">
        <f>IF($B$15=DATOS!$B$3,CALDERAS!Q170,IF($B$15=DATOS!$B$4,CENTRÍFUGAS!Q170,IF($B$15=DATOS!$B$5,CHILLERS!Q170, IF($B$15=DATOS!$B$6,COMPRESORES!Q170,IF($B$15=DATOS!$B$7,EVAPORADORES!Q170,IF($B$15=DATOS!$B$8,FILTROS!Q170,IF($B$15=DATOS!$B$9,IC!Q170,IF($B$15=DATOS!$B$10,MIXERS!Q170,IF($B$15=DATOS!$B$11,MOLINOS!Q170,IF($B$15=DATOS!$B$12,'ÓSMOSIS INV'!Q170,IF($B$15=DATOS!$B$13,REACTORES!Q170,IF($B$15=DATOS!$B$14,RESINAS!Q174,IF($B$15=DATOS!$B$15,SECADORES!Q170,IF($B$15=DATOS!$B$16,SILOS!Q170,IF($B$15=DATOS!$B$17,TANQUES!Q170,IF($B$15=DATOS!$B$18,'TK AGITADOS'!Q170,IF($B$15=DATOS!$B$19,'TORRES ENF'!Q170," ")))))))))))))))))</f>
        <v>0</v>
      </c>
      <c r="P186" s="46">
        <f>IF($B$15=DATOS!$B$3,CALDERAS!R170,IF($B$15=DATOS!$B$4,CENTRÍFUGAS!R170,IF($B$15=DATOS!$B$5,CHILLERS!R170, IF($B$15=DATOS!$B$6,COMPRESORES!R170,IF($B$15=DATOS!$B$7,EVAPORADORES!R170,IF($B$15=DATOS!$B$8,FILTROS!R170,IF($B$15=DATOS!$B$9,IC!R170,IF($B$15=DATOS!$B$10,MIXERS!R170,IF($B$15=DATOS!$B$11,MOLINOS!R170,IF($B$15=DATOS!$B$12,'ÓSMOSIS INV'!R170,IF($B$15=DATOS!$B$13,REACTORES!R170,IF($B$15=DATOS!$B$14,RESINAS!R174,IF($B$15=DATOS!$B$15,SECADORES!R170,IF($B$15=DATOS!$B$16,SILOS!R170,IF($B$15=DATOS!$B$17,TANQUES!R170,IF($B$15=DATOS!$B$18,'TK AGITADOS'!R170,IF($B$15=DATOS!$B$19,'TORRES ENF'!R170," ")))))))))))))))))</f>
        <v>0</v>
      </c>
      <c r="Q186" s="46">
        <f>IF($B$15=DATOS!$B$3,CALDERAS!S170,IF($B$15=DATOS!$B$4,CENTRÍFUGAS!S170,IF($B$15=DATOS!$B$5,CHILLERS!S170, IF($B$15=DATOS!$B$6,COMPRESORES!S170,IF($B$15=DATOS!$B$7,EVAPORADORES!S170,IF($B$15=DATOS!$B$8,FILTROS!S170,IF($B$15=DATOS!$B$9,IC!S170,IF($B$15=DATOS!$B$10,MIXERS!S170,IF($B$15=DATOS!$B$11,MOLINOS!S170,IF($B$15=DATOS!$B$12,'ÓSMOSIS INV'!S170,IF($B$15=DATOS!$B$13,REACTORES!S170,IF($B$15=DATOS!$B$14,RESINAS!S174,IF($B$15=DATOS!$B$15,SECADORES!S170,IF($B$15=DATOS!$B$16,SILOS!S170,IF($B$15=DATOS!$B$17,TANQUES!S170,IF($B$15=DATOS!$B$18,'TK AGITADOS'!S170,IF($B$15=DATOS!$B$19,'TORRES ENF'!S170," ")))))))))))))))))</f>
        <v>0</v>
      </c>
      <c r="R186" s="46">
        <f>IF($B$15=DATOS!$B$3,CALDERAS!T170,IF($B$15=DATOS!$B$4,CENTRÍFUGAS!T170,IF($B$15=DATOS!$B$5,CHILLERS!T170, IF($B$15=DATOS!$B$6,COMPRESORES!T170,IF($B$15=DATOS!$B$7,EVAPORADORES!T170,IF($B$15=DATOS!$B$8,FILTROS!T170,IF($B$15=DATOS!$B$9,IC!T170,IF($B$15=DATOS!$B$10,MIXERS!T170,IF($B$15=DATOS!$B$11,MOLINOS!T170,IF($B$15=DATOS!$B$12,'ÓSMOSIS INV'!T170,IF($B$15=DATOS!$B$13,REACTORES!T170,IF($B$15=DATOS!$B$14,RESINAS!T174,IF($B$15=DATOS!$B$15,SECADORES!T170,IF($B$15=DATOS!$B$16,SILOS!T170,IF($B$15=DATOS!$B$17,TANQUES!T170,IF($B$15=DATOS!$B$18,'TK AGITADOS'!T170,IF($B$15=DATOS!$B$19,'TORRES ENF'!T170," ")))))))))))))))))</f>
        <v>0</v>
      </c>
      <c r="S186" s="46">
        <f>IF($B$15=DATOS!$B$3,CALDERAS!U170,IF($B$15=DATOS!$B$4,CENTRÍFUGAS!U170,IF($B$15=DATOS!$B$5,CHILLERS!U170, IF($B$15=DATOS!$B$6,COMPRESORES!U170,IF($B$15=DATOS!$B$7,EVAPORADORES!U170,IF($B$15=DATOS!$B$8,FILTROS!U170,IF($B$15=DATOS!$B$9,IC!U170,IF($B$15=DATOS!$B$10,MIXERS!U170,IF($B$15=DATOS!$B$11,MOLINOS!U170,IF($B$15=DATOS!$B$12,'ÓSMOSIS INV'!U170,IF($B$15=DATOS!$B$13,REACTORES!U170,IF($B$15=DATOS!$B$14,RESINAS!U174,IF($B$15=DATOS!$B$15,SECADORES!U170,IF($B$15=DATOS!$B$16,SILOS!U170,IF($B$15=DATOS!$B$17,TANQUES!U170,IF($B$15=DATOS!$B$18,'TK AGITADOS'!U170,IF($B$15=DATOS!$B$19,'TORRES ENF'!U170," ")))))))))))))))))</f>
        <v>0</v>
      </c>
      <c r="T186" s="46">
        <f>IF($B$15=DATOS!$B$3,CALDERAS!V170,IF($B$15=DATOS!$B$4,CENTRÍFUGAS!V170,IF($B$15=DATOS!$B$5,CHILLERS!V170, IF($B$15=DATOS!$B$6,COMPRESORES!V170,IF($B$15=DATOS!$B$7,EVAPORADORES!V170,IF($B$15=DATOS!$B$8,FILTROS!V170,IF($B$15=DATOS!$B$9,IC!V170,IF($B$15=DATOS!$B$10,MIXERS!V170,IF($B$15=DATOS!$B$11,MOLINOS!V170,IF($B$15=DATOS!$B$12,'ÓSMOSIS INV'!V170,IF($B$15=DATOS!$B$13,REACTORES!V170,IF($B$15=DATOS!$B$14,RESINAS!V174,IF($B$15=DATOS!$B$15,SECADORES!V170,IF($B$15=DATOS!$B$16,SILOS!V170,IF($B$15=DATOS!$B$17,TANQUES!V170,IF($B$15=DATOS!$B$18,'TK AGITADOS'!V170,IF($B$15=DATOS!$B$19,'TORRES ENF'!V170," ")))))))))))))))))</f>
        <v>0</v>
      </c>
      <c r="U186" s="46">
        <f>IF($B$15=DATOS!$B$3,CALDERAS!W170,IF($B$15=DATOS!$B$4,CENTRÍFUGAS!W170,IF($B$15=DATOS!$B$5,CHILLERS!W170, IF($B$15=DATOS!$B$6,COMPRESORES!W170,IF($B$15=DATOS!$B$7,EVAPORADORES!W170,IF($B$15=DATOS!$B$8,FILTROS!W170,IF($B$15=DATOS!$B$9,IC!W170,IF($B$15=DATOS!$B$10,MIXERS!W170,IF($B$15=DATOS!$B$11,MOLINOS!W170,IF($B$15=DATOS!$B$12,'ÓSMOSIS INV'!W170,IF($B$15=DATOS!$B$13,REACTORES!W170,IF($B$15=DATOS!$B$14,RESINAS!W174,IF($B$15=DATOS!$B$15,SECADORES!W170,IF($B$15=DATOS!$B$16,SILOS!W170,IF($B$15=DATOS!$B$17,TANQUES!W170,IF($B$15=DATOS!$B$18,'TK AGITADOS'!W170,IF($B$15=DATOS!$B$19,'TORRES ENF'!W170," ")))))))))))))))))</f>
        <v>0</v>
      </c>
      <c r="V186" s="46">
        <f>IF($B$15=DATOS!$B$3,CALDERAS!X170,IF($B$15=DATOS!$B$4,CENTRÍFUGAS!X170,IF($B$15=DATOS!$B$5,CHILLERS!X170, IF($B$15=DATOS!$B$6,COMPRESORES!X170,IF($B$15=DATOS!$B$7,EVAPORADORES!X170,IF($B$15=DATOS!$B$8,FILTROS!X170,IF($B$15=DATOS!$B$9,IC!X170,IF($B$15=DATOS!$B$10,MIXERS!X170,IF($B$15=DATOS!$B$11,MOLINOS!X170,IF($B$15=DATOS!$B$12,'ÓSMOSIS INV'!X170,IF($B$15=DATOS!$B$13,REACTORES!X170,IF($B$15=DATOS!$B$14,RESINAS!X174,IF($B$15=DATOS!$B$15,SECADORES!X170,IF($B$15=DATOS!$B$16,SILOS!X170,IF($B$15=DATOS!$B$17,TANQUES!X170,IF($B$15=DATOS!$B$18,'TK AGITADOS'!X170,IF($B$15=DATOS!$B$19,'TORRES ENF'!X170," ")))))))))))))))))</f>
        <v>0</v>
      </c>
      <c r="W186" s="46">
        <f>IF($B$15=DATOS!$B$3,CALDERAS!Y170,IF($B$15=DATOS!$B$4,CENTRÍFUGAS!Y170,IF($B$15=DATOS!$B$5,CHILLERS!Y170, IF($B$15=DATOS!$B$6,COMPRESORES!Y170,IF($B$15=DATOS!$B$7,EVAPORADORES!Y170,IF($B$15=DATOS!$B$8,FILTROS!Y170,IF($B$15=DATOS!$B$9,IC!Y170,IF($B$15=DATOS!$B$10,MIXERS!Y170,IF($B$15=DATOS!$B$11,MOLINOS!Y170,IF($B$15=DATOS!$B$12,'ÓSMOSIS INV'!Y170,IF($B$15=DATOS!$B$13,REACTORES!Y170,IF($B$15=DATOS!$B$14,RESINAS!Y174,IF($B$15=DATOS!$B$15,SECADORES!Y170,IF($B$15=DATOS!$B$16,SILOS!Y170,IF($B$15=DATOS!$B$17,TANQUES!Y170,IF($B$15=DATOS!$B$18,'TK AGITADOS'!Y170,IF($B$15=DATOS!$B$19,'TORRES ENF'!Y170," ")))))))))))))))))</f>
        <v>0</v>
      </c>
      <c r="X186" s="46">
        <f>IF($B$15=DATOS!$B$3,CALDERAS!Z170,IF($B$15=DATOS!$B$4,CENTRÍFUGAS!Z170,IF($B$15=DATOS!$B$5,CHILLERS!Z170, IF($B$15=DATOS!$B$6,COMPRESORES!Z170,IF($B$15=DATOS!$B$7,EVAPORADORES!Z170,IF($B$15=DATOS!$B$8,FILTROS!Z170,IF($B$15=DATOS!$B$9,IC!Z170,IF($B$15=DATOS!$B$10,MIXERS!Z170,IF($B$15=DATOS!$B$11,MOLINOS!Z170,IF($B$15=DATOS!$B$12,'ÓSMOSIS INV'!Z170,IF($B$15=DATOS!$B$13,REACTORES!Z170,IF($B$15=DATOS!$B$14,RESINAS!Z174,IF($B$15=DATOS!$B$15,SECADORES!Z170,IF($B$15=DATOS!$B$16,SILOS!Z170,IF($B$15=DATOS!$B$17,TANQUES!Z170,IF($B$15=DATOS!$B$18,'TK AGITADOS'!Z170,IF($B$15=DATOS!$B$19,'TORRES ENF'!Z170," ")))))))))))))))))</f>
        <v>0</v>
      </c>
      <c r="Y186" s="46">
        <f>IF($B$15=DATOS!$B$3,CALDERAS!AA170,IF($B$15=DATOS!$B$4,CENTRÍFUGAS!AA170,IF($B$15=DATOS!$B$5,CHILLERS!AA170, IF($B$15=DATOS!$B$6,COMPRESORES!AA170,IF($B$15=DATOS!$B$7,EVAPORADORES!AA170,IF($B$15=DATOS!$B$8,FILTROS!AA170,IF($B$15=DATOS!$B$9,IC!AA170,IF($B$15=DATOS!$B$10,MIXERS!AA170,IF($B$15=DATOS!$B$11,MOLINOS!AA170,IF($B$15=DATOS!$B$12,'ÓSMOSIS INV'!AA170,IF($B$15=DATOS!$B$13,REACTORES!AA170,IF($B$15=DATOS!$B$14,RESINAS!AA174,IF($B$15=DATOS!$B$15,SECADORES!AA170,IF($B$15=DATOS!$B$16,SILOS!AA170,IF($B$15=DATOS!$B$17,TANQUES!AA170,IF($B$15=DATOS!$B$18,'TK AGITADOS'!AA170,IF($B$15=DATOS!$B$19,'TORRES ENF'!AA170," ")))))))))))))))))</f>
        <v>0</v>
      </c>
      <c r="Z186" s="46">
        <f>IF($B$15=DATOS!$B$3,CALDERAS!AB170,IF($B$15=DATOS!$B$4,CENTRÍFUGAS!AB170,IF($B$15=DATOS!$B$5,CHILLERS!AB170, IF($B$15=DATOS!$B$6,COMPRESORES!AB170,IF($B$15=DATOS!$B$7,EVAPORADORES!AB170,IF($B$15=DATOS!$B$8,FILTROS!AB170,IF($B$15=DATOS!$B$9,IC!AB170,IF($B$15=DATOS!$B$10,MIXERS!AB170,IF($B$15=DATOS!$B$11,MOLINOS!AB170,IF($B$15=DATOS!$B$12,'ÓSMOSIS INV'!AB170,IF($B$15=DATOS!$B$13,REACTORES!AB170,IF($B$15=DATOS!$B$14,RESINAS!AB174,IF($B$15=DATOS!$B$15,SECADORES!AB170,IF($B$15=DATOS!$B$16,SILOS!AB170,IF($B$15=DATOS!$B$17,TANQUES!AB170,IF($B$15=DATOS!$B$18,'TK AGITADOS'!AB170,IF($B$15=DATOS!$B$19,'TORRES ENF'!AB170," ")))))))))))))))))</f>
        <v>0</v>
      </c>
      <c r="AA186" s="46">
        <f>IF($B$15=DATOS!$B$3,CALDERAS!AC170,IF($B$15=DATOS!$B$4,CENTRÍFUGAS!AC170,IF($B$15=DATOS!$B$5,CHILLERS!AC170, IF($B$15=DATOS!$B$6,COMPRESORES!AC170,IF($B$15=DATOS!$B$7,EVAPORADORES!AC170,IF($B$15=DATOS!$B$8,FILTROS!AC170,IF($B$15=DATOS!$B$9,IC!AC170,IF($B$15=DATOS!$B$10,MIXERS!AC170,IF($B$15=DATOS!$B$11,MOLINOS!AC170,IF($B$15=DATOS!$B$12,'ÓSMOSIS INV'!AC170,IF($B$15=DATOS!$B$13,REACTORES!AC170,IF($B$15=DATOS!$B$14,RESINAS!AC174,IF($B$15=DATOS!$B$15,SECADORES!AC170,IF($B$15=DATOS!$B$16,SILOS!AC170,IF($B$15=DATOS!$B$17,TANQUES!AC170,IF($B$15=DATOS!$B$18,'TK AGITADOS'!AC170,IF($B$15=DATOS!$B$19,'TORRES ENF'!AC170," ")))))))))))))))))</f>
        <v>0</v>
      </c>
      <c r="AB186" s="46">
        <f>IF($B$15=DATOS!$B$3,CALDERAS!AD170,IF($B$15=DATOS!$B$4,CENTRÍFUGAS!AD170,IF($B$15=DATOS!$B$5,CHILLERS!AD170, IF($B$15=DATOS!$B$6,COMPRESORES!AD170,IF($B$15=DATOS!$B$7,EVAPORADORES!AD170,IF($B$15=DATOS!$B$8,FILTROS!AD170,IF($B$15=DATOS!$B$9,IC!AD170,IF($B$15=DATOS!$B$10,MIXERS!AD170,IF($B$15=DATOS!$B$11,MOLINOS!AD170,IF($B$15=DATOS!$B$12,'ÓSMOSIS INV'!AD170,IF($B$15=DATOS!$B$13,REACTORES!AD170,IF($B$15=DATOS!$B$14,RESINAS!AD174,IF($B$15=DATOS!$B$15,SECADORES!AD170,IF($B$15=DATOS!$B$16,SILOS!AD170,IF($B$15=DATOS!$B$17,TANQUES!AD170,IF($B$15=DATOS!$B$18,'TK AGITADOS'!AD170,IF($B$15=DATOS!$B$19,'TORRES ENF'!AD170," ")))))))))))))))))</f>
        <v>0</v>
      </c>
      <c r="AC186" s="46">
        <f>IF($B$15=DATOS!$B$3,CALDERAS!AE170,IF($B$15=DATOS!$B$4,CENTRÍFUGAS!AE170,IF($B$15=DATOS!$B$5,CHILLERS!AE170, IF($B$15=DATOS!$B$6,COMPRESORES!AE170,IF($B$15=DATOS!$B$7,EVAPORADORES!AE170,IF($B$15=DATOS!$B$8,FILTROS!AE170,IF($B$15=DATOS!$B$9,IC!AE170,IF($B$15=DATOS!$B$10,MIXERS!AE170,IF($B$15=DATOS!$B$11,MOLINOS!AE170,IF($B$15=DATOS!$B$12,'ÓSMOSIS INV'!AE170,IF($B$15=DATOS!$B$13,REACTORES!AE170,IF($B$15=DATOS!$B$14,RESINAS!AE174,IF($B$15=DATOS!$B$15,SECADORES!AE170,IF($B$15=DATOS!$B$16,SILOS!AE170,IF($B$15=DATOS!$B$17,TANQUES!AE170,IF($B$15=DATOS!$B$18,'TK AGITADOS'!AE170,IF($B$15=DATOS!$B$19,'TORRES ENF'!AE170," ")))))))))))))))))</f>
        <v>0</v>
      </c>
      <c r="AD186" s="46">
        <f>IF($B$15=DATOS!$B$3,CALDERAS!AF170,IF($B$15=DATOS!$B$4,CENTRÍFUGAS!AF170,IF($B$15=DATOS!$B$5,CHILLERS!AF170, IF($B$15=DATOS!$B$6,COMPRESORES!AF170,IF($B$15=DATOS!$B$7,EVAPORADORES!AF170,IF($B$15=DATOS!$B$8,FILTROS!AF170,IF($B$15=DATOS!$B$9,IC!AF170,IF($B$15=DATOS!$B$10,MIXERS!AF170,IF($B$15=DATOS!$B$11,MOLINOS!AF170,IF($B$15=DATOS!$B$12,'ÓSMOSIS INV'!AF170,IF($B$15=DATOS!$B$13,REACTORES!AF170,IF($B$15=DATOS!$B$14,RESINAS!AF174,IF($B$15=DATOS!$B$15,SECADORES!AF170,IF($B$15=DATOS!$B$16,SILOS!AF170,IF($B$15=DATOS!$B$17,TANQUES!AF170,IF($B$15=DATOS!$B$18,'TK AGITADOS'!AF170,IF($B$15=DATOS!$B$19,'TORRES ENF'!AF170," ")))))))))))))))))</f>
        <v>0</v>
      </c>
      <c r="AE186" s="46">
        <f>IF($B$15=DATOS!$B$3,CALDERAS!AG170,IF($B$15=DATOS!$B$4,CENTRÍFUGAS!AG170,IF($B$15=DATOS!$B$5,CHILLERS!AG170, IF($B$15=DATOS!$B$6,COMPRESORES!AG170,IF($B$15=DATOS!$B$7,EVAPORADORES!AG170,IF($B$15=DATOS!$B$8,FILTROS!AG170,IF($B$15=DATOS!$B$9,IC!AG170,IF($B$15=DATOS!$B$10,MIXERS!AG170,IF($B$15=DATOS!$B$11,MOLINOS!AG170,IF($B$15=DATOS!$B$12,'ÓSMOSIS INV'!AG170,IF($B$15=DATOS!$B$13,REACTORES!AG170,IF($B$15=DATOS!$B$14,RESINAS!AG174,IF($B$15=DATOS!$B$15,SECADORES!AG170,IF($B$15=DATOS!$B$16,SILOS!AG170,IF($B$15=DATOS!$B$17,TANQUES!AG170,IF($B$15=DATOS!$B$18,'TK AGITADOS'!AG170,IF($B$15=DATOS!$B$19,'TORRES ENF'!AG170," ")))))))))))))))))</f>
        <v>0</v>
      </c>
      <c r="AF186" s="46">
        <f>IF($B$15=DATOS!$B$3,CALDERAS!AH170,IF($B$15=DATOS!$B$4,CENTRÍFUGAS!AH170,IF($B$15=DATOS!$B$5,CHILLERS!AH170, IF($B$15=DATOS!$B$6,COMPRESORES!AH170,IF($B$15=DATOS!$B$7,EVAPORADORES!AH170,IF($B$15=DATOS!$B$8,FILTROS!AH170,IF($B$15=DATOS!$B$9,IC!AH170,IF($B$15=DATOS!$B$10,MIXERS!AH170,IF($B$15=DATOS!$B$11,MOLINOS!AH170,IF($B$15=DATOS!$B$12,'ÓSMOSIS INV'!AH170,IF($B$15=DATOS!$B$13,REACTORES!AH170,IF($B$15=DATOS!$B$14,RESINAS!AH174,IF($B$15=DATOS!$B$15,SECADORES!AH170,IF($B$15=DATOS!$B$16,SILOS!AH170,IF($B$15=DATOS!$B$17,TANQUES!AH170,IF($B$15=DATOS!$B$18,'TK AGITADOS'!AH170,IF($B$15=DATOS!$B$19,'TORRES ENF'!AH170," ")))))))))))))))))</f>
        <v>0</v>
      </c>
    </row>
    <row r="187" spans="1:32" s="48" customFormat="1" ht="45" customHeight="1" x14ac:dyDescent="0.4">
      <c r="A187" s="46">
        <f>IF($B$15=DATOS!$B$3,CALDERAS!C171,IF($B$15=DATOS!$B$4,CENTRÍFUGAS!C171,IF($B$15=DATOS!$B$5,CHILLERS!C171, IF($B$15=DATOS!$B$6,COMPRESORES!C171,IF($B$15=DATOS!$B$7,EVAPORADORES!C171,IF($B$15=DATOS!$B$8,FILTROS!C171,IF($B$15=DATOS!$B$9,IC!C171,IF($B$15=DATOS!$B$10,MIXERS!C171,IF($B$15=DATOS!$B$11,MOLINOS!C171,IF($B$15=DATOS!$B$12,'ÓSMOSIS INV'!C171,IF($B$15=DATOS!$B$13,REACTORES!C171,IF($B$15=DATOS!$B$14,RESINAS!C175,IF($B$15=DATOS!$B$15,SECADORES!C171,IF($B$15=DATOS!$B$16,SILOS!C171,IF($B$15=DATOS!$B$17,TANQUES!C171,IF($B$15=DATOS!$B$18,'TK AGITADOS'!C171,IF($B$15=DATOS!$B$19,'TORRES ENF'!C171," ")))))))))))))))))</f>
        <v>0</v>
      </c>
      <c r="B187" s="46">
        <f>IF($B$15=DATOS!$B$3,CALDERAS!D171,IF($B$15=DATOS!$B$4,CENTRÍFUGAS!D171,IF($B$15=DATOS!$B$5,CHILLERS!D171, IF($B$15=DATOS!$B$6,COMPRESORES!D171,IF($B$15=DATOS!$B$7,EVAPORADORES!D171,IF($B$15=DATOS!$B$8,FILTROS!D171,IF($B$15=DATOS!$B$9,IC!D171,IF($B$15=DATOS!$B$10,MIXERS!D171,IF($B$15=DATOS!$B$11,MOLINOS!D171,IF($B$15=DATOS!$B$12,'ÓSMOSIS INV'!D171,IF($B$15=DATOS!$B$13,REACTORES!D171,IF($B$15=DATOS!$B$14,RESINAS!D175,IF($B$15=DATOS!$B$15,SECADORES!D171,IF($B$15=DATOS!$B$16,SILOS!D171,IF($B$15=DATOS!$B$17,TANQUES!D171,IF($B$15=DATOS!$B$18,'TK AGITADOS'!D171,IF($B$15=DATOS!$B$19,'TORRES ENF'!D171," ")))))))))))))))))</f>
        <v>0</v>
      </c>
      <c r="C187" s="46">
        <f>IF($B$15=DATOS!$B$3,CALDERAS!E171,IF($B$15=DATOS!$B$4,CENTRÍFUGAS!E171,IF($B$15=DATOS!$B$5,CHILLERS!E171, IF($B$15=DATOS!$B$6,COMPRESORES!E171,IF($B$15=DATOS!$B$7,EVAPORADORES!E171,IF($B$15=DATOS!$B$8,FILTROS!E171,IF($B$15=DATOS!$B$9,IC!E171,IF($B$15=DATOS!$B$10,MIXERS!E171,IF($B$15=DATOS!$B$11,MOLINOS!E171,IF($B$15=DATOS!$B$12,'ÓSMOSIS INV'!E171,IF($B$15=DATOS!$B$13,REACTORES!E171,IF($B$15=DATOS!$B$14,RESINAS!E175,IF($B$15=DATOS!$B$15,SECADORES!E171,IF($B$15=DATOS!$B$16,SILOS!E171,IF($B$15=DATOS!$B$17,TANQUES!E171,IF($B$15=DATOS!$B$18,'TK AGITADOS'!E171,IF($B$15=DATOS!$B$19,'TORRES ENF'!E171," ")))))))))))))))))</f>
        <v>0</v>
      </c>
      <c r="D187" s="46">
        <f>IF($B$15=DATOS!$B$3,CALDERAS!F171,IF($B$15=DATOS!$B$4,CENTRÍFUGAS!F171,IF($B$15=DATOS!$B$5,CHILLERS!F171, IF($B$15=DATOS!$B$6,COMPRESORES!F171,IF($B$15=DATOS!$B$7,EVAPORADORES!F171,IF($B$15=DATOS!$B$8,FILTROS!F171,IF($B$15=DATOS!$B$9,IC!F171,IF($B$15=DATOS!$B$10,MIXERS!F171,IF($B$15=DATOS!$B$11,MOLINOS!F171,IF($B$15=DATOS!$B$12,'ÓSMOSIS INV'!F171,IF($B$15=DATOS!$B$13,REACTORES!F171,IF($B$15=DATOS!$B$14,RESINAS!F175,IF($B$15=DATOS!$B$15,SECADORES!F171,IF($B$15=DATOS!$B$16,SILOS!F171,IF($B$15=DATOS!$B$17,TANQUES!F171,IF($B$15=DATOS!$B$18,'TK AGITADOS'!F171,IF($B$15=DATOS!$B$19,'TORRES ENF'!F171," ")))))))))))))))))</f>
        <v>0</v>
      </c>
      <c r="E187" s="46">
        <f>IF($B$15=DATOS!$B$3,CALDERAS!G171,IF($B$15=DATOS!$B$4,CENTRÍFUGAS!G171,IF($B$15=DATOS!$B$5,CHILLERS!G171, IF($B$15=DATOS!$B$6,COMPRESORES!G171,IF($B$15=DATOS!$B$7,EVAPORADORES!G171,IF($B$15=DATOS!$B$8,FILTROS!G171,IF($B$15=DATOS!$B$9,IC!G171,IF($B$15=DATOS!$B$10,MIXERS!G171,IF($B$15=DATOS!$B$11,MOLINOS!G171,IF($B$15=DATOS!$B$12,'ÓSMOSIS INV'!G171,IF($B$15=DATOS!$B$13,REACTORES!G171,IF($B$15=DATOS!$B$14,RESINAS!G175,IF($B$15=DATOS!$B$15,SECADORES!G171,IF($B$15=DATOS!$B$16,SILOS!G171,IF($B$15=DATOS!$B$17,TANQUES!G171,IF($B$15=DATOS!$B$18,'TK AGITADOS'!G171,IF($B$15=DATOS!$B$19,'TORRES ENF'!G171," ")))))))))))))))))</f>
        <v>0</v>
      </c>
      <c r="F187" s="46">
        <f>IF($B$15=DATOS!$B$3,CALDERAS!H171,IF($B$15=DATOS!$B$4,CENTRÍFUGAS!H171,IF($B$15=DATOS!$B$5,CHILLERS!H171, IF($B$15=DATOS!$B$6,COMPRESORES!H171,IF($B$15=DATOS!$B$7,EVAPORADORES!H171,IF($B$15=DATOS!$B$8,FILTROS!H171,IF($B$15=DATOS!$B$9,IC!H171,IF($B$15=DATOS!$B$10,MIXERS!H171,IF($B$15=DATOS!$B$11,MOLINOS!H171,IF($B$15=DATOS!$B$12,'ÓSMOSIS INV'!H171,IF($B$15=DATOS!$B$13,REACTORES!H171,IF($B$15=DATOS!$B$14,RESINAS!H175,IF($B$15=DATOS!$B$15,SECADORES!H171,IF($B$15=DATOS!$B$16,SILOS!H171,IF($B$15=DATOS!$B$17,TANQUES!H171,IF($B$15=DATOS!$B$18,'TK AGITADOS'!H171,IF($B$15=DATOS!$B$19,'TORRES ENF'!H171," ")))))))))))))))))</f>
        <v>0</v>
      </c>
      <c r="G187" s="46">
        <f>IF($B$15=DATOS!$B$3,CALDERAS!I171,IF($B$15=DATOS!$B$4,CENTRÍFUGAS!I171,IF($B$15=DATOS!$B$5,CHILLERS!I171, IF($B$15=DATOS!$B$6,COMPRESORES!I171,IF($B$15=DATOS!$B$7,EVAPORADORES!I171,IF($B$15=DATOS!$B$8,FILTROS!I171,IF($B$15=DATOS!$B$9,IC!I171,IF($B$15=DATOS!$B$10,MIXERS!I171,IF($B$15=DATOS!$B$11,MOLINOS!I171,IF($B$15=DATOS!$B$12,'ÓSMOSIS INV'!I171,IF($B$15=DATOS!$B$13,REACTORES!I171,IF($B$15=DATOS!$B$14,RESINAS!I175,IF($B$15=DATOS!$B$15,SECADORES!I171,IF($B$15=DATOS!$B$16,SILOS!I171,IF($B$15=DATOS!$B$17,TANQUES!I171,IF($B$15=DATOS!$B$18,'TK AGITADOS'!I171,IF($B$15=DATOS!$B$19,'TORRES ENF'!I171," ")))))))))))))))))</f>
        <v>0</v>
      </c>
      <c r="H187" s="46">
        <f>IF($B$15=DATOS!$B$3,CALDERAS!J171,IF($B$15=DATOS!$B$4,CENTRÍFUGAS!J171,IF($B$15=DATOS!$B$5,CHILLERS!J171, IF($B$15=DATOS!$B$6,COMPRESORES!J171,IF($B$15=DATOS!$B$7,EVAPORADORES!J171,IF($B$15=DATOS!$B$8,FILTROS!J171,IF($B$15=DATOS!$B$9,IC!J171,IF($B$15=DATOS!$B$10,MIXERS!J171,IF($B$15=DATOS!$B$11,MOLINOS!J171,IF($B$15=DATOS!$B$12,'ÓSMOSIS INV'!J171,IF($B$15=DATOS!$B$13,REACTORES!J171,IF($B$15=DATOS!$B$14,RESINAS!J175,IF($B$15=DATOS!$B$15,SECADORES!J171,IF($B$15=DATOS!$B$16,SILOS!J171,IF($B$15=DATOS!$B$17,TANQUES!J171,IF($B$15=DATOS!$B$18,'TK AGITADOS'!J171,IF($B$15=DATOS!$B$19,'TORRES ENF'!J171," ")))))))))))))))))</f>
        <v>0</v>
      </c>
      <c r="I187" s="46">
        <f>IF($B$15=DATOS!$B$3,CALDERAS!K171,IF($B$15=DATOS!$B$4,CENTRÍFUGAS!K171,IF($B$15=DATOS!$B$5,CHILLERS!K171, IF($B$15=DATOS!$B$6,COMPRESORES!K171,IF($B$15=DATOS!$B$7,EVAPORADORES!K171,IF($B$15=DATOS!$B$8,FILTROS!K171,IF($B$15=DATOS!$B$9,IC!K171,IF($B$15=DATOS!$B$10,MIXERS!K171,IF($B$15=DATOS!$B$11,MOLINOS!K171,IF($B$15=DATOS!$B$12,'ÓSMOSIS INV'!K171,IF($B$15=DATOS!$B$13,REACTORES!K171,IF($B$15=DATOS!$B$14,RESINAS!K175,IF($B$15=DATOS!$B$15,SECADORES!K171,IF($B$15=DATOS!$B$16,SILOS!K171,IF($B$15=DATOS!$B$17,TANQUES!K171,IF($B$15=DATOS!$B$18,'TK AGITADOS'!K171,IF($B$15=DATOS!$B$19,'TORRES ENF'!K171," ")))))))))))))))))</f>
        <v>0</v>
      </c>
      <c r="J187" s="46">
        <f>IF($B$15=DATOS!$B$3,CALDERAS!L171,IF($B$15=DATOS!$B$4,CENTRÍFUGAS!L171,IF($B$15=DATOS!$B$5,CHILLERS!L171, IF($B$15=DATOS!$B$6,COMPRESORES!L171,IF($B$15=DATOS!$B$7,EVAPORADORES!L171,IF($B$15=DATOS!$B$8,FILTROS!L171,IF($B$15=DATOS!$B$9,IC!L171,IF($B$15=DATOS!$B$10,MIXERS!L171,IF($B$15=DATOS!$B$11,MOLINOS!L171,IF($B$15=DATOS!$B$12,'ÓSMOSIS INV'!L171,IF($B$15=DATOS!$B$13,REACTORES!L171,IF($B$15=DATOS!$B$14,RESINAS!L175,IF($B$15=DATOS!$B$15,SECADORES!L171,IF($B$15=DATOS!$B$16,SILOS!L171,IF($B$15=DATOS!$B$17,TANQUES!L171,IF($B$15=DATOS!$B$18,'TK AGITADOS'!L171,IF($B$15=DATOS!$B$19,'TORRES ENF'!L171," ")))))))))))))))))</f>
        <v>0</v>
      </c>
      <c r="K187" s="46">
        <f>IF($B$15=DATOS!$B$3,CALDERAS!M171,IF($B$15=DATOS!$B$4,CENTRÍFUGAS!M171,IF($B$15=DATOS!$B$5,CHILLERS!M171, IF($B$15=DATOS!$B$6,COMPRESORES!M171,IF($B$15=DATOS!$B$7,EVAPORADORES!M171,IF($B$15=DATOS!$B$8,FILTROS!M171,IF($B$15=DATOS!$B$9,IC!M171,IF($B$15=DATOS!$B$10,MIXERS!M171,IF($B$15=DATOS!$B$11,MOLINOS!M171,IF($B$15=DATOS!$B$12,'ÓSMOSIS INV'!M171,IF($B$15=DATOS!$B$13,REACTORES!M171,IF($B$15=DATOS!$B$14,RESINAS!M175,IF($B$15=DATOS!$B$15,SECADORES!M171,IF($B$15=DATOS!$B$16,SILOS!M171,IF($B$15=DATOS!$B$17,TANQUES!M171,IF($B$15=DATOS!$B$18,'TK AGITADOS'!M171,IF($B$15=DATOS!$B$19,'TORRES ENF'!M171," ")))))))))))))))))</f>
        <v>0</v>
      </c>
      <c r="L187" s="46">
        <f>IF($B$15=DATOS!$B$3,CALDERAS!N171,IF($B$15=DATOS!$B$4,CENTRÍFUGAS!N171,IF($B$15=DATOS!$B$5,CHILLERS!N171, IF($B$15=DATOS!$B$6,COMPRESORES!N171,IF($B$15=DATOS!$B$7,EVAPORADORES!N171,IF($B$15=DATOS!$B$8,FILTROS!N171,IF($B$15=DATOS!$B$9,IC!N171,IF($B$15=DATOS!$B$10,MIXERS!N171,IF($B$15=DATOS!$B$11,MOLINOS!N171,IF($B$15=DATOS!$B$12,'ÓSMOSIS INV'!N171,IF($B$15=DATOS!$B$13,REACTORES!N171,IF($B$15=DATOS!$B$14,RESINAS!N175,IF($B$15=DATOS!$B$15,SECADORES!N171,IF($B$15=DATOS!$B$16,SILOS!N171,IF($B$15=DATOS!$B$17,TANQUES!N171,IF($B$15=DATOS!$B$18,'TK AGITADOS'!N171,IF($B$15=DATOS!$B$19,'TORRES ENF'!N171," ")))))))))))))))))</f>
        <v>0</v>
      </c>
      <c r="M187" s="46">
        <f>IF($B$15=DATOS!$B$3,CALDERAS!O171,IF($B$15=DATOS!$B$4,CENTRÍFUGAS!O171,IF($B$15=DATOS!$B$5,CHILLERS!O171, IF($B$15=DATOS!$B$6,COMPRESORES!O171,IF($B$15=DATOS!$B$7,EVAPORADORES!O171,IF($B$15=DATOS!$B$8,FILTROS!O171,IF($B$15=DATOS!$B$9,IC!O171,IF($B$15=DATOS!$B$10,MIXERS!O171,IF($B$15=DATOS!$B$11,MOLINOS!O171,IF($B$15=DATOS!$B$12,'ÓSMOSIS INV'!O171,IF($B$15=DATOS!$B$13,REACTORES!O171,IF($B$15=DATOS!$B$14,RESINAS!O175,IF($B$15=DATOS!$B$15,SECADORES!O171,IF($B$15=DATOS!$B$16,SILOS!O171,IF($B$15=DATOS!$B$17,TANQUES!O171,IF($B$15=DATOS!$B$18,'TK AGITADOS'!O171,IF($B$15=DATOS!$B$19,'TORRES ENF'!O171," ")))))))))))))))))</f>
        <v>0</v>
      </c>
      <c r="N187" s="46">
        <f>IF($B$15=DATOS!$B$3,CALDERAS!P171,IF($B$15=DATOS!$B$4,CENTRÍFUGAS!P171,IF($B$15=DATOS!$B$5,CHILLERS!P171, IF($B$15=DATOS!$B$6,COMPRESORES!P171,IF($B$15=DATOS!$B$7,EVAPORADORES!P171,IF($B$15=DATOS!$B$8,FILTROS!P171,IF($B$15=DATOS!$B$9,IC!P171,IF($B$15=DATOS!$B$10,MIXERS!P171,IF($B$15=DATOS!$B$11,MOLINOS!P171,IF($B$15=DATOS!$B$12,'ÓSMOSIS INV'!P171,IF($B$15=DATOS!$B$13,REACTORES!P171,IF($B$15=DATOS!$B$14,RESINAS!P175,IF($B$15=DATOS!$B$15,SECADORES!P171,IF($B$15=DATOS!$B$16,SILOS!P171,IF($B$15=DATOS!$B$17,TANQUES!P171,IF($B$15=DATOS!$B$18,'TK AGITADOS'!P171,IF($B$15=DATOS!$B$19,'TORRES ENF'!P171," ")))))))))))))))))</f>
        <v>0</v>
      </c>
      <c r="O187" s="46">
        <f>IF($B$15=DATOS!$B$3,CALDERAS!Q171,IF($B$15=DATOS!$B$4,CENTRÍFUGAS!Q171,IF($B$15=DATOS!$B$5,CHILLERS!Q171, IF($B$15=DATOS!$B$6,COMPRESORES!Q171,IF($B$15=DATOS!$B$7,EVAPORADORES!Q171,IF($B$15=DATOS!$B$8,FILTROS!Q171,IF($B$15=DATOS!$B$9,IC!Q171,IF($B$15=DATOS!$B$10,MIXERS!Q171,IF($B$15=DATOS!$B$11,MOLINOS!Q171,IF($B$15=DATOS!$B$12,'ÓSMOSIS INV'!Q171,IF($B$15=DATOS!$B$13,REACTORES!Q171,IF($B$15=DATOS!$B$14,RESINAS!Q175,IF($B$15=DATOS!$B$15,SECADORES!Q171,IF($B$15=DATOS!$B$16,SILOS!Q171,IF($B$15=DATOS!$B$17,TANQUES!Q171,IF($B$15=DATOS!$B$18,'TK AGITADOS'!Q171,IF($B$15=DATOS!$B$19,'TORRES ENF'!Q171," ")))))))))))))))))</f>
        <v>0</v>
      </c>
      <c r="P187" s="46">
        <f>IF($B$15=DATOS!$B$3,CALDERAS!R171,IF($B$15=DATOS!$B$4,CENTRÍFUGAS!R171,IF($B$15=DATOS!$B$5,CHILLERS!R171, IF($B$15=DATOS!$B$6,COMPRESORES!R171,IF($B$15=DATOS!$B$7,EVAPORADORES!R171,IF($B$15=DATOS!$B$8,FILTROS!R171,IF($B$15=DATOS!$B$9,IC!R171,IF($B$15=DATOS!$B$10,MIXERS!R171,IF($B$15=DATOS!$B$11,MOLINOS!R171,IF($B$15=DATOS!$B$12,'ÓSMOSIS INV'!R171,IF($B$15=DATOS!$B$13,REACTORES!R171,IF($B$15=DATOS!$B$14,RESINAS!R175,IF($B$15=DATOS!$B$15,SECADORES!R171,IF($B$15=DATOS!$B$16,SILOS!R171,IF($B$15=DATOS!$B$17,TANQUES!R171,IF($B$15=DATOS!$B$18,'TK AGITADOS'!R171,IF($B$15=DATOS!$B$19,'TORRES ENF'!R171," ")))))))))))))))))</f>
        <v>0</v>
      </c>
      <c r="Q187" s="46">
        <f>IF($B$15=DATOS!$B$3,CALDERAS!S171,IF($B$15=DATOS!$B$4,CENTRÍFUGAS!S171,IF($B$15=DATOS!$B$5,CHILLERS!S171, IF($B$15=DATOS!$B$6,COMPRESORES!S171,IF($B$15=DATOS!$B$7,EVAPORADORES!S171,IF($B$15=DATOS!$B$8,FILTROS!S171,IF($B$15=DATOS!$B$9,IC!S171,IF($B$15=DATOS!$B$10,MIXERS!S171,IF($B$15=DATOS!$B$11,MOLINOS!S171,IF($B$15=DATOS!$B$12,'ÓSMOSIS INV'!S171,IF($B$15=DATOS!$B$13,REACTORES!S171,IF($B$15=DATOS!$B$14,RESINAS!S175,IF($B$15=DATOS!$B$15,SECADORES!S171,IF($B$15=DATOS!$B$16,SILOS!S171,IF($B$15=DATOS!$B$17,TANQUES!S171,IF($B$15=DATOS!$B$18,'TK AGITADOS'!S171,IF($B$15=DATOS!$B$19,'TORRES ENF'!S171," ")))))))))))))))))</f>
        <v>0</v>
      </c>
      <c r="R187" s="46">
        <f>IF($B$15=DATOS!$B$3,CALDERAS!T171,IF($B$15=DATOS!$B$4,CENTRÍFUGAS!T171,IF($B$15=DATOS!$B$5,CHILLERS!T171, IF($B$15=DATOS!$B$6,COMPRESORES!T171,IF($B$15=DATOS!$B$7,EVAPORADORES!T171,IF($B$15=DATOS!$B$8,FILTROS!T171,IF($B$15=DATOS!$B$9,IC!T171,IF($B$15=DATOS!$B$10,MIXERS!T171,IF($B$15=DATOS!$B$11,MOLINOS!T171,IF($B$15=DATOS!$B$12,'ÓSMOSIS INV'!T171,IF($B$15=DATOS!$B$13,REACTORES!T171,IF($B$15=DATOS!$B$14,RESINAS!T175,IF($B$15=DATOS!$B$15,SECADORES!T171,IF($B$15=DATOS!$B$16,SILOS!T171,IF($B$15=DATOS!$B$17,TANQUES!T171,IF($B$15=DATOS!$B$18,'TK AGITADOS'!T171,IF($B$15=DATOS!$B$19,'TORRES ENF'!T171," ")))))))))))))))))</f>
        <v>0</v>
      </c>
      <c r="S187" s="46">
        <f>IF($B$15=DATOS!$B$3,CALDERAS!U171,IF($B$15=DATOS!$B$4,CENTRÍFUGAS!U171,IF($B$15=DATOS!$B$5,CHILLERS!U171, IF($B$15=DATOS!$B$6,COMPRESORES!U171,IF($B$15=DATOS!$B$7,EVAPORADORES!U171,IF($B$15=DATOS!$B$8,FILTROS!U171,IF($B$15=DATOS!$B$9,IC!U171,IF($B$15=DATOS!$B$10,MIXERS!U171,IF($B$15=DATOS!$B$11,MOLINOS!U171,IF($B$15=DATOS!$B$12,'ÓSMOSIS INV'!U171,IF($B$15=DATOS!$B$13,REACTORES!U171,IF($B$15=DATOS!$B$14,RESINAS!U175,IF($B$15=DATOS!$B$15,SECADORES!U171,IF($B$15=DATOS!$B$16,SILOS!U171,IF($B$15=DATOS!$B$17,TANQUES!U171,IF($B$15=DATOS!$B$18,'TK AGITADOS'!U171,IF($B$15=DATOS!$B$19,'TORRES ENF'!U171," ")))))))))))))))))</f>
        <v>0</v>
      </c>
      <c r="T187" s="46">
        <f>IF($B$15=DATOS!$B$3,CALDERAS!V171,IF($B$15=DATOS!$B$4,CENTRÍFUGAS!V171,IF($B$15=DATOS!$B$5,CHILLERS!V171, IF($B$15=DATOS!$B$6,COMPRESORES!V171,IF($B$15=DATOS!$B$7,EVAPORADORES!V171,IF($B$15=DATOS!$B$8,FILTROS!V171,IF($B$15=DATOS!$B$9,IC!V171,IF($B$15=DATOS!$B$10,MIXERS!V171,IF($B$15=DATOS!$B$11,MOLINOS!V171,IF($B$15=DATOS!$B$12,'ÓSMOSIS INV'!V171,IF($B$15=DATOS!$B$13,REACTORES!V171,IF($B$15=DATOS!$B$14,RESINAS!V175,IF($B$15=DATOS!$B$15,SECADORES!V171,IF($B$15=DATOS!$B$16,SILOS!V171,IF($B$15=DATOS!$B$17,TANQUES!V171,IF($B$15=DATOS!$B$18,'TK AGITADOS'!V171,IF($B$15=DATOS!$B$19,'TORRES ENF'!V171," ")))))))))))))))))</f>
        <v>0</v>
      </c>
      <c r="U187" s="46">
        <f>IF($B$15=DATOS!$B$3,CALDERAS!W171,IF($B$15=DATOS!$B$4,CENTRÍFUGAS!W171,IF($B$15=DATOS!$B$5,CHILLERS!W171, IF($B$15=DATOS!$B$6,COMPRESORES!W171,IF($B$15=DATOS!$B$7,EVAPORADORES!W171,IF($B$15=DATOS!$B$8,FILTROS!W171,IF($B$15=DATOS!$B$9,IC!W171,IF($B$15=DATOS!$B$10,MIXERS!W171,IF($B$15=DATOS!$B$11,MOLINOS!W171,IF($B$15=DATOS!$B$12,'ÓSMOSIS INV'!W171,IF($B$15=DATOS!$B$13,REACTORES!W171,IF($B$15=DATOS!$B$14,RESINAS!W175,IF($B$15=DATOS!$B$15,SECADORES!W171,IF($B$15=DATOS!$B$16,SILOS!W171,IF($B$15=DATOS!$B$17,TANQUES!W171,IF($B$15=DATOS!$B$18,'TK AGITADOS'!W171,IF($B$15=DATOS!$B$19,'TORRES ENF'!W171," ")))))))))))))))))</f>
        <v>0</v>
      </c>
      <c r="V187" s="46">
        <f>IF($B$15=DATOS!$B$3,CALDERAS!X171,IF($B$15=DATOS!$B$4,CENTRÍFUGAS!X171,IF($B$15=DATOS!$B$5,CHILLERS!X171, IF($B$15=DATOS!$B$6,COMPRESORES!X171,IF($B$15=DATOS!$B$7,EVAPORADORES!X171,IF($B$15=DATOS!$B$8,FILTROS!X171,IF($B$15=DATOS!$B$9,IC!X171,IF($B$15=DATOS!$B$10,MIXERS!X171,IF($B$15=DATOS!$B$11,MOLINOS!X171,IF($B$15=DATOS!$B$12,'ÓSMOSIS INV'!X171,IF($B$15=DATOS!$B$13,REACTORES!X171,IF($B$15=DATOS!$B$14,RESINAS!X175,IF($B$15=DATOS!$B$15,SECADORES!X171,IF($B$15=DATOS!$B$16,SILOS!X171,IF($B$15=DATOS!$B$17,TANQUES!X171,IF($B$15=DATOS!$B$18,'TK AGITADOS'!X171,IF($B$15=DATOS!$B$19,'TORRES ENF'!X171," ")))))))))))))))))</f>
        <v>0</v>
      </c>
      <c r="W187" s="46">
        <f>IF($B$15=DATOS!$B$3,CALDERAS!Y171,IF($B$15=DATOS!$B$4,CENTRÍFUGAS!Y171,IF($B$15=DATOS!$B$5,CHILLERS!Y171, IF($B$15=DATOS!$B$6,COMPRESORES!Y171,IF($B$15=DATOS!$B$7,EVAPORADORES!Y171,IF($B$15=DATOS!$B$8,FILTROS!Y171,IF($B$15=DATOS!$B$9,IC!Y171,IF($B$15=DATOS!$B$10,MIXERS!Y171,IF($B$15=DATOS!$B$11,MOLINOS!Y171,IF($B$15=DATOS!$B$12,'ÓSMOSIS INV'!Y171,IF($B$15=DATOS!$B$13,REACTORES!Y171,IF($B$15=DATOS!$B$14,RESINAS!Y175,IF($B$15=DATOS!$B$15,SECADORES!Y171,IF($B$15=DATOS!$B$16,SILOS!Y171,IF($B$15=DATOS!$B$17,TANQUES!Y171,IF($B$15=DATOS!$B$18,'TK AGITADOS'!Y171,IF($B$15=DATOS!$B$19,'TORRES ENF'!Y171," ")))))))))))))))))</f>
        <v>0</v>
      </c>
      <c r="X187" s="46">
        <f>IF($B$15=DATOS!$B$3,CALDERAS!Z171,IF($B$15=DATOS!$B$4,CENTRÍFUGAS!Z171,IF($B$15=DATOS!$B$5,CHILLERS!Z171, IF($B$15=DATOS!$B$6,COMPRESORES!Z171,IF($B$15=DATOS!$B$7,EVAPORADORES!Z171,IF($B$15=DATOS!$B$8,FILTROS!Z171,IF($B$15=DATOS!$B$9,IC!Z171,IF($B$15=DATOS!$B$10,MIXERS!Z171,IF($B$15=DATOS!$B$11,MOLINOS!Z171,IF($B$15=DATOS!$B$12,'ÓSMOSIS INV'!Z171,IF($B$15=DATOS!$B$13,REACTORES!Z171,IF($B$15=DATOS!$B$14,RESINAS!Z175,IF($B$15=DATOS!$B$15,SECADORES!Z171,IF($B$15=DATOS!$B$16,SILOS!Z171,IF($B$15=DATOS!$B$17,TANQUES!Z171,IF($B$15=DATOS!$B$18,'TK AGITADOS'!Z171,IF($B$15=DATOS!$B$19,'TORRES ENF'!Z171," ")))))))))))))))))</f>
        <v>0</v>
      </c>
      <c r="Y187" s="46">
        <f>IF($B$15=DATOS!$B$3,CALDERAS!AA171,IF($B$15=DATOS!$B$4,CENTRÍFUGAS!AA171,IF($B$15=DATOS!$B$5,CHILLERS!AA171, IF($B$15=DATOS!$B$6,COMPRESORES!AA171,IF($B$15=DATOS!$B$7,EVAPORADORES!AA171,IF($B$15=DATOS!$B$8,FILTROS!AA171,IF($B$15=DATOS!$B$9,IC!AA171,IF($B$15=DATOS!$B$10,MIXERS!AA171,IF($B$15=DATOS!$B$11,MOLINOS!AA171,IF($B$15=DATOS!$B$12,'ÓSMOSIS INV'!AA171,IF($B$15=DATOS!$B$13,REACTORES!AA171,IF($B$15=DATOS!$B$14,RESINAS!AA175,IF($B$15=DATOS!$B$15,SECADORES!AA171,IF($B$15=DATOS!$B$16,SILOS!AA171,IF($B$15=DATOS!$B$17,TANQUES!AA171,IF($B$15=DATOS!$B$18,'TK AGITADOS'!AA171,IF($B$15=DATOS!$B$19,'TORRES ENF'!AA171," ")))))))))))))))))</f>
        <v>0</v>
      </c>
      <c r="Z187" s="46">
        <f>IF($B$15=DATOS!$B$3,CALDERAS!AB171,IF($B$15=DATOS!$B$4,CENTRÍFUGAS!AB171,IF($B$15=DATOS!$B$5,CHILLERS!AB171, IF($B$15=DATOS!$B$6,COMPRESORES!AB171,IF($B$15=DATOS!$B$7,EVAPORADORES!AB171,IF($B$15=DATOS!$B$8,FILTROS!AB171,IF($B$15=DATOS!$B$9,IC!AB171,IF($B$15=DATOS!$B$10,MIXERS!AB171,IF($B$15=DATOS!$B$11,MOLINOS!AB171,IF($B$15=DATOS!$B$12,'ÓSMOSIS INV'!AB171,IF($B$15=DATOS!$B$13,REACTORES!AB171,IF($B$15=DATOS!$B$14,RESINAS!AB175,IF($B$15=DATOS!$B$15,SECADORES!AB171,IF($B$15=DATOS!$B$16,SILOS!AB171,IF($B$15=DATOS!$B$17,TANQUES!AB171,IF($B$15=DATOS!$B$18,'TK AGITADOS'!AB171,IF($B$15=DATOS!$B$19,'TORRES ENF'!AB171," ")))))))))))))))))</f>
        <v>0</v>
      </c>
      <c r="AA187" s="46">
        <f>IF($B$15=DATOS!$B$3,CALDERAS!AC171,IF($B$15=DATOS!$B$4,CENTRÍFUGAS!AC171,IF($B$15=DATOS!$B$5,CHILLERS!AC171, IF($B$15=DATOS!$B$6,COMPRESORES!AC171,IF($B$15=DATOS!$B$7,EVAPORADORES!AC171,IF($B$15=DATOS!$B$8,FILTROS!AC171,IF($B$15=DATOS!$B$9,IC!AC171,IF($B$15=DATOS!$B$10,MIXERS!AC171,IF($B$15=DATOS!$B$11,MOLINOS!AC171,IF($B$15=DATOS!$B$12,'ÓSMOSIS INV'!AC171,IF($B$15=DATOS!$B$13,REACTORES!AC171,IF($B$15=DATOS!$B$14,RESINAS!AC175,IF($B$15=DATOS!$B$15,SECADORES!AC171,IF($B$15=DATOS!$B$16,SILOS!AC171,IF($B$15=DATOS!$B$17,TANQUES!AC171,IF($B$15=DATOS!$B$18,'TK AGITADOS'!AC171,IF($B$15=DATOS!$B$19,'TORRES ENF'!AC171," ")))))))))))))))))</f>
        <v>0</v>
      </c>
      <c r="AB187" s="46">
        <f>IF($B$15=DATOS!$B$3,CALDERAS!AD171,IF($B$15=DATOS!$B$4,CENTRÍFUGAS!AD171,IF($B$15=DATOS!$B$5,CHILLERS!AD171, IF($B$15=DATOS!$B$6,COMPRESORES!AD171,IF($B$15=DATOS!$B$7,EVAPORADORES!AD171,IF($B$15=DATOS!$B$8,FILTROS!AD171,IF($B$15=DATOS!$B$9,IC!AD171,IF($B$15=DATOS!$B$10,MIXERS!AD171,IF($B$15=DATOS!$B$11,MOLINOS!AD171,IF($B$15=DATOS!$B$12,'ÓSMOSIS INV'!AD171,IF($B$15=DATOS!$B$13,REACTORES!AD171,IF($B$15=DATOS!$B$14,RESINAS!AD175,IF($B$15=DATOS!$B$15,SECADORES!AD171,IF($B$15=DATOS!$B$16,SILOS!AD171,IF($B$15=DATOS!$B$17,TANQUES!AD171,IF($B$15=DATOS!$B$18,'TK AGITADOS'!AD171,IF($B$15=DATOS!$B$19,'TORRES ENF'!AD171," ")))))))))))))))))</f>
        <v>0</v>
      </c>
      <c r="AC187" s="46">
        <f>IF($B$15=DATOS!$B$3,CALDERAS!AE171,IF($B$15=DATOS!$B$4,CENTRÍFUGAS!AE171,IF($B$15=DATOS!$B$5,CHILLERS!AE171, IF($B$15=DATOS!$B$6,COMPRESORES!AE171,IF($B$15=DATOS!$B$7,EVAPORADORES!AE171,IF($B$15=DATOS!$B$8,FILTROS!AE171,IF($B$15=DATOS!$B$9,IC!AE171,IF($B$15=DATOS!$B$10,MIXERS!AE171,IF($B$15=DATOS!$B$11,MOLINOS!AE171,IF($B$15=DATOS!$B$12,'ÓSMOSIS INV'!AE171,IF($B$15=DATOS!$B$13,REACTORES!AE171,IF($B$15=DATOS!$B$14,RESINAS!AE175,IF($B$15=DATOS!$B$15,SECADORES!AE171,IF($B$15=DATOS!$B$16,SILOS!AE171,IF($B$15=DATOS!$B$17,TANQUES!AE171,IF($B$15=DATOS!$B$18,'TK AGITADOS'!AE171,IF($B$15=DATOS!$B$19,'TORRES ENF'!AE171," ")))))))))))))))))</f>
        <v>0</v>
      </c>
      <c r="AD187" s="46">
        <f>IF($B$15=DATOS!$B$3,CALDERAS!AF171,IF($B$15=DATOS!$B$4,CENTRÍFUGAS!AF171,IF($B$15=DATOS!$B$5,CHILLERS!AF171, IF($B$15=DATOS!$B$6,COMPRESORES!AF171,IF($B$15=DATOS!$B$7,EVAPORADORES!AF171,IF($B$15=DATOS!$B$8,FILTROS!AF171,IF($B$15=DATOS!$B$9,IC!AF171,IF($B$15=DATOS!$B$10,MIXERS!AF171,IF($B$15=DATOS!$B$11,MOLINOS!AF171,IF($B$15=DATOS!$B$12,'ÓSMOSIS INV'!AF171,IF($B$15=DATOS!$B$13,REACTORES!AF171,IF($B$15=DATOS!$B$14,RESINAS!AF175,IF($B$15=DATOS!$B$15,SECADORES!AF171,IF($B$15=DATOS!$B$16,SILOS!AF171,IF($B$15=DATOS!$B$17,TANQUES!AF171,IF($B$15=DATOS!$B$18,'TK AGITADOS'!AF171,IF($B$15=DATOS!$B$19,'TORRES ENF'!AF171," ")))))))))))))))))</f>
        <v>0</v>
      </c>
      <c r="AE187" s="46">
        <f>IF($B$15=DATOS!$B$3,CALDERAS!AG171,IF($B$15=DATOS!$B$4,CENTRÍFUGAS!AG171,IF($B$15=DATOS!$B$5,CHILLERS!AG171, IF($B$15=DATOS!$B$6,COMPRESORES!AG171,IF($B$15=DATOS!$B$7,EVAPORADORES!AG171,IF($B$15=DATOS!$B$8,FILTROS!AG171,IF($B$15=DATOS!$B$9,IC!AG171,IF($B$15=DATOS!$B$10,MIXERS!AG171,IF($B$15=DATOS!$B$11,MOLINOS!AG171,IF($B$15=DATOS!$B$12,'ÓSMOSIS INV'!AG171,IF($B$15=DATOS!$B$13,REACTORES!AG171,IF($B$15=DATOS!$B$14,RESINAS!AG175,IF($B$15=DATOS!$B$15,SECADORES!AG171,IF($B$15=DATOS!$B$16,SILOS!AG171,IF($B$15=DATOS!$B$17,TANQUES!AG171,IF($B$15=DATOS!$B$18,'TK AGITADOS'!AG171,IF($B$15=DATOS!$B$19,'TORRES ENF'!AG171," ")))))))))))))))))</f>
        <v>0</v>
      </c>
      <c r="AF187" s="46">
        <f>IF($B$15=DATOS!$B$3,CALDERAS!AH171,IF($B$15=DATOS!$B$4,CENTRÍFUGAS!AH171,IF($B$15=DATOS!$B$5,CHILLERS!AH171, IF($B$15=DATOS!$B$6,COMPRESORES!AH171,IF($B$15=DATOS!$B$7,EVAPORADORES!AH171,IF($B$15=DATOS!$B$8,FILTROS!AH171,IF($B$15=DATOS!$B$9,IC!AH171,IF($B$15=DATOS!$B$10,MIXERS!AH171,IF($B$15=DATOS!$B$11,MOLINOS!AH171,IF($B$15=DATOS!$B$12,'ÓSMOSIS INV'!AH171,IF($B$15=DATOS!$B$13,REACTORES!AH171,IF($B$15=DATOS!$B$14,RESINAS!AH175,IF($B$15=DATOS!$B$15,SECADORES!AH171,IF($B$15=DATOS!$B$16,SILOS!AH171,IF($B$15=DATOS!$B$17,TANQUES!AH171,IF($B$15=DATOS!$B$18,'TK AGITADOS'!AH171,IF($B$15=DATOS!$B$19,'TORRES ENF'!AH171," ")))))))))))))))))</f>
        <v>0</v>
      </c>
    </row>
    <row r="188" spans="1:32" s="48" customFormat="1" ht="45" customHeight="1" x14ac:dyDescent="0.4">
      <c r="A188" s="46">
        <f>IF($B$15=DATOS!$B$3,CALDERAS!C172,IF($B$15=DATOS!$B$4,CENTRÍFUGAS!C172,IF($B$15=DATOS!$B$5,CHILLERS!C172, IF($B$15=DATOS!$B$6,COMPRESORES!C172,IF($B$15=DATOS!$B$7,EVAPORADORES!C172,IF($B$15=DATOS!$B$8,FILTROS!C172,IF($B$15=DATOS!$B$9,IC!C172,IF($B$15=DATOS!$B$10,MIXERS!C172,IF($B$15=DATOS!$B$11,MOLINOS!C172,IF($B$15=DATOS!$B$12,'ÓSMOSIS INV'!C172,IF($B$15=DATOS!$B$13,REACTORES!C172,IF($B$15=DATOS!$B$14,RESINAS!C176,IF($B$15=DATOS!$B$15,SECADORES!C172,IF($B$15=DATOS!$B$16,SILOS!C172,IF($B$15=DATOS!$B$17,TANQUES!C172,IF($B$15=DATOS!$B$18,'TK AGITADOS'!C172,IF($B$15=DATOS!$B$19,'TORRES ENF'!C172," ")))))))))))))))))</f>
        <v>0</v>
      </c>
      <c r="B188" s="46">
        <f>IF($B$15=DATOS!$B$3,CALDERAS!D172,IF($B$15=DATOS!$B$4,CENTRÍFUGAS!D172,IF($B$15=DATOS!$B$5,CHILLERS!D172, IF($B$15=DATOS!$B$6,COMPRESORES!D172,IF($B$15=DATOS!$B$7,EVAPORADORES!D172,IF($B$15=DATOS!$B$8,FILTROS!D172,IF($B$15=DATOS!$B$9,IC!D172,IF($B$15=DATOS!$B$10,MIXERS!D172,IF($B$15=DATOS!$B$11,MOLINOS!D172,IF($B$15=DATOS!$B$12,'ÓSMOSIS INV'!D172,IF($B$15=DATOS!$B$13,REACTORES!D172,IF($B$15=DATOS!$B$14,RESINAS!D176,IF($B$15=DATOS!$B$15,SECADORES!D172,IF($B$15=DATOS!$B$16,SILOS!D172,IF($B$15=DATOS!$B$17,TANQUES!D172,IF($B$15=DATOS!$B$18,'TK AGITADOS'!D172,IF($B$15=DATOS!$B$19,'TORRES ENF'!D172," ")))))))))))))))))</f>
        <v>0</v>
      </c>
      <c r="C188" s="46">
        <f>IF($B$15=DATOS!$B$3,CALDERAS!E172,IF($B$15=DATOS!$B$4,CENTRÍFUGAS!E172,IF($B$15=DATOS!$B$5,CHILLERS!E172, IF($B$15=DATOS!$B$6,COMPRESORES!E172,IF($B$15=DATOS!$B$7,EVAPORADORES!E172,IF($B$15=DATOS!$B$8,FILTROS!E172,IF($B$15=DATOS!$B$9,IC!E172,IF($B$15=DATOS!$B$10,MIXERS!E172,IF($B$15=DATOS!$B$11,MOLINOS!E172,IF($B$15=DATOS!$B$12,'ÓSMOSIS INV'!E172,IF($B$15=DATOS!$B$13,REACTORES!E172,IF($B$15=DATOS!$B$14,RESINAS!E176,IF($B$15=DATOS!$B$15,SECADORES!E172,IF($B$15=DATOS!$B$16,SILOS!E172,IF($B$15=DATOS!$B$17,TANQUES!E172,IF($B$15=DATOS!$B$18,'TK AGITADOS'!E172,IF($B$15=DATOS!$B$19,'TORRES ENF'!E172," ")))))))))))))))))</f>
        <v>0</v>
      </c>
      <c r="D188" s="46">
        <f>IF($B$15=DATOS!$B$3,CALDERAS!F172,IF($B$15=DATOS!$B$4,CENTRÍFUGAS!F172,IF($B$15=DATOS!$B$5,CHILLERS!F172, IF($B$15=DATOS!$B$6,COMPRESORES!F172,IF($B$15=DATOS!$B$7,EVAPORADORES!F172,IF($B$15=DATOS!$B$8,FILTROS!F172,IF($B$15=DATOS!$B$9,IC!F172,IF($B$15=DATOS!$B$10,MIXERS!F172,IF($B$15=DATOS!$B$11,MOLINOS!F172,IF($B$15=DATOS!$B$12,'ÓSMOSIS INV'!F172,IF($B$15=DATOS!$B$13,REACTORES!F172,IF($B$15=DATOS!$B$14,RESINAS!F176,IF($B$15=DATOS!$B$15,SECADORES!F172,IF($B$15=DATOS!$B$16,SILOS!F172,IF($B$15=DATOS!$B$17,TANQUES!F172,IF($B$15=DATOS!$B$18,'TK AGITADOS'!F172,IF($B$15=DATOS!$B$19,'TORRES ENF'!F172," ")))))))))))))))))</f>
        <v>0</v>
      </c>
      <c r="E188" s="46">
        <f>IF($B$15=DATOS!$B$3,CALDERAS!G172,IF($B$15=DATOS!$B$4,CENTRÍFUGAS!G172,IF($B$15=DATOS!$B$5,CHILLERS!G172, IF($B$15=DATOS!$B$6,COMPRESORES!G172,IF($B$15=DATOS!$B$7,EVAPORADORES!G172,IF($B$15=DATOS!$B$8,FILTROS!G172,IF($B$15=DATOS!$B$9,IC!G172,IF($B$15=DATOS!$B$10,MIXERS!G172,IF($B$15=DATOS!$B$11,MOLINOS!G172,IF($B$15=DATOS!$B$12,'ÓSMOSIS INV'!G172,IF($B$15=DATOS!$B$13,REACTORES!G172,IF($B$15=DATOS!$B$14,RESINAS!G176,IF($B$15=DATOS!$B$15,SECADORES!G172,IF($B$15=DATOS!$B$16,SILOS!G172,IF($B$15=DATOS!$B$17,TANQUES!G172,IF($B$15=DATOS!$B$18,'TK AGITADOS'!G172,IF($B$15=DATOS!$B$19,'TORRES ENF'!G172," ")))))))))))))))))</f>
        <v>0</v>
      </c>
      <c r="F188" s="46">
        <f>IF($B$15=DATOS!$B$3,CALDERAS!H172,IF($B$15=DATOS!$B$4,CENTRÍFUGAS!H172,IF($B$15=DATOS!$B$5,CHILLERS!H172, IF($B$15=DATOS!$B$6,COMPRESORES!H172,IF($B$15=DATOS!$B$7,EVAPORADORES!H172,IF($B$15=DATOS!$B$8,FILTROS!H172,IF($B$15=DATOS!$B$9,IC!H172,IF($B$15=DATOS!$B$10,MIXERS!H172,IF($B$15=DATOS!$B$11,MOLINOS!H172,IF($B$15=DATOS!$B$12,'ÓSMOSIS INV'!H172,IF($B$15=DATOS!$B$13,REACTORES!H172,IF($B$15=DATOS!$B$14,RESINAS!H176,IF($B$15=DATOS!$B$15,SECADORES!H172,IF($B$15=DATOS!$B$16,SILOS!H172,IF($B$15=DATOS!$B$17,TANQUES!H172,IF($B$15=DATOS!$B$18,'TK AGITADOS'!H172,IF($B$15=DATOS!$B$19,'TORRES ENF'!H172," ")))))))))))))))))</f>
        <v>0</v>
      </c>
      <c r="G188" s="46">
        <f>IF($B$15=DATOS!$B$3,CALDERAS!I172,IF($B$15=DATOS!$B$4,CENTRÍFUGAS!I172,IF($B$15=DATOS!$B$5,CHILLERS!I172, IF($B$15=DATOS!$B$6,COMPRESORES!I172,IF($B$15=DATOS!$B$7,EVAPORADORES!I172,IF($B$15=DATOS!$B$8,FILTROS!I172,IF($B$15=DATOS!$B$9,IC!I172,IF($B$15=DATOS!$B$10,MIXERS!I172,IF($B$15=DATOS!$B$11,MOLINOS!I172,IF($B$15=DATOS!$B$12,'ÓSMOSIS INV'!I172,IF($B$15=DATOS!$B$13,REACTORES!I172,IF($B$15=DATOS!$B$14,RESINAS!I176,IF($B$15=DATOS!$B$15,SECADORES!I172,IF($B$15=DATOS!$B$16,SILOS!I172,IF($B$15=DATOS!$B$17,TANQUES!I172,IF($B$15=DATOS!$B$18,'TK AGITADOS'!I172,IF($B$15=DATOS!$B$19,'TORRES ENF'!I172," ")))))))))))))))))</f>
        <v>0</v>
      </c>
      <c r="H188" s="46">
        <f>IF($B$15=DATOS!$B$3,CALDERAS!J172,IF($B$15=DATOS!$B$4,CENTRÍFUGAS!J172,IF($B$15=DATOS!$B$5,CHILLERS!J172, IF($B$15=DATOS!$B$6,COMPRESORES!J172,IF($B$15=DATOS!$B$7,EVAPORADORES!J172,IF($B$15=DATOS!$B$8,FILTROS!J172,IF($B$15=DATOS!$B$9,IC!J172,IF($B$15=DATOS!$B$10,MIXERS!J172,IF($B$15=DATOS!$B$11,MOLINOS!J172,IF($B$15=DATOS!$B$12,'ÓSMOSIS INV'!J172,IF($B$15=DATOS!$B$13,REACTORES!J172,IF($B$15=DATOS!$B$14,RESINAS!J176,IF($B$15=DATOS!$B$15,SECADORES!J172,IF($B$15=DATOS!$B$16,SILOS!J172,IF($B$15=DATOS!$B$17,TANQUES!J172,IF($B$15=DATOS!$B$18,'TK AGITADOS'!J172,IF($B$15=DATOS!$B$19,'TORRES ENF'!J172," ")))))))))))))))))</f>
        <v>0</v>
      </c>
      <c r="I188" s="46">
        <f>IF($B$15=DATOS!$B$3,CALDERAS!K172,IF($B$15=DATOS!$B$4,CENTRÍFUGAS!K172,IF($B$15=DATOS!$B$5,CHILLERS!K172, IF($B$15=DATOS!$B$6,COMPRESORES!K172,IF($B$15=DATOS!$B$7,EVAPORADORES!K172,IF($B$15=DATOS!$B$8,FILTROS!K172,IF($B$15=DATOS!$B$9,IC!K172,IF($B$15=DATOS!$B$10,MIXERS!K172,IF($B$15=DATOS!$B$11,MOLINOS!K172,IF($B$15=DATOS!$B$12,'ÓSMOSIS INV'!K172,IF($B$15=DATOS!$B$13,REACTORES!K172,IF($B$15=DATOS!$B$14,RESINAS!K176,IF($B$15=DATOS!$B$15,SECADORES!K172,IF($B$15=DATOS!$B$16,SILOS!K172,IF($B$15=DATOS!$B$17,TANQUES!K172,IF($B$15=DATOS!$B$18,'TK AGITADOS'!K172,IF($B$15=DATOS!$B$19,'TORRES ENF'!K172," ")))))))))))))))))</f>
        <v>0</v>
      </c>
      <c r="J188" s="46">
        <f>IF($B$15=DATOS!$B$3,CALDERAS!L172,IF($B$15=DATOS!$B$4,CENTRÍFUGAS!L172,IF($B$15=DATOS!$B$5,CHILLERS!L172, IF($B$15=DATOS!$B$6,COMPRESORES!L172,IF($B$15=DATOS!$B$7,EVAPORADORES!L172,IF($B$15=DATOS!$B$8,FILTROS!L172,IF($B$15=DATOS!$B$9,IC!L172,IF($B$15=DATOS!$B$10,MIXERS!L172,IF($B$15=DATOS!$B$11,MOLINOS!L172,IF($B$15=DATOS!$B$12,'ÓSMOSIS INV'!L172,IF($B$15=DATOS!$B$13,REACTORES!L172,IF($B$15=DATOS!$B$14,RESINAS!L176,IF($B$15=DATOS!$B$15,SECADORES!L172,IF($B$15=DATOS!$B$16,SILOS!L172,IF($B$15=DATOS!$B$17,TANQUES!L172,IF($B$15=DATOS!$B$18,'TK AGITADOS'!L172,IF($B$15=DATOS!$B$19,'TORRES ENF'!L172," ")))))))))))))))))</f>
        <v>0</v>
      </c>
      <c r="K188" s="46">
        <f>IF($B$15=DATOS!$B$3,CALDERAS!M172,IF($B$15=DATOS!$B$4,CENTRÍFUGAS!M172,IF($B$15=DATOS!$B$5,CHILLERS!M172, IF($B$15=DATOS!$B$6,COMPRESORES!M172,IF($B$15=DATOS!$B$7,EVAPORADORES!M172,IF($B$15=DATOS!$B$8,FILTROS!M172,IF($B$15=DATOS!$B$9,IC!M172,IF($B$15=DATOS!$B$10,MIXERS!M172,IF($B$15=DATOS!$B$11,MOLINOS!M172,IF($B$15=DATOS!$B$12,'ÓSMOSIS INV'!M172,IF($B$15=DATOS!$B$13,REACTORES!M172,IF($B$15=DATOS!$B$14,RESINAS!M176,IF($B$15=DATOS!$B$15,SECADORES!M172,IF($B$15=DATOS!$B$16,SILOS!M172,IF($B$15=DATOS!$B$17,TANQUES!M172,IF($B$15=DATOS!$B$18,'TK AGITADOS'!M172,IF($B$15=DATOS!$B$19,'TORRES ENF'!M172," ")))))))))))))))))</f>
        <v>0</v>
      </c>
      <c r="L188" s="46">
        <f>IF($B$15=DATOS!$B$3,CALDERAS!N172,IF($B$15=DATOS!$B$4,CENTRÍFUGAS!N172,IF($B$15=DATOS!$B$5,CHILLERS!N172, IF($B$15=DATOS!$B$6,COMPRESORES!N172,IF($B$15=DATOS!$B$7,EVAPORADORES!N172,IF($B$15=DATOS!$B$8,FILTROS!N172,IF($B$15=DATOS!$B$9,IC!N172,IF($B$15=DATOS!$B$10,MIXERS!N172,IF($B$15=DATOS!$B$11,MOLINOS!N172,IF($B$15=DATOS!$B$12,'ÓSMOSIS INV'!N172,IF($B$15=DATOS!$B$13,REACTORES!N172,IF($B$15=DATOS!$B$14,RESINAS!N176,IF($B$15=DATOS!$B$15,SECADORES!N172,IF($B$15=DATOS!$B$16,SILOS!N172,IF($B$15=DATOS!$B$17,TANQUES!N172,IF($B$15=DATOS!$B$18,'TK AGITADOS'!N172,IF($B$15=DATOS!$B$19,'TORRES ENF'!N172," ")))))))))))))))))</f>
        <v>0</v>
      </c>
      <c r="M188" s="46">
        <f>IF($B$15=DATOS!$B$3,CALDERAS!O172,IF($B$15=DATOS!$B$4,CENTRÍFUGAS!O172,IF($B$15=DATOS!$B$5,CHILLERS!O172, IF($B$15=DATOS!$B$6,COMPRESORES!O172,IF($B$15=DATOS!$B$7,EVAPORADORES!O172,IF($B$15=DATOS!$B$8,FILTROS!O172,IF($B$15=DATOS!$B$9,IC!O172,IF($B$15=DATOS!$B$10,MIXERS!O172,IF($B$15=DATOS!$B$11,MOLINOS!O172,IF($B$15=DATOS!$B$12,'ÓSMOSIS INV'!O172,IF($B$15=DATOS!$B$13,REACTORES!O172,IF($B$15=DATOS!$B$14,RESINAS!O176,IF($B$15=DATOS!$B$15,SECADORES!O172,IF($B$15=DATOS!$B$16,SILOS!O172,IF($B$15=DATOS!$B$17,TANQUES!O172,IF($B$15=DATOS!$B$18,'TK AGITADOS'!O172,IF($B$15=DATOS!$B$19,'TORRES ENF'!O172," ")))))))))))))))))</f>
        <v>0</v>
      </c>
      <c r="N188" s="46">
        <f>IF($B$15=DATOS!$B$3,CALDERAS!P172,IF($B$15=DATOS!$B$4,CENTRÍFUGAS!P172,IF($B$15=DATOS!$B$5,CHILLERS!P172, IF($B$15=DATOS!$B$6,COMPRESORES!P172,IF($B$15=DATOS!$B$7,EVAPORADORES!P172,IF($B$15=DATOS!$B$8,FILTROS!P172,IF($B$15=DATOS!$B$9,IC!P172,IF($B$15=DATOS!$B$10,MIXERS!P172,IF($B$15=DATOS!$B$11,MOLINOS!P172,IF($B$15=DATOS!$B$12,'ÓSMOSIS INV'!P172,IF($B$15=DATOS!$B$13,REACTORES!P172,IF($B$15=DATOS!$B$14,RESINAS!P176,IF($B$15=DATOS!$B$15,SECADORES!P172,IF($B$15=DATOS!$B$16,SILOS!P172,IF($B$15=DATOS!$B$17,TANQUES!P172,IF($B$15=DATOS!$B$18,'TK AGITADOS'!P172,IF($B$15=DATOS!$B$19,'TORRES ENF'!P172," ")))))))))))))))))</f>
        <v>0</v>
      </c>
      <c r="O188" s="46">
        <f>IF($B$15=DATOS!$B$3,CALDERAS!Q172,IF($B$15=DATOS!$B$4,CENTRÍFUGAS!Q172,IF($B$15=DATOS!$B$5,CHILLERS!Q172, IF($B$15=DATOS!$B$6,COMPRESORES!Q172,IF($B$15=DATOS!$B$7,EVAPORADORES!Q172,IF($B$15=DATOS!$B$8,FILTROS!Q172,IF($B$15=DATOS!$B$9,IC!Q172,IF($B$15=DATOS!$B$10,MIXERS!Q172,IF($B$15=DATOS!$B$11,MOLINOS!Q172,IF($B$15=DATOS!$B$12,'ÓSMOSIS INV'!Q172,IF($B$15=DATOS!$B$13,REACTORES!Q172,IF($B$15=DATOS!$B$14,RESINAS!Q176,IF($B$15=DATOS!$B$15,SECADORES!Q172,IF($B$15=DATOS!$B$16,SILOS!Q172,IF($B$15=DATOS!$B$17,TANQUES!Q172,IF($B$15=DATOS!$B$18,'TK AGITADOS'!Q172,IF($B$15=DATOS!$B$19,'TORRES ENF'!Q172," ")))))))))))))))))</f>
        <v>0</v>
      </c>
      <c r="P188" s="46">
        <f>IF($B$15=DATOS!$B$3,CALDERAS!R172,IF($B$15=DATOS!$B$4,CENTRÍFUGAS!R172,IF($B$15=DATOS!$B$5,CHILLERS!R172, IF($B$15=DATOS!$B$6,COMPRESORES!R172,IF($B$15=DATOS!$B$7,EVAPORADORES!R172,IF($B$15=DATOS!$B$8,FILTROS!R172,IF($B$15=DATOS!$B$9,IC!R172,IF($B$15=DATOS!$B$10,MIXERS!R172,IF($B$15=DATOS!$B$11,MOLINOS!R172,IF($B$15=DATOS!$B$12,'ÓSMOSIS INV'!R172,IF($B$15=DATOS!$B$13,REACTORES!R172,IF($B$15=DATOS!$B$14,RESINAS!R176,IF($B$15=DATOS!$B$15,SECADORES!R172,IF($B$15=DATOS!$B$16,SILOS!R172,IF($B$15=DATOS!$B$17,TANQUES!R172,IF($B$15=DATOS!$B$18,'TK AGITADOS'!R172,IF($B$15=DATOS!$B$19,'TORRES ENF'!R172," ")))))))))))))))))</f>
        <v>0</v>
      </c>
      <c r="Q188" s="46">
        <f>IF($B$15=DATOS!$B$3,CALDERAS!S172,IF($B$15=DATOS!$B$4,CENTRÍFUGAS!S172,IF($B$15=DATOS!$B$5,CHILLERS!S172, IF($B$15=DATOS!$B$6,COMPRESORES!S172,IF($B$15=DATOS!$B$7,EVAPORADORES!S172,IF($B$15=DATOS!$B$8,FILTROS!S172,IF($B$15=DATOS!$B$9,IC!S172,IF($B$15=DATOS!$B$10,MIXERS!S172,IF($B$15=DATOS!$B$11,MOLINOS!S172,IF($B$15=DATOS!$B$12,'ÓSMOSIS INV'!S172,IF($B$15=DATOS!$B$13,REACTORES!S172,IF($B$15=DATOS!$B$14,RESINAS!S176,IF($B$15=DATOS!$B$15,SECADORES!S172,IF($B$15=DATOS!$B$16,SILOS!S172,IF($B$15=DATOS!$B$17,TANQUES!S172,IF($B$15=DATOS!$B$18,'TK AGITADOS'!S172,IF($B$15=DATOS!$B$19,'TORRES ENF'!S172," ")))))))))))))))))</f>
        <v>0</v>
      </c>
      <c r="R188" s="46">
        <f>IF($B$15=DATOS!$B$3,CALDERAS!T172,IF($B$15=DATOS!$B$4,CENTRÍFUGAS!T172,IF($B$15=DATOS!$B$5,CHILLERS!T172, IF($B$15=DATOS!$B$6,COMPRESORES!T172,IF($B$15=DATOS!$B$7,EVAPORADORES!T172,IF($B$15=DATOS!$B$8,FILTROS!T172,IF($B$15=DATOS!$B$9,IC!T172,IF($B$15=DATOS!$B$10,MIXERS!T172,IF($B$15=DATOS!$B$11,MOLINOS!T172,IF($B$15=DATOS!$B$12,'ÓSMOSIS INV'!T172,IF($B$15=DATOS!$B$13,REACTORES!T172,IF($B$15=DATOS!$B$14,RESINAS!T176,IF($B$15=DATOS!$B$15,SECADORES!T172,IF($B$15=DATOS!$B$16,SILOS!T172,IF($B$15=DATOS!$B$17,TANQUES!T172,IF($B$15=DATOS!$B$18,'TK AGITADOS'!T172,IF($B$15=DATOS!$B$19,'TORRES ENF'!T172," ")))))))))))))))))</f>
        <v>0</v>
      </c>
      <c r="S188" s="46">
        <f>IF($B$15=DATOS!$B$3,CALDERAS!U172,IF($B$15=DATOS!$B$4,CENTRÍFUGAS!U172,IF($B$15=DATOS!$B$5,CHILLERS!U172, IF($B$15=DATOS!$B$6,COMPRESORES!U172,IF($B$15=DATOS!$B$7,EVAPORADORES!U172,IF($B$15=DATOS!$B$8,FILTROS!U172,IF($B$15=DATOS!$B$9,IC!U172,IF($B$15=DATOS!$B$10,MIXERS!U172,IF($B$15=DATOS!$B$11,MOLINOS!U172,IF($B$15=DATOS!$B$12,'ÓSMOSIS INV'!U172,IF($B$15=DATOS!$B$13,REACTORES!U172,IF($B$15=DATOS!$B$14,RESINAS!U176,IF($B$15=DATOS!$B$15,SECADORES!U172,IF($B$15=DATOS!$B$16,SILOS!U172,IF($B$15=DATOS!$B$17,TANQUES!U172,IF($B$15=DATOS!$B$18,'TK AGITADOS'!U172,IF($B$15=DATOS!$B$19,'TORRES ENF'!U172," ")))))))))))))))))</f>
        <v>0</v>
      </c>
      <c r="T188" s="46">
        <f>IF($B$15=DATOS!$B$3,CALDERAS!V172,IF($B$15=DATOS!$B$4,CENTRÍFUGAS!V172,IF($B$15=DATOS!$B$5,CHILLERS!V172, IF($B$15=DATOS!$B$6,COMPRESORES!V172,IF($B$15=DATOS!$B$7,EVAPORADORES!V172,IF($B$15=DATOS!$B$8,FILTROS!V172,IF($B$15=DATOS!$B$9,IC!V172,IF($B$15=DATOS!$B$10,MIXERS!V172,IF($B$15=DATOS!$B$11,MOLINOS!V172,IF($B$15=DATOS!$B$12,'ÓSMOSIS INV'!V172,IF($B$15=DATOS!$B$13,REACTORES!V172,IF($B$15=DATOS!$B$14,RESINAS!V176,IF($B$15=DATOS!$B$15,SECADORES!V172,IF($B$15=DATOS!$B$16,SILOS!V172,IF($B$15=DATOS!$B$17,TANQUES!V172,IF($B$15=DATOS!$B$18,'TK AGITADOS'!V172,IF($B$15=DATOS!$B$19,'TORRES ENF'!V172," ")))))))))))))))))</f>
        <v>0</v>
      </c>
      <c r="U188" s="46">
        <f>IF($B$15=DATOS!$B$3,CALDERAS!W172,IF($B$15=DATOS!$B$4,CENTRÍFUGAS!W172,IF($B$15=DATOS!$B$5,CHILLERS!W172, IF($B$15=DATOS!$B$6,COMPRESORES!W172,IF($B$15=DATOS!$B$7,EVAPORADORES!W172,IF($B$15=DATOS!$B$8,FILTROS!W172,IF($B$15=DATOS!$B$9,IC!W172,IF($B$15=DATOS!$B$10,MIXERS!W172,IF($B$15=DATOS!$B$11,MOLINOS!W172,IF($B$15=DATOS!$B$12,'ÓSMOSIS INV'!W172,IF($B$15=DATOS!$B$13,REACTORES!W172,IF($B$15=DATOS!$B$14,RESINAS!W176,IF($B$15=DATOS!$B$15,SECADORES!W172,IF($B$15=DATOS!$B$16,SILOS!W172,IF($B$15=DATOS!$B$17,TANQUES!W172,IF($B$15=DATOS!$B$18,'TK AGITADOS'!W172,IF($B$15=DATOS!$B$19,'TORRES ENF'!W172," ")))))))))))))))))</f>
        <v>0</v>
      </c>
      <c r="V188" s="46">
        <f>IF($B$15=DATOS!$B$3,CALDERAS!X172,IF($B$15=DATOS!$B$4,CENTRÍFUGAS!X172,IF($B$15=DATOS!$B$5,CHILLERS!X172, IF($B$15=DATOS!$B$6,COMPRESORES!X172,IF($B$15=DATOS!$B$7,EVAPORADORES!X172,IF($B$15=DATOS!$B$8,FILTROS!X172,IF($B$15=DATOS!$B$9,IC!X172,IF($B$15=DATOS!$B$10,MIXERS!X172,IF($B$15=DATOS!$B$11,MOLINOS!X172,IF($B$15=DATOS!$B$12,'ÓSMOSIS INV'!X172,IF($B$15=DATOS!$B$13,REACTORES!X172,IF($B$15=DATOS!$B$14,RESINAS!X176,IF($B$15=DATOS!$B$15,SECADORES!X172,IF($B$15=DATOS!$B$16,SILOS!X172,IF($B$15=DATOS!$B$17,TANQUES!X172,IF($B$15=DATOS!$B$18,'TK AGITADOS'!X172,IF($B$15=DATOS!$B$19,'TORRES ENF'!X172," ")))))))))))))))))</f>
        <v>0</v>
      </c>
      <c r="W188" s="46">
        <f>IF($B$15=DATOS!$B$3,CALDERAS!Y172,IF($B$15=DATOS!$B$4,CENTRÍFUGAS!Y172,IF($B$15=DATOS!$B$5,CHILLERS!Y172, IF($B$15=DATOS!$B$6,COMPRESORES!Y172,IF($B$15=DATOS!$B$7,EVAPORADORES!Y172,IF($B$15=DATOS!$B$8,FILTROS!Y172,IF($B$15=DATOS!$B$9,IC!Y172,IF($B$15=DATOS!$B$10,MIXERS!Y172,IF($B$15=DATOS!$B$11,MOLINOS!Y172,IF($B$15=DATOS!$B$12,'ÓSMOSIS INV'!Y172,IF($B$15=DATOS!$B$13,REACTORES!Y172,IF($B$15=DATOS!$B$14,RESINAS!Y176,IF($B$15=DATOS!$B$15,SECADORES!Y172,IF($B$15=DATOS!$B$16,SILOS!Y172,IF($B$15=DATOS!$B$17,TANQUES!Y172,IF($B$15=DATOS!$B$18,'TK AGITADOS'!Y172,IF($B$15=DATOS!$B$19,'TORRES ENF'!Y172," ")))))))))))))))))</f>
        <v>0</v>
      </c>
      <c r="X188" s="46">
        <f>IF($B$15=DATOS!$B$3,CALDERAS!Z172,IF($B$15=DATOS!$B$4,CENTRÍFUGAS!Z172,IF($B$15=DATOS!$B$5,CHILLERS!Z172, IF($B$15=DATOS!$B$6,COMPRESORES!Z172,IF($B$15=DATOS!$B$7,EVAPORADORES!Z172,IF($B$15=DATOS!$B$8,FILTROS!Z172,IF($B$15=DATOS!$B$9,IC!Z172,IF($B$15=DATOS!$B$10,MIXERS!Z172,IF($B$15=DATOS!$B$11,MOLINOS!Z172,IF($B$15=DATOS!$B$12,'ÓSMOSIS INV'!Z172,IF($B$15=DATOS!$B$13,REACTORES!Z172,IF($B$15=DATOS!$B$14,RESINAS!Z176,IF($B$15=DATOS!$B$15,SECADORES!Z172,IF($B$15=DATOS!$B$16,SILOS!Z172,IF($B$15=DATOS!$B$17,TANQUES!Z172,IF($B$15=DATOS!$B$18,'TK AGITADOS'!Z172,IF($B$15=DATOS!$B$19,'TORRES ENF'!Z172," ")))))))))))))))))</f>
        <v>0</v>
      </c>
      <c r="Y188" s="46">
        <f>IF($B$15=DATOS!$B$3,CALDERAS!AA172,IF($B$15=DATOS!$B$4,CENTRÍFUGAS!AA172,IF($B$15=DATOS!$B$5,CHILLERS!AA172, IF($B$15=DATOS!$B$6,COMPRESORES!AA172,IF($B$15=DATOS!$B$7,EVAPORADORES!AA172,IF($B$15=DATOS!$B$8,FILTROS!AA172,IF($B$15=DATOS!$B$9,IC!AA172,IF($B$15=DATOS!$B$10,MIXERS!AA172,IF($B$15=DATOS!$B$11,MOLINOS!AA172,IF($B$15=DATOS!$B$12,'ÓSMOSIS INV'!AA172,IF($B$15=DATOS!$B$13,REACTORES!AA172,IF($B$15=DATOS!$B$14,RESINAS!AA176,IF($B$15=DATOS!$B$15,SECADORES!AA172,IF($B$15=DATOS!$B$16,SILOS!AA172,IF($B$15=DATOS!$B$17,TANQUES!AA172,IF($B$15=DATOS!$B$18,'TK AGITADOS'!AA172,IF($B$15=DATOS!$B$19,'TORRES ENF'!AA172," ")))))))))))))))))</f>
        <v>0</v>
      </c>
      <c r="Z188" s="46">
        <f>IF($B$15=DATOS!$B$3,CALDERAS!AB172,IF($B$15=DATOS!$B$4,CENTRÍFUGAS!AB172,IF($B$15=DATOS!$B$5,CHILLERS!AB172, IF($B$15=DATOS!$B$6,COMPRESORES!AB172,IF($B$15=DATOS!$B$7,EVAPORADORES!AB172,IF($B$15=DATOS!$B$8,FILTROS!AB172,IF($B$15=DATOS!$B$9,IC!AB172,IF($B$15=DATOS!$B$10,MIXERS!AB172,IF($B$15=DATOS!$B$11,MOLINOS!AB172,IF($B$15=DATOS!$B$12,'ÓSMOSIS INV'!AB172,IF($B$15=DATOS!$B$13,REACTORES!AB172,IF($B$15=DATOS!$B$14,RESINAS!AB176,IF($B$15=DATOS!$B$15,SECADORES!AB172,IF($B$15=DATOS!$B$16,SILOS!AB172,IF($B$15=DATOS!$B$17,TANQUES!AB172,IF($B$15=DATOS!$B$18,'TK AGITADOS'!AB172,IF($B$15=DATOS!$B$19,'TORRES ENF'!AB172," ")))))))))))))))))</f>
        <v>0</v>
      </c>
      <c r="AA188" s="46">
        <f>IF($B$15=DATOS!$B$3,CALDERAS!AC172,IF($B$15=DATOS!$B$4,CENTRÍFUGAS!AC172,IF($B$15=DATOS!$B$5,CHILLERS!AC172, IF($B$15=DATOS!$B$6,COMPRESORES!AC172,IF($B$15=DATOS!$B$7,EVAPORADORES!AC172,IF($B$15=DATOS!$B$8,FILTROS!AC172,IF($B$15=DATOS!$B$9,IC!AC172,IF($B$15=DATOS!$B$10,MIXERS!AC172,IF($B$15=DATOS!$B$11,MOLINOS!AC172,IF($B$15=DATOS!$B$12,'ÓSMOSIS INV'!AC172,IF($B$15=DATOS!$B$13,REACTORES!AC172,IF($B$15=DATOS!$B$14,RESINAS!AC176,IF($B$15=DATOS!$B$15,SECADORES!AC172,IF($B$15=DATOS!$B$16,SILOS!AC172,IF($B$15=DATOS!$B$17,TANQUES!AC172,IF($B$15=DATOS!$B$18,'TK AGITADOS'!AC172,IF($B$15=DATOS!$B$19,'TORRES ENF'!AC172," ")))))))))))))))))</f>
        <v>0</v>
      </c>
      <c r="AB188" s="46">
        <f>IF($B$15=DATOS!$B$3,CALDERAS!AD172,IF($B$15=DATOS!$B$4,CENTRÍFUGAS!AD172,IF($B$15=DATOS!$B$5,CHILLERS!AD172, IF($B$15=DATOS!$B$6,COMPRESORES!AD172,IF($B$15=DATOS!$B$7,EVAPORADORES!AD172,IF($B$15=DATOS!$B$8,FILTROS!AD172,IF($B$15=DATOS!$B$9,IC!AD172,IF($B$15=DATOS!$B$10,MIXERS!AD172,IF($B$15=DATOS!$B$11,MOLINOS!AD172,IF($B$15=DATOS!$B$12,'ÓSMOSIS INV'!AD172,IF($B$15=DATOS!$B$13,REACTORES!AD172,IF($B$15=DATOS!$B$14,RESINAS!AD176,IF($B$15=DATOS!$B$15,SECADORES!AD172,IF($B$15=DATOS!$B$16,SILOS!AD172,IF($B$15=DATOS!$B$17,TANQUES!AD172,IF($B$15=DATOS!$B$18,'TK AGITADOS'!AD172,IF($B$15=DATOS!$B$19,'TORRES ENF'!AD172," ")))))))))))))))))</f>
        <v>0</v>
      </c>
      <c r="AC188" s="46">
        <f>IF($B$15=DATOS!$B$3,CALDERAS!AE172,IF($B$15=DATOS!$B$4,CENTRÍFUGAS!AE172,IF($B$15=DATOS!$B$5,CHILLERS!AE172, IF($B$15=DATOS!$B$6,COMPRESORES!AE172,IF($B$15=DATOS!$B$7,EVAPORADORES!AE172,IF($B$15=DATOS!$B$8,FILTROS!AE172,IF($B$15=DATOS!$B$9,IC!AE172,IF($B$15=DATOS!$B$10,MIXERS!AE172,IF($B$15=DATOS!$B$11,MOLINOS!AE172,IF($B$15=DATOS!$B$12,'ÓSMOSIS INV'!AE172,IF($B$15=DATOS!$B$13,REACTORES!AE172,IF($B$15=DATOS!$B$14,RESINAS!AE176,IF($B$15=DATOS!$B$15,SECADORES!AE172,IF($B$15=DATOS!$B$16,SILOS!AE172,IF($B$15=DATOS!$B$17,TANQUES!AE172,IF($B$15=DATOS!$B$18,'TK AGITADOS'!AE172,IF($B$15=DATOS!$B$19,'TORRES ENF'!AE172," ")))))))))))))))))</f>
        <v>0</v>
      </c>
      <c r="AD188" s="46">
        <f>IF($B$15=DATOS!$B$3,CALDERAS!AF172,IF($B$15=DATOS!$B$4,CENTRÍFUGAS!AF172,IF($B$15=DATOS!$B$5,CHILLERS!AF172, IF($B$15=DATOS!$B$6,COMPRESORES!AF172,IF($B$15=DATOS!$B$7,EVAPORADORES!AF172,IF($B$15=DATOS!$B$8,FILTROS!AF172,IF($B$15=DATOS!$B$9,IC!AF172,IF($B$15=DATOS!$B$10,MIXERS!AF172,IF($B$15=DATOS!$B$11,MOLINOS!AF172,IF($B$15=DATOS!$B$12,'ÓSMOSIS INV'!AF172,IF($B$15=DATOS!$B$13,REACTORES!AF172,IF($B$15=DATOS!$B$14,RESINAS!AF176,IF($B$15=DATOS!$B$15,SECADORES!AF172,IF($B$15=DATOS!$B$16,SILOS!AF172,IF($B$15=DATOS!$B$17,TANQUES!AF172,IF($B$15=DATOS!$B$18,'TK AGITADOS'!AF172,IF($B$15=DATOS!$B$19,'TORRES ENF'!AF172," ")))))))))))))))))</f>
        <v>0</v>
      </c>
      <c r="AE188" s="46">
        <f>IF($B$15=DATOS!$B$3,CALDERAS!AG172,IF($B$15=DATOS!$B$4,CENTRÍFUGAS!AG172,IF($B$15=DATOS!$B$5,CHILLERS!AG172, IF($B$15=DATOS!$B$6,COMPRESORES!AG172,IF($B$15=DATOS!$B$7,EVAPORADORES!AG172,IF($B$15=DATOS!$B$8,FILTROS!AG172,IF($B$15=DATOS!$B$9,IC!AG172,IF($B$15=DATOS!$B$10,MIXERS!AG172,IF($B$15=DATOS!$B$11,MOLINOS!AG172,IF($B$15=DATOS!$B$12,'ÓSMOSIS INV'!AG172,IF($B$15=DATOS!$B$13,REACTORES!AG172,IF($B$15=DATOS!$B$14,RESINAS!AG176,IF($B$15=DATOS!$B$15,SECADORES!AG172,IF($B$15=DATOS!$B$16,SILOS!AG172,IF($B$15=DATOS!$B$17,TANQUES!AG172,IF($B$15=DATOS!$B$18,'TK AGITADOS'!AG172,IF($B$15=DATOS!$B$19,'TORRES ENF'!AG172," ")))))))))))))))))</f>
        <v>0</v>
      </c>
      <c r="AF188" s="46">
        <f>IF($B$15=DATOS!$B$3,CALDERAS!AH172,IF($B$15=DATOS!$B$4,CENTRÍFUGAS!AH172,IF($B$15=DATOS!$B$5,CHILLERS!AH172, IF($B$15=DATOS!$B$6,COMPRESORES!AH172,IF($B$15=DATOS!$B$7,EVAPORADORES!AH172,IF($B$15=DATOS!$B$8,FILTROS!AH172,IF($B$15=DATOS!$B$9,IC!AH172,IF($B$15=DATOS!$B$10,MIXERS!AH172,IF($B$15=DATOS!$B$11,MOLINOS!AH172,IF($B$15=DATOS!$B$12,'ÓSMOSIS INV'!AH172,IF($B$15=DATOS!$B$13,REACTORES!AH172,IF($B$15=DATOS!$B$14,RESINAS!AH176,IF($B$15=DATOS!$B$15,SECADORES!AH172,IF($B$15=DATOS!$B$16,SILOS!AH172,IF($B$15=DATOS!$B$17,TANQUES!AH172,IF($B$15=DATOS!$B$18,'TK AGITADOS'!AH172,IF($B$15=DATOS!$B$19,'TORRES ENF'!AH172," ")))))))))))))))))</f>
        <v>0</v>
      </c>
    </row>
    <row r="189" spans="1:32" s="48" customFormat="1" ht="45" customHeight="1" x14ac:dyDescent="0.4">
      <c r="A189" s="46">
        <f>IF($B$15=DATOS!$B$3,CALDERAS!C173,IF($B$15=DATOS!$B$4,CENTRÍFUGAS!C173,IF($B$15=DATOS!$B$5,CHILLERS!C173, IF($B$15=DATOS!$B$6,COMPRESORES!C173,IF($B$15=DATOS!$B$7,EVAPORADORES!C173,IF($B$15=DATOS!$B$8,FILTROS!C173,IF($B$15=DATOS!$B$9,IC!C173,IF($B$15=DATOS!$B$10,MIXERS!C173,IF($B$15=DATOS!$B$11,MOLINOS!C173,IF($B$15=DATOS!$B$12,'ÓSMOSIS INV'!C173,IF($B$15=DATOS!$B$13,REACTORES!C173,IF($B$15=DATOS!$B$14,RESINAS!C177,IF($B$15=DATOS!$B$15,SECADORES!C173,IF($B$15=DATOS!$B$16,SILOS!C173,IF($B$15=DATOS!$B$17,TANQUES!C173,IF($B$15=DATOS!$B$18,'TK AGITADOS'!C173,IF($B$15=DATOS!$B$19,'TORRES ENF'!C173," ")))))))))))))))))</f>
        <v>0</v>
      </c>
      <c r="B189" s="46">
        <f>IF($B$15=DATOS!$B$3,CALDERAS!D173,IF($B$15=DATOS!$B$4,CENTRÍFUGAS!D173,IF($B$15=DATOS!$B$5,CHILLERS!D173, IF($B$15=DATOS!$B$6,COMPRESORES!D173,IF($B$15=DATOS!$B$7,EVAPORADORES!D173,IF($B$15=DATOS!$B$8,FILTROS!D173,IF($B$15=DATOS!$B$9,IC!D173,IF($B$15=DATOS!$B$10,MIXERS!D173,IF($B$15=DATOS!$B$11,MOLINOS!D173,IF($B$15=DATOS!$B$12,'ÓSMOSIS INV'!D173,IF($B$15=DATOS!$B$13,REACTORES!D173,IF($B$15=DATOS!$B$14,RESINAS!D177,IF($B$15=DATOS!$B$15,SECADORES!D173,IF($B$15=DATOS!$B$16,SILOS!D173,IF($B$15=DATOS!$B$17,TANQUES!D173,IF($B$15=DATOS!$B$18,'TK AGITADOS'!D173,IF($B$15=DATOS!$B$19,'TORRES ENF'!D173," ")))))))))))))))))</f>
        <v>0</v>
      </c>
      <c r="C189" s="46">
        <f>IF($B$15=DATOS!$B$3,CALDERAS!E173,IF($B$15=DATOS!$B$4,CENTRÍFUGAS!E173,IF($B$15=DATOS!$B$5,CHILLERS!E173, IF($B$15=DATOS!$B$6,COMPRESORES!E173,IF($B$15=DATOS!$B$7,EVAPORADORES!E173,IF($B$15=DATOS!$B$8,FILTROS!E173,IF($B$15=DATOS!$B$9,IC!E173,IF($B$15=DATOS!$B$10,MIXERS!E173,IF($B$15=DATOS!$B$11,MOLINOS!E173,IF($B$15=DATOS!$B$12,'ÓSMOSIS INV'!E173,IF($B$15=DATOS!$B$13,REACTORES!E173,IF($B$15=DATOS!$B$14,RESINAS!E177,IF($B$15=DATOS!$B$15,SECADORES!E173,IF($B$15=DATOS!$B$16,SILOS!E173,IF($B$15=DATOS!$B$17,TANQUES!E173,IF($B$15=DATOS!$B$18,'TK AGITADOS'!E173,IF($B$15=DATOS!$B$19,'TORRES ENF'!E173," ")))))))))))))))))</f>
        <v>0</v>
      </c>
      <c r="D189" s="46">
        <f>IF($B$15=DATOS!$B$3,CALDERAS!F173,IF($B$15=DATOS!$B$4,CENTRÍFUGAS!F173,IF($B$15=DATOS!$B$5,CHILLERS!F173, IF($B$15=DATOS!$B$6,COMPRESORES!F173,IF($B$15=DATOS!$B$7,EVAPORADORES!F173,IF($B$15=DATOS!$B$8,FILTROS!F173,IF($B$15=DATOS!$B$9,IC!F173,IF($B$15=DATOS!$B$10,MIXERS!F173,IF($B$15=DATOS!$B$11,MOLINOS!F173,IF($B$15=DATOS!$B$12,'ÓSMOSIS INV'!F173,IF($B$15=DATOS!$B$13,REACTORES!F173,IF($B$15=DATOS!$B$14,RESINAS!F177,IF($B$15=DATOS!$B$15,SECADORES!F173,IF($B$15=DATOS!$B$16,SILOS!F173,IF($B$15=DATOS!$B$17,TANQUES!F173,IF($B$15=DATOS!$B$18,'TK AGITADOS'!F173,IF($B$15=DATOS!$B$19,'TORRES ENF'!F173," ")))))))))))))))))</f>
        <v>0</v>
      </c>
      <c r="E189" s="46">
        <f>IF($B$15=DATOS!$B$3,CALDERAS!G173,IF($B$15=DATOS!$B$4,CENTRÍFUGAS!G173,IF($B$15=DATOS!$B$5,CHILLERS!G173, IF($B$15=DATOS!$B$6,COMPRESORES!G173,IF($B$15=DATOS!$B$7,EVAPORADORES!G173,IF($B$15=DATOS!$B$8,FILTROS!G173,IF($B$15=DATOS!$B$9,IC!G173,IF($B$15=DATOS!$B$10,MIXERS!G173,IF($B$15=DATOS!$B$11,MOLINOS!G173,IF($B$15=DATOS!$B$12,'ÓSMOSIS INV'!G173,IF($B$15=DATOS!$B$13,REACTORES!G173,IF($B$15=DATOS!$B$14,RESINAS!G177,IF($B$15=DATOS!$B$15,SECADORES!G173,IF($B$15=DATOS!$B$16,SILOS!G173,IF($B$15=DATOS!$B$17,TANQUES!G173,IF($B$15=DATOS!$B$18,'TK AGITADOS'!G173,IF($B$15=DATOS!$B$19,'TORRES ENF'!G173," ")))))))))))))))))</f>
        <v>0</v>
      </c>
      <c r="F189" s="46">
        <f>IF($B$15=DATOS!$B$3,CALDERAS!H173,IF($B$15=DATOS!$B$4,CENTRÍFUGAS!H173,IF($B$15=DATOS!$B$5,CHILLERS!H173, IF($B$15=DATOS!$B$6,COMPRESORES!H173,IF($B$15=DATOS!$B$7,EVAPORADORES!H173,IF($B$15=DATOS!$B$8,FILTROS!H173,IF($B$15=DATOS!$B$9,IC!H173,IF($B$15=DATOS!$B$10,MIXERS!H173,IF($B$15=DATOS!$B$11,MOLINOS!H173,IF($B$15=DATOS!$B$12,'ÓSMOSIS INV'!H173,IF($B$15=DATOS!$B$13,REACTORES!H173,IF($B$15=DATOS!$B$14,RESINAS!H177,IF($B$15=DATOS!$B$15,SECADORES!H173,IF($B$15=DATOS!$B$16,SILOS!H173,IF($B$15=DATOS!$B$17,TANQUES!H173,IF($B$15=DATOS!$B$18,'TK AGITADOS'!H173,IF($B$15=DATOS!$B$19,'TORRES ENF'!H173," ")))))))))))))))))</f>
        <v>0</v>
      </c>
      <c r="G189" s="46">
        <f>IF($B$15=DATOS!$B$3,CALDERAS!I173,IF($B$15=DATOS!$B$4,CENTRÍFUGAS!I173,IF($B$15=DATOS!$B$5,CHILLERS!I173, IF($B$15=DATOS!$B$6,COMPRESORES!I173,IF($B$15=DATOS!$B$7,EVAPORADORES!I173,IF($B$15=DATOS!$B$8,FILTROS!I173,IF($B$15=DATOS!$B$9,IC!I173,IF($B$15=DATOS!$B$10,MIXERS!I173,IF($B$15=DATOS!$B$11,MOLINOS!I173,IF($B$15=DATOS!$B$12,'ÓSMOSIS INV'!I173,IF($B$15=DATOS!$B$13,REACTORES!I173,IF($B$15=DATOS!$B$14,RESINAS!I177,IF($B$15=DATOS!$B$15,SECADORES!I173,IF($B$15=DATOS!$B$16,SILOS!I173,IF($B$15=DATOS!$B$17,TANQUES!I173,IF($B$15=DATOS!$B$18,'TK AGITADOS'!I173,IF($B$15=DATOS!$B$19,'TORRES ENF'!I173," ")))))))))))))))))</f>
        <v>0</v>
      </c>
      <c r="H189" s="46">
        <f>IF($B$15=DATOS!$B$3,CALDERAS!J173,IF($B$15=DATOS!$B$4,CENTRÍFUGAS!J173,IF($B$15=DATOS!$B$5,CHILLERS!J173, IF($B$15=DATOS!$B$6,COMPRESORES!J173,IF($B$15=DATOS!$B$7,EVAPORADORES!J173,IF($B$15=DATOS!$B$8,FILTROS!J173,IF($B$15=DATOS!$B$9,IC!J173,IF($B$15=DATOS!$B$10,MIXERS!J173,IF($B$15=DATOS!$B$11,MOLINOS!J173,IF($B$15=DATOS!$B$12,'ÓSMOSIS INV'!J173,IF($B$15=DATOS!$B$13,REACTORES!J173,IF($B$15=DATOS!$B$14,RESINAS!J177,IF($B$15=DATOS!$B$15,SECADORES!J173,IF($B$15=DATOS!$B$16,SILOS!J173,IF($B$15=DATOS!$B$17,TANQUES!J173,IF($B$15=DATOS!$B$18,'TK AGITADOS'!J173,IF($B$15=DATOS!$B$19,'TORRES ENF'!J173," ")))))))))))))))))</f>
        <v>0</v>
      </c>
      <c r="I189" s="46">
        <f>IF($B$15=DATOS!$B$3,CALDERAS!K173,IF($B$15=DATOS!$B$4,CENTRÍFUGAS!K173,IF($B$15=DATOS!$B$5,CHILLERS!K173, IF($B$15=DATOS!$B$6,COMPRESORES!K173,IF($B$15=DATOS!$B$7,EVAPORADORES!K173,IF($B$15=DATOS!$B$8,FILTROS!K173,IF($B$15=DATOS!$B$9,IC!K173,IF($B$15=DATOS!$B$10,MIXERS!K173,IF($B$15=DATOS!$B$11,MOLINOS!K173,IF($B$15=DATOS!$B$12,'ÓSMOSIS INV'!K173,IF($B$15=DATOS!$B$13,REACTORES!K173,IF($B$15=DATOS!$B$14,RESINAS!K177,IF($B$15=DATOS!$B$15,SECADORES!K173,IF($B$15=DATOS!$B$16,SILOS!K173,IF($B$15=DATOS!$B$17,TANQUES!K173,IF($B$15=DATOS!$B$18,'TK AGITADOS'!K173,IF($B$15=DATOS!$B$19,'TORRES ENF'!K173," ")))))))))))))))))</f>
        <v>0</v>
      </c>
      <c r="J189" s="46">
        <f>IF($B$15=DATOS!$B$3,CALDERAS!L173,IF($B$15=DATOS!$B$4,CENTRÍFUGAS!L173,IF($B$15=DATOS!$B$5,CHILLERS!L173, IF($B$15=DATOS!$B$6,COMPRESORES!L173,IF($B$15=DATOS!$B$7,EVAPORADORES!L173,IF($B$15=DATOS!$B$8,FILTROS!L173,IF($B$15=DATOS!$B$9,IC!L173,IF($B$15=DATOS!$B$10,MIXERS!L173,IF($B$15=DATOS!$B$11,MOLINOS!L173,IF($B$15=DATOS!$B$12,'ÓSMOSIS INV'!L173,IF($B$15=DATOS!$B$13,REACTORES!L173,IF($B$15=DATOS!$B$14,RESINAS!L177,IF($B$15=DATOS!$B$15,SECADORES!L173,IF($B$15=DATOS!$B$16,SILOS!L173,IF($B$15=DATOS!$B$17,TANQUES!L173,IF($B$15=DATOS!$B$18,'TK AGITADOS'!L173,IF($B$15=DATOS!$B$19,'TORRES ENF'!L173," ")))))))))))))))))</f>
        <v>0</v>
      </c>
      <c r="K189" s="46">
        <f>IF($B$15=DATOS!$B$3,CALDERAS!M173,IF($B$15=DATOS!$B$4,CENTRÍFUGAS!M173,IF($B$15=DATOS!$B$5,CHILLERS!M173, IF($B$15=DATOS!$B$6,COMPRESORES!M173,IF($B$15=DATOS!$B$7,EVAPORADORES!M173,IF($B$15=DATOS!$B$8,FILTROS!M173,IF($B$15=DATOS!$B$9,IC!M173,IF($B$15=DATOS!$B$10,MIXERS!M173,IF($B$15=DATOS!$B$11,MOLINOS!M173,IF($B$15=DATOS!$B$12,'ÓSMOSIS INV'!M173,IF($B$15=DATOS!$B$13,REACTORES!M173,IF($B$15=DATOS!$B$14,RESINAS!M177,IF($B$15=DATOS!$B$15,SECADORES!M173,IF($B$15=DATOS!$B$16,SILOS!M173,IF($B$15=DATOS!$B$17,TANQUES!M173,IF($B$15=DATOS!$B$18,'TK AGITADOS'!M173,IF($B$15=DATOS!$B$19,'TORRES ENF'!M173," ")))))))))))))))))</f>
        <v>0</v>
      </c>
      <c r="L189" s="46">
        <f>IF($B$15=DATOS!$B$3,CALDERAS!N173,IF($B$15=DATOS!$B$4,CENTRÍFUGAS!N173,IF($B$15=DATOS!$B$5,CHILLERS!N173, IF($B$15=DATOS!$B$6,COMPRESORES!N173,IF($B$15=DATOS!$B$7,EVAPORADORES!N173,IF($B$15=DATOS!$B$8,FILTROS!N173,IF($B$15=DATOS!$B$9,IC!N173,IF($B$15=DATOS!$B$10,MIXERS!N173,IF($B$15=DATOS!$B$11,MOLINOS!N173,IF($B$15=DATOS!$B$12,'ÓSMOSIS INV'!N173,IF($B$15=DATOS!$B$13,REACTORES!N173,IF($B$15=DATOS!$B$14,RESINAS!N177,IF($B$15=DATOS!$B$15,SECADORES!N173,IF($B$15=DATOS!$B$16,SILOS!N173,IF($B$15=DATOS!$B$17,TANQUES!N173,IF($B$15=DATOS!$B$18,'TK AGITADOS'!N173,IF($B$15=DATOS!$B$19,'TORRES ENF'!N173," ")))))))))))))))))</f>
        <v>0</v>
      </c>
      <c r="M189" s="46">
        <f>IF($B$15=DATOS!$B$3,CALDERAS!O173,IF($B$15=DATOS!$B$4,CENTRÍFUGAS!O173,IF($B$15=DATOS!$B$5,CHILLERS!O173, IF($B$15=DATOS!$B$6,COMPRESORES!O173,IF($B$15=DATOS!$B$7,EVAPORADORES!O173,IF($B$15=DATOS!$B$8,FILTROS!O173,IF($B$15=DATOS!$B$9,IC!O173,IF($B$15=DATOS!$B$10,MIXERS!O173,IF($B$15=DATOS!$B$11,MOLINOS!O173,IF($B$15=DATOS!$B$12,'ÓSMOSIS INV'!O173,IF($B$15=DATOS!$B$13,REACTORES!O173,IF($B$15=DATOS!$B$14,RESINAS!O177,IF($B$15=DATOS!$B$15,SECADORES!O173,IF($B$15=DATOS!$B$16,SILOS!O173,IF($B$15=DATOS!$B$17,TANQUES!O173,IF($B$15=DATOS!$B$18,'TK AGITADOS'!O173,IF($B$15=DATOS!$B$19,'TORRES ENF'!O173," ")))))))))))))))))</f>
        <v>0</v>
      </c>
      <c r="N189" s="46">
        <f>IF($B$15=DATOS!$B$3,CALDERAS!P173,IF($B$15=DATOS!$B$4,CENTRÍFUGAS!P173,IF($B$15=DATOS!$B$5,CHILLERS!P173, IF($B$15=DATOS!$B$6,COMPRESORES!P173,IF($B$15=DATOS!$B$7,EVAPORADORES!P173,IF($B$15=DATOS!$B$8,FILTROS!P173,IF($B$15=DATOS!$B$9,IC!P173,IF($B$15=DATOS!$B$10,MIXERS!P173,IF($B$15=DATOS!$B$11,MOLINOS!P173,IF($B$15=DATOS!$B$12,'ÓSMOSIS INV'!P173,IF($B$15=DATOS!$B$13,REACTORES!P173,IF($B$15=DATOS!$B$14,RESINAS!P177,IF($B$15=DATOS!$B$15,SECADORES!P173,IF($B$15=DATOS!$B$16,SILOS!P173,IF($B$15=DATOS!$B$17,TANQUES!P173,IF($B$15=DATOS!$B$18,'TK AGITADOS'!P173,IF($B$15=DATOS!$B$19,'TORRES ENF'!P173," ")))))))))))))))))</f>
        <v>0</v>
      </c>
      <c r="O189" s="46">
        <f>IF($B$15=DATOS!$B$3,CALDERAS!Q173,IF($B$15=DATOS!$B$4,CENTRÍFUGAS!Q173,IF($B$15=DATOS!$B$5,CHILLERS!Q173, IF($B$15=DATOS!$B$6,COMPRESORES!Q173,IF($B$15=DATOS!$B$7,EVAPORADORES!Q173,IF($B$15=DATOS!$B$8,FILTROS!Q173,IF($B$15=DATOS!$B$9,IC!Q173,IF($B$15=DATOS!$B$10,MIXERS!Q173,IF($B$15=DATOS!$B$11,MOLINOS!Q173,IF($B$15=DATOS!$B$12,'ÓSMOSIS INV'!Q173,IF($B$15=DATOS!$B$13,REACTORES!Q173,IF($B$15=DATOS!$B$14,RESINAS!Q177,IF($B$15=DATOS!$B$15,SECADORES!Q173,IF($B$15=DATOS!$B$16,SILOS!Q173,IF($B$15=DATOS!$B$17,TANQUES!Q173,IF($B$15=DATOS!$B$18,'TK AGITADOS'!Q173,IF($B$15=DATOS!$B$19,'TORRES ENF'!Q173," ")))))))))))))))))</f>
        <v>0</v>
      </c>
      <c r="P189" s="46">
        <f>IF($B$15=DATOS!$B$3,CALDERAS!R173,IF($B$15=DATOS!$B$4,CENTRÍFUGAS!R173,IF($B$15=DATOS!$B$5,CHILLERS!R173, IF($B$15=DATOS!$B$6,COMPRESORES!R173,IF($B$15=DATOS!$B$7,EVAPORADORES!R173,IF($B$15=DATOS!$B$8,FILTROS!R173,IF($B$15=DATOS!$B$9,IC!R173,IF($B$15=DATOS!$B$10,MIXERS!R173,IF($B$15=DATOS!$B$11,MOLINOS!R173,IF($B$15=DATOS!$B$12,'ÓSMOSIS INV'!R173,IF($B$15=DATOS!$B$13,REACTORES!R173,IF($B$15=DATOS!$B$14,RESINAS!R177,IF($B$15=DATOS!$B$15,SECADORES!R173,IF($B$15=DATOS!$B$16,SILOS!R173,IF($B$15=DATOS!$B$17,TANQUES!R173,IF($B$15=DATOS!$B$18,'TK AGITADOS'!R173,IF($B$15=DATOS!$B$19,'TORRES ENF'!R173," ")))))))))))))))))</f>
        <v>0</v>
      </c>
      <c r="Q189" s="46">
        <f>IF($B$15=DATOS!$B$3,CALDERAS!S173,IF($B$15=DATOS!$B$4,CENTRÍFUGAS!S173,IF($B$15=DATOS!$B$5,CHILLERS!S173, IF($B$15=DATOS!$B$6,COMPRESORES!S173,IF($B$15=DATOS!$B$7,EVAPORADORES!S173,IF($B$15=DATOS!$B$8,FILTROS!S173,IF($B$15=DATOS!$B$9,IC!S173,IF($B$15=DATOS!$B$10,MIXERS!S173,IF($B$15=DATOS!$B$11,MOLINOS!S173,IF($B$15=DATOS!$B$12,'ÓSMOSIS INV'!S173,IF($B$15=DATOS!$B$13,REACTORES!S173,IF($B$15=DATOS!$B$14,RESINAS!S177,IF($B$15=DATOS!$B$15,SECADORES!S173,IF($B$15=DATOS!$B$16,SILOS!S173,IF($B$15=DATOS!$B$17,TANQUES!S173,IF($B$15=DATOS!$B$18,'TK AGITADOS'!S173,IF($B$15=DATOS!$B$19,'TORRES ENF'!S173," ")))))))))))))))))</f>
        <v>0</v>
      </c>
      <c r="R189" s="46">
        <f>IF($B$15=DATOS!$B$3,CALDERAS!T173,IF($B$15=DATOS!$B$4,CENTRÍFUGAS!T173,IF($B$15=DATOS!$B$5,CHILLERS!T173, IF($B$15=DATOS!$B$6,COMPRESORES!T173,IF($B$15=DATOS!$B$7,EVAPORADORES!T173,IF($B$15=DATOS!$B$8,FILTROS!T173,IF($B$15=DATOS!$B$9,IC!T173,IF($B$15=DATOS!$B$10,MIXERS!T173,IF($B$15=DATOS!$B$11,MOLINOS!T173,IF($B$15=DATOS!$B$12,'ÓSMOSIS INV'!T173,IF($B$15=DATOS!$B$13,REACTORES!T173,IF($B$15=DATOS!$B$14,RESINAS!T177,IF($B$15=DATOS!$B$15,SECADORES!T173,IF($B$15=DATOS!$B$16,SILOS!T173,IF($B$15=DATOS!$B$17,TANQUES!T173,IF($B$15=DATOS!$B$18,'TK AGITADOS'!T173,IF($B$15=DATOS!$B$19,'TORRES ENF'!T173," ")))))))))))))))))</f>
        <v>0</v>
      </c>
      <c r="S189" s="46">
        <f>IF($B$15=DATOS!$B$3,CALDERAS!U173,IF($B$15=DATOS!$B$4,CENTRÍFUGAS!U173,IF($B$15=DATOS!$B$5,CHILLERS!U173, IF($B$15=DATOS!$B$6,COMPRESORES!U173,IF($B$15=DATOS!$B$7,EVAPORADORES!U173,IF($B$15=DATOS!$B$8,FILTROS!U173,IF($B$15=DATOS!$B$9,IC!U173,IF($B$15=DATOS!$B$10,MIXERS!U173,IF($B$15=DATOS!$B$11,MOLINOS!U173,IF($B$15=DATOS!$B$12,'ÓSMOSIS INV'!U173,IF($B$15=DATOS!$B$13,REACTORES!U173,IF($B$15=DATOS!$B$14,RESINAS!U177,IF($B$15=DATOS!$B$15,SECADORES!U173,IF($B$15=DATOS!$B$16,SILOS!U173,IF($B$15=DATOS!$B$17,TANQUES!U173,IF($B$15=DATOS!$B$18,'TK AGITADOS'!U173,IF($B$15=DATOS!$B$19,'TORRES ENF'!U173," ")))))))))))))))))</f>
        <v>0</v>
      </c>
      <c r="T189" s="46">
        <f>IF($B$15=DATOS!$B$3,CALDERAS!V173,IF($B$15=DATOS!$B$4,CENTRÍFUGAS!V173,IF($B$15=DATOS!$B$5,CHILLERS!V173, IF($B$15=DATOS!$B$6,COMPRESORES!V173,IF($B$15=DATOS!$B$7,EVAPORADORES!V173,IF($B$15=DATOS!$B$8,FILTROS!V173,IF($B$15=DATOS!$B$9,IC!V173,IF($B$15=DATOS!$B$10,MIXERS!V173,IF($B$15=DATOS!$B$11,MOLINOS!V173,IF($B$15=DATOS!$B$12,'ÓSMOSIS INV'!V173,IF($B$15=DATOS!$B$13,REACTORES!V173,IF($B$15=DATOS!$B$14,RESINAS!V177,IF($B$15=DATOS!$B$15,SECADORES!V173,IF($B$15=DATOS!$B$16,SILOS!V173,IF($B$15=DATOS!$B$17,TANQUES!V173,IF($B$15=DATOS!$B$18,'TK AGITADOS'!V173,IF($B$15=DATOS!$B$19,'TORRES ENF'!V173," ")))))))))))))))))</f>
        <v>0</v>
      </c>
      <c r="U189" s="46">
        <f>IF($B$15=DATOS!$B$3,CALDERAS!W173,IF($B$15=DATOS!$B$4,CENTRÍFUGAS!W173,IF($B$15=DATOS!$B$5,CHILLERS!W173, IF($B$15=DATOS!$B$6,COMPRESORES!W173,IF($B$15=DATOS!$B$7,EVAPORADORES!W173,IF($B$15=DATOS!$B$8,FILTROS!W173,IF($B$15=DATOS!$B$9,IC!W173,IF($B$15=DATOS!$B$10,MIXERS!W173,IF($B$15=DATOS!$B$11,MOLINOS!W173,IF($B$15=DATOS!$B$12,'ÓSMOSIS INV'!W173,IF($B$15=DATOS!$B$13,REACTORES!W173,IF($B$15=DATOS!$B$14,RESINAS!W177,IF($B$15=DATOS!$B$15,SECADORES!W173,IF($B$15=DATOS!$B$16,SILOS!W173,IF($B$15=DATOS!$B$17,TANQUES!W173,IF($B$15=DATOS!$B$18,'TK AGITADOS'!W173,IF($B$15=DATOS!$B$19,'TORRES ENF'!W173," ")))))))))))))))))</f>
        <v>0</v>
      </c>
      <c r="V189" s="46">
        <f>IF($B$15=DATOS!$B$3,CALDERAS!X173,IF($B$15=DATOS!$B$4,CENTRÍFUGAS!X173,IF($B$15=DATOS!$B$5,CHILLERS!X173, IF($B$15=DATOS!$B$6,COMPRESORES!X173,IF($B$15=DATOS!$B$7,EVAPORADORES!X173,IF($B$15=DATOS!$B$8,FILTROS!X173,IF($B$15=DATOS!$B$9,IC!X173,IF($B$15=DATOS!$B$10,MIXERS!X173,IF($B$15=DATOS!$B$11,MOLINOS!X173,IF($B$15=DATOS!$B$12,'ÓSMOSIS INV'!X173,IF($B$15=DATOS!$B$13,REACTORES!X173,IF($B$15=DATOS!$B$14,RESINAS!X177,IF($B$15=DATOS!$B$15,SECADORES!X173,IF($B$15=DATOS!$B$16,SILOS!X173,IF($B$15=DATOS!$B$17,TANQUES!X173,IF($B$15=DATOS!$B$18,'TK AGITADOS'!X173,IF($B$15=DATOS!$B$19,'TORRES ENF'!X173," ")))))))))))))))))</f>
        <v>0</v>
      </c>
      <c r="W189" s="46">
        <f>IF($B$15=DATOS!$B$3,CALDERAS!Y173,IF($B$15=DATOS!$B$4,CENTRÍFUGAS!Y173,IF($B$15=DATOS!$B$5,CHILLERS!Y173, IF($B$15=DATOS!$B$6,COMPRESORES!Y173,IF($B$15=DATOS!$B$7,EVAPORADORES!Y173,IF($B$15=DATOS!$B$8,FILTROS!Y173,IF($B$15=DATOS!$B$9,IC!Y173,IF($B$15=DATOS!$B$10,MIXERS!Y173,IF($B$15=DATOS!$B$11,MOLINOS!Y173,IF($B$15=DATOS!$B$12,'ÓSMOSIS INV'!Y173,IF($B$15=DATOS!$B$13,REACTORES!Y173,IF($B$15=DATOS!$B$14,RESINAS!Y177,IF($B$15=DATOS!$B$15,SECADORES!Y173,IF($B$15=DATOS!$B$16,SILOS!Y173,IF($B$15=DATOS!$B$17,TANQUES!Y173,IF($B$15=DATOS!$B$18,'TK AGITADOS'!Y173,IF($B$15=DATOS!$B$19,'TORRES ENF'!Y173," ")))))))))))))))))</f>
        <v>0</v>
      </c>
      <c r="X189" s="46">
        <f>IF($B$15=DATOS!$B$3,CALDERAS!Z173,IF($B$15=DATOS!$B$4,CENTRÍFUGAS!Z173,IF($B$15=DATOS!$B$5,CHILLERS!Z173, IF($B$15=DATOS!$B$6,COMPRESORES!Z173,IF($B$15=DATOS!$B$7,EVAPORADORES!Z173,IF($B$15=DATOS!$B$8,FILTROS!Z173,IF($B$15=DATOS!$B$9,IC!Z173,IF($B$15=DATOS!$B$10,MIXERS!Z173,IF($B$15=DATOS!$B$11,MOLINOS!Z173,IF($B$15=DATOS!$B$12,'ÓSMOSIS INV'!Z173,IF($B$15=DATOS!$B$13,REACTORES!Z173,IF($B$15=DATOS!$B$14,RESINAS!Z177,IF($B$15=DATOS!$B$15,SECADORES!Z173,IF($B$15=DATOS!$B$16,SILOS!Z173,IF($B$15=DATOS!$B$17,TANQUES!Z173,IF($B$15=DATOS!$B$18,'TK AGITADOS'!Z173,IF($B$15=DATOS!$B$19,'TORRES ENF'!Z173," ")))))))))))))))))</f>
        <v>0</v>
      </c>
      <c r="Y189" s="46">
        <f>IF($B$15=DATOS!$B$3,CALDERAS!AA173,IF($B$15=DATOS!$B$4,CENTRÍFUGAS!AA173,IF($B$15=DATOS!$B$5,CHILLERS!AA173, IF($B$15=DATOS!$B$6,COMPRESORES!AA173,IF($B$15=DATOS!$B$7,EVAPORADORES!AA173,IF($B$15=DATOS!$B$8,FILTROS!AA173,IF($B$15=DATOS!$B$9,IC!AA173,IF($B$15=DATOS!$B$10,MIXERS!AA173,IF($B$15=DATOS!$B$11,MOLINOS!AA173,IF($B$15=DATOS!$B$12,'ÓSMOSIS INV'!AA173,IF($B$15=DATOS!$B$13,REACTORES!AA173,IF($B$15=DATOS!$B$14,RESINAS!AA177,IF($B$15=DATOS!$B$15,SECADORES!AA173,IF($B$15=DATOS!$B$16,SILOS!AA173,IF($B$15=DATOS!$B$17,TANQUES!AA173,IF($B$15=DATOS!$B$18,'TK AGITADOS'!AA173,IF($B$15=DATOS!$B$19,'TORRES ENF'!AA173," ")))))))))))))))))</f>
        <v>0</v>
      </c>
      <c r="Z189" s="46">
        <f>IF($B$15=DATOS!$B$3,CALDERAS!AB173,IF($B$15=DATOS!$B$4,CENTRÍFUGAS!AB173,IF($B$15=DATOS!$B$5,CHILLERS!AB173, IF($B$15=DATOS!$B$6,COMPRESORES!AB173,IF($B$15=DATOS!$B$7,EVAPORADORES!AB173,IF($B$15=DATOS!$B$8,FILTROS!AB173,IF($B$15=DATOS!$B$9,IC!AB173,IF($B$15=DATOS!$B$10,MIXERS!AB173,IF($B$15=DATOS!$B$11,MOLINOS!AB173,IF($B$15=DATOS!$B$12,'ÓSMOSIS INV'!AB173,IF($B$15=DATOS!$B$13,REACTORES!AB173,IF($B$15=DATOS!$B$14,RESINAS!AB177,IF($B$15=DATOS!$B$15,SECADORES!AB173,IF($B$15=DATOS!$B$16,SILOS!AB173,IF($B$15=DATOS!$B$17,TANQUES!AB173,IF($B$15=DATOS!$B$18,'TK AGITADOS'!AB173,IF($B$15=DATOS!$B$19,'TORRES ENF'!AB173," ")))))))))))))))))</f>
        <v>0</v>
      </c>
      <c r="AA189" s="46">
        <f>IF($B$15=DATOS!$B$3,CALDERAS!AC173,IF($B$15=DATOS!$B$4,CENTRÍFUGAS!AC173,IF($B$15=DATOS!$B$5,CHILLERS!AC173, IF($B$15=DATOS!$B$6,COMPRESORES!AC173,IF($B$15=DATOS!$B$7,EVAPORADORES!AC173,IF($B$15=DATOS!$B$8,FILTROS!AC173,IF($B$15=DATOS!$B$9,IC!AC173,IF($B$15=DATOS!$B$10,MIXERS!AC173,IF($B$15=DATOS!$B$11,MOLINOS!AC173,IF($B$15=DATOS!$B$12,'ÓSMOSIS INV'!AC173,IF($B$15=DATOS!$B$13,REACTORES!AC173,IF($B$15=DATOS!$B$14,RESINAS!AC177,IF($B$15=DATOS!$B$15,SECADORES!AC173,IF($B$15=DATOS!$B$16,SILOS!AC173,IF($B$15=DATOS!$B$17,TANQUES!AC173,IF($B$15=DATOS!$B$18,'TK AGITADOS'!AC173,IF($B$15=DATOS!$B$19,'TORRES ENF'!AC173," ")))))))))))))))))</f>
        <v>0</v>
      </c>
      <c r="AB189" s="46">
        <f>IF($B$15=DATOS!$B$3,CALDERAS!AD173,IF($B$15=DATOS!$B$4,CENTRÍFUGAS!AD173,IF($B$15=DATOS!$B$5,CHILLERS!AD173, IF($B$15=DATOS!$B$6,COMPRESORES!AD173,IF($B$15=DATOS!$B$7,EVAPORADORES!AD173,IF($B$15=DATOS!$B$8,FILTROS!AD173,IF($B$15=DATOS!$B$9,IC!AD173,IF($B$15=DATOS!$B$10,MIXERS!AD173,IF($B$15=DATOS!$B$11,MOLINOS!AD173,IF($B$15=DATOS!$B$12,'ÓSMOSIS INV'!AD173,IF($B$15=DATOS!$B$13,REACTORES!AD173,IF($B$15=DATOS!$B$14,RESINAS!AD177,IF($B$15=DATOS!$B$15,SECADORES!AD173,IF($B$15=DATOS!$B$16,SILOS!AD173,IF($B$15=DATOS!$B$17,TANQUES!AD173,IF($B$15=DATOS!$B$18,'TK AGITADOS'!AD173,IF($B$15=DATOS!$B$19,'TORRES ENF'!AD173," ")))))))))))))))))</f>
        <v>0</v>
      </c>
      <c r="AC189" s="46">
        <f>IF($B$15=DATOS!$B$3,CALDERAS!AE173,IF($B$15=DATOS!$B$4,CENTRÍFUGAS!AE173,IF($B$15=DATOS!$B$5,CHILLERS!AE173, IF($B$15=DATOS!$B$6,COMPRESORES!AE173,IF($B$15=DATOS!$B$7,EVAPORADORES!AE173,IF($B$15=DATOS!$B$8,FILTROS!AE173,IF($B$15=DATOS!$B$9,IC!AE173,IF($B$15=DATOS!$B$10,MIXERS!AE173,IF($B$15=DATOS!$B$11,MOLINOS!AE173,IF($B$15=DATOS!$B$12,'ÓSMOSIS INV'!AE173,IF($B$15=DATOS!$B$13,REACTORES!AE173,IF($B$15=DATOS!$B$14,RESINAS!AE177,IF($B$15=DATOS!$B$15,SECADORES!AE173,IF($B$15=DATOS!$B$16,SILOS!AE173,IF($B$15=DATOS!$B$17,TANQUES!AE173,IF($B$15=DATOS!$B$18,'TK AGITADOS'!AE173,IF($B$15=DATOS!$B$19,'TORRES ENF'!AE173," ")))))))))))))))))</f>
        <v>0</v>
      </c>
      <c r="AD189" s="46">
        <f>IF($B$15=DATOS!$B$3,CALDERAS!AF173,IF($B$15=DATOS!$B$4,CENTRÍFUGAS!AF173,IF($B$15=DATOS!$B$5,CHILLERS!AF173, IF($B$15=DATOS!$B$6,COMPRESORES!AF173,IF($B$15=DATOS!$B$7,EVAPORADORES!AF173,IF($B$15=DATOS!$B$8,FILTROS!AF173,IF($B$15=DATOS!$B$9,IC!AF173,IF($B$15=DATOS!$B$10,MIXERS!AF173,IF($B$15=DATOS!$B$11,MOLINOS!AF173,IF($B$15=DATOS!$B$12,'ÓSMOSIS INV'!AF173,IF($B$15=DATOS!$B$13,REACTORES!AF173,IF($B$15=DATOS!$B$14,RESINAS!AF177,IF($B$15=DATOS!$B$15,SECADORES!AF173,IF($B$15=DATOS!$B$16,SILOS!AF173,IF($B$15=DATOS!$B$17,TANQUES!AF173,IF($B$15=DATOS!$B$18,'TK AGITADOS'!AF173,IF($B$15=DATOS!$B$19,'TORRES ENF'!AF173," ")))))))))))))))))</f>
        <v>0</v>
      </c>
      <c r="AE189" s="46">
        <f>IF($B$15=DATOS!$B$3,CALDERAS!AG173,IF($B$15=DATOS!$B$4,CENTRÍFUGAS!AG173,IF($B$15=DATOS!$B$5,CHILLERS!AG173, IF($B$15=DATOS!$B$6,COMPRESORES!AG173,IF($B$15=DATOS!$B$7,EVAPORADORES!AG173,IF($B$15=DATOS!$B$8,FILTROS!AG173,IF($B$15=DATOS!$B$9,IC!AG173,IF($B$15=DATOS!$B$10,MIXERS!AG173,IF($B$15=DATOS!$B$11,MOLINOS!AG173,IF($B$15=DATOS!$B$12,'ÓSMOSIS INV'!AG173,IF($B$15=DATOS!$B$13,REACTORES!AG173,IF($B$15=DATOS!$B$14,RESINAS!AG177,IF($B$15=DATOS!$B$15,SECADORES!AG173,IF($B$15=DATOS!$B$16,SILOS!AG173,IF($B$15=DATOS!$B$17,TANQUES!AG173,IF($B$15=DATOS!$B$18,'TK AGITADOS'!AG173,IF($B$15=DATOS!$B$19,'TORRES ENF'!AG173," ")))))))))))))))))</f>
        <v>0</v>
      </c>
      <c r="AF189" s="46">
        <f>IF($B$15=DATOS!$B$3,CALDERAS!AH173,IF($B$15=DATOS!$B$4,CENTRÍFUGAS!AH173,IF($B$15=DATOS!$B$5,CHILLERS!AH173, IF($B$15=DATOS!$B$6,COMPRESORES!AH173,IF($B$15=DATOS!$B$7,EVAPORADORES!AH173,IF($B$15=DATOS!$B$8,FILTROS!AH173,IF($B$15=DATOS!$B$9,IC!AH173,IF($B$15=DATOS!$B$10,MIXERS!AH173,IF($B$15=DATOS!$B$11,MOLINOS!AH173,IF($B$15=DATOS!$B$12,'ÓSMOSIS INV'!AH173,IF($B$15=DATOS!$B$13,REACTORES!AH173,IF($B$15=DATOS!$B$14,RESINAS!AH177,IF($B$15=DATOS!$B$15,SECADORES!AH173,IF($B$15=DATOS!$B$16,SILOS!AH173,IF($B$15=DATOS!$B$17,TANQUES!AH173,IF($B$15=DATOS!$B$18,'TK AGITADOS'!AH173,IF($B$15=DATOS!$B$19,'TORRES ENF'!AH173," ")))))))))))))))))</f>
        <v>0</v>
      </c>
    </row>
    <row r="190" spans="1:32" s="48" customFormat="1" ht="45" customHeight="1" x14ac:dyDescent="0.4">
      <c r="A190" s="46">
        <f>IF($B$15=DATOS!$B$3,CALDERAS!C174,IF($B$15=DATOS!$B$4,CENTRÍFUGAS!C174,IF($B$15=DATOS!$B$5,CHILLERS!C174, IF($B$15=DATOS!$B$6,COMPRESORES!C174,IF($B$15=DATOS!$B$7,EVAPORADORES!C174,IF($B$15=DATOS!$B$8,FILTROS!C174,IF($B$15=DATOS!$B$9,IC!C174,IF($B$15=DATOS!$B$10,MIXERS!C174,IF($B$15=DATOS!$B$11,MOLINOS!C174,IF($B$15=DATOS!$B$12,'ÓSMOSIS INV'!C174,IF($B$15=DATOS!$B$13,REACTORES!C174,IF($B$15=DATOS!$B$14,RESINAS!C178,IF($B$15=DATOS!$B$15,SECADORES!C174,IF($B$15=DATOS!$B$16,SILOS!C174,IF($B$15=DATOS!$B$17,TANQUES!C174,IF($B$15=DATOS!$B$18,'TK AGITADOS'!C174,IF($B$15=DATOS!$B$19,'TORRES ENF'!C174," ")))))))))))))))))</f>
        <v>0</v>
      </c>
      <c r="B190" s="46">
        <f>IF($B$15=DATOS!$B$3,CALDERAS!D174,IF($B$15=DATOS!$B$4,CENTRÍFUGAS!D174,IF($B$15=DATOS!$B$5,CHILLERS!D174, IF($B$15=DATOS!$B$6,COMPRESORES!D174,IF($B$15=DATOS!$B$7,EVAPORADORES!D174,IF($B$15=DATOS!$B$8,FILTROS!D174,IF($B$15=DATOS!$B$9,IC!D174,IF($B$15=DATOS!$B$10,MIXERS!D174,IF($B$15=DATOS!$B$11,MOLINOS!D174,IF($B$15=DATOS!$B$12,'ÓSMOSIS INV'!D174,IF($B$15=DATOS!$B$13,REACTORES!D174,IF($B$15=DATOS!$B$14,RESINAS!D178,IF($B$15=DATOS!$B$15,SECADORES!D174,IF($B$15=DATOS!$B$16,SILOS!D174,IF($B$15=DATOS!$B$17,TANQUES!D174,IF($B$15=DATOS!$B$18,'TK AGITADOS'!D174,IF($B$15=DATOS!$B$19,'TORRES ENF'!D174," ")))))))))))))))))</f>
        <v>0</v>
      </c>
      <c r="C190" s="46">
        <f>IF($B$15=DATOS!$B$3,CALDERAS!E174,IF($B$15=DATOS!$B$4,CENTRÍFUGAS!E174,IF($B$15=DATOS!$B$5,CHILLERS!E174, IF($B$15=DATOS!$B$6,COMPRESORES!E174,IF($B$15=DATOS!$B$7,EVAPORADORES!E174,IF($B$15=DATOS!$B$8,FILTROS!E174,IF($B$15=DATOS!$B$9,IC!E174,IF($B$15=DATOS!$B$10,MIXERS!E174,IF($B$15=DATOS!$B$11,MOLINOS!E174,IF($B$15=DATOS!$B$12,'ÓSMOSIS INV'!E174,IF($B$15=DATOS!$B$13,REACTORES!E174,IF($B$15=DATOS!$B$14,RESINAS!E178,IF($B$15=DATOS!$B$15,SECADORES!E174,IF($B$15=DATOS!$B$16,SILOS!E174,IF($B$15=DATOS!$B$17,TANQUES!E174,IF($B$15=DATOS!$B$18,'TK AGITADOS'!E174,IF($B$15=DATOS!$B$19,'TORRES ENF'!E174," ")))))))))))))))))</f>
        <v>0</v>
      </c>
      <c r="D190" s="46">
        <f>IF($B$15=DATOS!$B$3,CALDERAS!F174,IF($B$15=DATOS!$B$4,CENTRÍFUGAS!F174,IF($B$15=DATOS!$B$5,CHILLERS!F174, IF($B$15=DATOS!$B$6,COMPRESORES!F174,IF($B$15=DATOS!$B$7,EVAPORADORES!F174,IF($B$15=DATOS!$B$8,FILTROS!F174,IF($B$15=DATOS!$B$9,IC!F174,IF($B$15=DATOS!$B$10,MIXERS!F174,IF($B$15=DATOS!$B$11,MOLINOS!F174,IF($B$15=DATOS!$B$12,'ÓSMOSIS INV'!F174,IF($B$15=DATOS!$B$13,REACTORES!F174,IF($B$15=DATOS!$B$14,RESINAS!F178,IF($B$15=DATOS!$B$15,SECADORES!F174,IF($B$15=DATOS!$B$16,SILOS!F174,IF($B$15=DATOS!$B$17,TANQUES!F174,IF($B$15=DATOS!$B$18,'TK AGITADOS'!F174,IF($B$15=DATOS!$B$19,'TORRES ENF'!F174," ")))))))))))))))))</f>
        <v>0</v>
      </c>
      <c r="E190" s="46">
        <f>IF($B$15=DATOS!$B$3,CALDERAS!G174,IF($B$15=DATOS!$B$4,CENTRÍFUGAS!G174,IF($B$15=DATOS!$B$5,CHILLERS!G174, IF($B$15=DATOS!$B$6,COMPRESORES!G174,IF($B$15=DATOS!$B$7,EVAPORADORES!G174,IF($B$15=DATOS!$B$8,FILTROS!G174,IF($B$15=DATOS!$B$9,IC!G174,IF($B$15=DATOS!$B$10,MIXERS!G174,IF($B$15=DATOS!$B$11,MOLINOS!G174,IF($B$15=DATOS!$B$12,'ÓSMOSIS INV'!G174,IF($B$15=DATOS!$B$13,REACTORES!G174,IF($B$15=DATOS!$B$14,RESINAS!G178,IF($B$15=DATOS!$B$15,SECADORES!G174,IF($B$15=DATOS!$B$16,SILOS!G174,IF($B$15=DATOS!$B$17,TANQUES!G174,IF($B$15=DATOS!$B$18,'TK AGITADOS'!G174,IF($B$15=DATOS!$B$19,'TORRES ENF'!G174," ")))))))))))))))))</f>
        <v>0</v>
      </c>
      <c r="F190" s="46">
        <f>IF($B$15=DATOS!$B$3,CALDERAS!H174,IF($B$15=DATOS!$B$4,CENTRÍFUGAS!H174,IF($B$15=DATOS!$B$5,CHILLERS!H174, IF($B$15=DATOS!$B$6,COMPRESORES!H174,IF($B$15=DATOS!$B$7,EVAPORADORES!H174,IF($B$15=DATOS!$B$8,FILTROS!H174,IF($B$15=DATOS!$B$9,IC!H174,IF($B$15=DATOS!$B$10,MIXERS!H174,IF($B$15=DATOS!$B$11,MOLINOS!H174,IF($B$15=DATOS!$B$12,'ÓSMOSIS INV'!H174,IF($B$15=DATOS!$B$13,REACTORES!H174,IF($B$15=DATOS!$B$14,RESINAS!H178,IF($B$15=DATOS!$B$15,SECADORES!H174,IF($B$15=DATOS!$B$16,SILOS!H174,IF($B$15=DATOS!$B$17,TANQUES!H174,IF($B$15=DATOS!$B$18,'TK AGITADOS'!H174,IF($B$15=DATOS!$B$19,'TORRES ENF'!H174," ")))))))))))))))))</f>
        <v>0</v>
      </c>
      <c r="G190" s="46">
        <f>IF($B$15=DATOS!$B$3,CALDERAS!I174,IF($B$15=DATOS!$B$4,CENTRÍFUGAS!I174,IF($B$15=DATOS!$B$5,CHILLERS!I174, IF($B$15=DATOS!$B$6,COMPRESORES!I174,IF($B$15=DATOS!$B$7,EVAPORADORES!I174,IF($B$15=DATOS!$B$8,FILTROS!I174,IF($B$15=DATOS!$B$9,IC!I174,IF($B$15=DATOS!$B$10,MIXERS!I174,IF($B$15=DATOS!$B$11,MOLINOS!I174,IF($B$15=DATOS!$B$12,'ÓSMOSIS INV'!I174,IF($B$15=DATOS!$B$13,REACTORES!I174,IF($B$15=DATOS!$B$14,RESINAS!I178,IF($B$15=DATOS!$B$15,SECADORES!I174,IF($B$15=DATOS!$B$16,SILOS!I174,IF($B$15=DATOS!$B$17,TANQUES!I174,IF($B$15=DATOS!$B$18,'TK AGITADOS'!I174,IF($B$15=DATOS!$B$19,'TORRES ENF'!I174," ")))))))))))))))))</f>
        <v>0</v>
      </c>
      <c r="H190" s="46">
        <f>IF($B$15=DATOS!$B$3,CALDERAS!J174,IF($B$15=DATOS!$B$4,CENTRÍFUGAS!J174,IF($B$15=DATOS!$B$5,CHILLERS!J174, IF($B$15=DATOS!$B$6,COMPRESORES!J174,IF($B$15=DATOS!$B$7,EVAPORADORES!J174,IF($B$15=DATOS!$B$8,FILTROS!J174,IF($B$15=DATOS!$B$9,IC!J174,IF($B$15=DATOS!$B$10,MIXERS!J174,IF($B$15=DATOS!$B$11,MOLINOS!J174,IF($B$15=DATOS!$B$12,'ÓSMOSIS INV'!J174,IF($B$15=DATOS!$B$13,REACTORES!J174,IF($B$15=DATOS!$B$14,RESINAS!J178,IF($B$15=DATOS!$B$15,SECADORES!J174,IF($B$15=DATOS!$B$16,SILOS!J174,IF($B$15=DATOS!$B$17,TANQUES!J174,IF($B$15=DATOS!$B$18,'TK AGITADOS'!J174,IF($B$15=DATOS!$B$19,'TORRES ENF'!J174," ")))))))))))))))))</f>
        <v>0</v>
      </c>
      <c r="I190" s="46">
        <f>IF($B$15=DATOS!$B$3,CALDERAS!K174,IF($B$15=DATOS!$B$4,CENTRÍFUGAS!K174,IF($B$15=DATOS!$B$5,CHILLERS!K174, IF($B$15=DATOS!$B$6,COMPRESORES!K174,IF($B$15=DATOS!$B$7,EVAPORADORES!K174,IF($B$15=DATOS!$B$8,FILTROS!K174,IF($B$15=DATOS!$B$9,IC!K174,IF($B$15=DATOS!$B$10,MIXERS!K174,IF($B$15=DATOS!$B$11,MOLINOS!K174,IF($B$15=DATOS!$B$12,'ÓSMOSIS INV'!K174,IF($B$15=DATOS!$B$13,REACTORES!K174,IF($B$15=DATOS!$B$14,RESINAS!K178,IF($B$15=DATOS!$B$15,SECADORES!K174,IF($B$15=DATOS!$B$16,SILOS!K174,IF($B$15=DATOS!$B$17,TANQUES!K174,IF($B$15=DATOS!$B$18,'TK AGITADOS'!K174,IF($B$15=DATOS!$B$19,'TORRES ENF'!K174," ")))))))))))))))))</f>
        <v>0</v>
      </c>
      <c r="J190" s="46">
        <f>IF($B$15=DATOS!$B$3,CALDERAS!L174,IF($B$15=DATOS!$B$4,CENTRÍFUGAS!L174,IF($B$15=DATOS!$B$5,CHILLERS!L174, IF($B$15=DATOS!$B$6,COMPRESORES!L174,IF($B$15=DATOS!$B$7,EVAPORADORES!L174,IF($B$15=DATOS!$B$8,FILTROS!L174,IF($B$15=DATOS!$B$9,IC!L174,IF($B$15=DATOS!$B$10,MIXERS!L174,IF($B$15=DATOS!$B$11,MOLINOS!L174,IF($B$15=DATOS!$B$12,'ÓSMOSIS INV'!L174,IF($B$15=DATOS!$B$13,REACTORES!L174,IF($B$15=DATOS!$B$14,RESINAS!L178,IF($B$15=DATOS!$B$15,SECADORES!L174,IF($B$15=DATOS!$B$16,SILOS!L174,IF($B$15=DATOS!$B$17,TANQUES!L174,IF($B$15=DATOS!$B$18,'TK AGITADOS'!L174,IF($B$15=DATOS!$B$19,'TORRES ENF'!L174," ")))))))))))))))))</f>
        <v>0</v>
      </c>
      <c r="K190" s="46">
        <f>IF($B$15=DATOS!$B$3,CALDERAS!M174,IF($B$15=DATOS!$B$4,CENTRÍFUGAS!M174,IF($B$15=DATOS!$B$5,CHILLERS!M174, IF($B$15=DATOS!$B$6,COMPRESORES!M174,IF($B$15=DATOS!$B$7,EVAPORADORES!M174,IF($B$15=DATOS!$B$8,FILTROS!M174,IF($B$15=DATOS!$B$9,IC!M174,IF($B$15=DATOS!$B$10,MIXERS!M174,IF($B$15=DATOS!$B$11,MOLINOS!M174,IF($B$15=DATOS!$B$12,'ÓSMOSIS INV'!M174,IF($B$15=DATOS!$B$13,REACTORES!M174,IF($B$15=DATOS!$B$14,RESINAS!M178,IF($B$15=DATOS!$B$15,SECADORES!M174,IF($B$15=DATOS!$B$16,SILOS!M174,IF($B$15=DATOS!$B$17,TANQUES!M174,IF($B$15=DATOS!$B$18,'TK AGITADOS'!M174,IF($B$15=DATOS!$B$19,'TORRES ENF'!M174," ")))))))))))))))))</f>
        <v>0</v>
      </c>
      <c r="L190" s="46">
        <f>IF($B$15=DATOS!$B$3,CALDERAS!N174,IF($B$15=DATOS!$B$4,CENTRÍFUGAS!N174,IF($B$15=DATOS!$B$5,CHILLERS!N174, IF($B$15=DATOS!$B$6,COMPRESORES!N174,IF($B$15=DATOS!$B$7,EVAPORADORES!N174,IF($B$15=DATOS!$B$8,FILTROS!N174,IF($B$15=DATOS!$B$9,IC!N174,IF($B$15=DATOS!$B$10,MIXERS!N174,IF($B$15=DATOS!$B$11,MOLINOS!N174,IF($B$15=DATOS!$B$12,'ÓSMOSIS INV'!N174,IF($B$15=DATOS!$B$13,REACTORES!N174,IF($B$15=DATOS!$B$14,RESINAS!N178,IF($B$15=DATOS!$B$15,SECADORES!N174,IF($B$15=DATOS!$B$16,SILOS!N174,IF($B$15=DATOS!$B$17,TANQUES!N174,IF($B$15=DATOS!$B$18,'TK AGITADOS'!N174,IF($B$15=DATOS!$B$19,'TORRES ENF'!N174," ")))))))))))))))))</f>
        <v>0</v>
      </c>
      <c r="M190" s="46">
        <f>IF($B$15=DATOS!$B$3,CALDERAS!O174,IF($B$15=DATOS!$B$4,CENTRÍFUGAS!O174,IF($B$15=DATOS!$B$5,CHILLERS!O174, IF($B$15=DATOS!$B$6,COMPRESORES!O174,IF($B$15=DATOS!$B$7,EVAPORADORES!O174,IF($B$15=DATOS!$B$8,FILTROS!O174,IF($B$15=DATOS!$B$9,IC!O174,IF($B$15=DATOS!$B$10,MIXERS!O174,IF($B$15=DATOS!$B$11,MOLINOS!O174,IF($B$15=DATOS!$B$12,'ÓSMOSIS INV'!O174,IF($B$15=DATOS!$B$13,REACTORES!O174,IF($B$15=DATOS!$B$14,RESINAS!O178,IF($B$15=DATOS!$B$15,SECADORES!O174,IF($B$15=DATOS!$B$16,SILOS!O174,IF($B$15=DATOS!$B$17,TANQUES!O174,IF($B$15=DATOS!$B$18,'TK AGITADOS'!O174,IF($B$15=DATOS!$B$19,'TORRES ENF'!O174," ")))))))))))))))))</f>
        <v>0</v>
      </c>
      <c r="N190" s="46">
        <f>IF($B$15=DATOS!$B$3,CALDERAS!P174,IF($B$15=DATOS!$B$4,CENTRÍFUGAS!P174,IF($B$15=DATOS!$B$5,CHILLERS!P174, IF($B$15=DATOS!$B$6,COMPRESORES!P174,IF($B$15=DATOS!$B$7,EVAPORADORES!P174,IF($B$15=DATOS!$B$8,FILTROS!P174,IF($B$15=DATOS!$B$9,IC!P174,IF($B$15=DATOS!$B$10,MIXERS!P174,IF($B$15=DATOS!$B$11,MOLINOS!P174,IF($B$15=DATOS!$B$12,'ÓSMOSIS INV'!P174,IF($B$15=DATOS!$B$13,REACTORES!P174,IF($B$15=DATOS!$B$14,RESINAS!P178,IF($B$15=DATOS!$B$15,SECADORES!P174,IF($B$15=DATOS!$B$16,SILOS!P174,IF($B$15=DATOS!$B$17,TANQUES!P174,IF($B$15=DATOS!$B$18,'TK AGITADOS'!P174,IF($B$15=DATOS!$B$19,'TORRES ENF'!P174," ")))))))))))))))))</f>
        <v>0</v>
      </c>
      <c r="O190" s="46">
        <f>IF($B$15=DATOS!$B$3,CALDERAS!Q174,IF($B$15=DATOS!$B$4,CENTRÍFUGAS!Q174,IF($B$15=DATOS!$B$5,CHILLERS!Q174, IF($B$15=DATOS!$B$6,COMPRESORES!Q174,IF($B$15=DATOS!$B$7,EVAPORADORES!Q174,IF($B$15=DATOS!$B$8,FILTROS!Q174,IF($B$15=DATOS!$B$9,IC!Q174,IF($B$15=DATOS!$B$10,MIXERS!Q174,IF($B$15=DATOS!$B$11,MOLINOS!Q174,IF($B$15=DATOS!$B$12,'ÓSMOSIS INV'!Q174,IF($B$15=DATOS!$B$13,REACTORES!Q174,IF($B$15=DATOS!$B$14,RESINAS!Q178,IF($B$15=DATOS!$B$15,SECADORES!Q174,IF($B$15=DATOS!$B$16,SILOS!Q174,IF($B$15=DATOS!$B$17,TANQUES!Q174,IF($B$15=DATOS!$B$18,'TK AGITADOS'!Q174,IF($B$15=DATOS!$B$19,'TORRES ENF'!Q174," ")))))))))))))))))</f>
        <v>0</v>
      </c>
      <c r="P190" s="46">
        <f>IF($B$15=DATOS!$B$3,CALDERAS!R174,IF($B$15=DATOS!$B$4,CENTRÍFUGAS!R174,IF($B$15=DATOS!$B$5,CHILLERS!R174, IF($B$15=DATOS!$B$6,COMPRESORES!R174,IF($B$15=DATOS!$B$7,EVAPORADORES!R174,IF($B$15=DATOS!$B$8,FILTROS!R174,IF($B$15=DATOS!$B$9,IC!R174,IF($B$15=DATOS!$B$10,MIXERS!R174,IF($B$15=DATOS!$B$11,MOLINOS!R174,IF($B$15=DATOS!$B$12,'ÓSMOSIS INV'!R174,IF($B$15=DATOS!$B$13,REACTORES!R174,IF($B$15=DATOS!$B$14,RESINAS!R178,IF($B$15=DATOS!$B$15,SECADORES!R174,IF($B$15=DATOS!$B$16,SILOS!R174,IF($B$15=DATOS!$B$17,TANQUES!R174,IF($B$15=DATOS!$B$18,'TK AGITADOS'!R174,IF($B$15=DATOS!$B$19,'TORRES ENF'!R174," ")))))))))))))))))</f>
        <v>0</v>
      </c>
      <c r="Q190" s="46">
        <f>IF($B$15=DATOS!$B$3,CALDERAS!S174,IF($B$15=DATOS!$B$4,CENTRÍFUGAS!S174,IF($B$15=DATOS!$B$5,CHILLERS!S174, IF($B$15=DATOS!$B$6,COMPRESORES!S174,IF($B$15=DATOS!$B$7,EVAPORADORES!S174,IF($B$15=DATOS!$B$8,FILTROS!S174,IF($B$15=DATOS!$B$9,IC!S174,IF($B$15=DATOS!$B$10,MIXERS!S174,IF($B$15=DATOS!$B$11,MOLINOS!S174,IF($B$15=DATOS!$B$12,'ÓSMOSIS INV'!S174,IF($B$15=DATOS!$B$13,REACTORES!S174,IF($B$15=DATOS!$B$14,RESINAS!S178,IF($B$15=DATOS!$B$15,SECADORES!S174,IF($B$15=DATOS!$B$16,SILOS!S174,IF($B$15=DATOS!$B$17,TANQUES!S174,IF($B$15=DATOS!$B$18,'TK AGITADOS'!S174,IF($B$15=DATOS!$B$19,'TORRES ENF'!S174," ")))))))))))))))))</f>
        <v>0</v>
      </c>
      <c r="R190" s="46">
        <f>IF($B$15=DATOS!$B$3,CALDERAS!T174,IF($B$15=DATOS!$B$4,CENTRÍFUGAS!T174,IF($B$15=DATOS!$B$5,CHILLERS!T174, IF($B$15=DATOS!$B$6,COMPRESORES!T174,IF($B$15=DATOS!$B$7,EVAPORADORES!T174,IF($B$15=DATOS!$B$8,FILTROS!T174,IF($B$15=DATOS!$B$9,IC!T174,IF($B$15=DATOS!$B$10,MIXERS!T174,IF($B$15=DATOS!$B$11,MOLINOS!T174,IF($B$15=DATOS!$B$12,'ÓSMOSIS INV'!T174,IF($B$15=DATOS!$B$13,REACTORES!T174,IF($B$15=DATOS!$B$14,RESINAS!T178,IF($B$15=DATOS!$B$15,SECADORES!T174,IF($B$15=DATOS!$B$16,SILOS!T174,IF($B$15=DATOS!$B$17,TANQUES!T174,IF($B$15=DATOS!$B$18,'TK AGITADOS'!T174,IF($B$15=DATOS!$B$19,'TORRES ENF'!T174," ")))))))))))))))))</f>
        <v>0</v>
      </c>
      <c r="S190" s="46">
        <f>IF($B$15=DATOS!$B$3,CALDERAS!U174,IF($B$15=DATOS!$B$4,CENTRÍFUGAS!U174,IF($B$15=DATOS!$B$5,CHILLERS!U174, IF($B$15=DATOS!$B$6,COMPRESORES!U174,IF($B$15=DATOS!$B$7,EVAPORADORES!U174,IF($B$15=DATOS!$B$8,FILTROS!U174,IF($B$15=DATOS!$B$9,IC!U174,IF($B$15=DATOS!$B$10,MIXERS!U174,IF($B$15=DATOS!$B$11,MOLINOS!U174,IF($B$15=DATOS!$B$12,'ÓSMOSIS INV'!U174,IF($B$15=DATOS!$B$13,REACTORES!U174,IF($B$15=DATOS!$B$14,RESINAS!U178,IF($B$15=DATOS!$B$15,SECADORES!U174,IF($B$15=DATOS!$B$16,SILOS!U174,IF($B$15=DATOS!$B$17,TANQUES!U174,IF($B$15=DATOS!$B$18,'TK AGITADOS'!U174,IF($B$15=DATOS!$B$19,'TORRES ENF'!U174," ")))))))))))))))))</f>
        <v>0</v>
      </c>
      <c r="T190" s="46">
        <f>IF($B$15=DATOS!$B$3,CALDERAS!V174,IF($B$15=DATOS!$B$4,CENTRÍFUGAS!V174,IF($B$15=DATOS!$B$5,CHILLERS!V174, IF($B$15=DATOS!$B$6,COMPRESORES!V174,IF($B$15=DATOS!$B$7,EVAPORADORES!V174,IF($B$15=DATOS!$B$8,FILTROS!V174,IF($B$15=DATOS!$B$9,IC!V174,IF($B$15=DATOS!$B$10,MIXERS!V174,IF($B$15=DATOS!$B$11,MOLINOS!V174,IF($B$15=DATOS!$B$12,'ÓSMOSIS INV'!V174,IF($B$15=DATOS!$B$13,REACTORES!V174,IF($B$15=DATOS!$B$14,RESINAS!V178,IF($B$15=DATOS!$B$15,SECADORES!V174,IF($B$15=DATOS!$B$16,SILOS!V174,IF($B$15=DATOS!$B$17,TANQUES!V174,IF($B$15=DATOS!$B$18,'TK AGITADOS'!V174,IF($B$15=DATOS!$B$19,'TORRES ENF'!V174," ")))))))))))))))))</f>
        <v>0</v>
      </c>
      <c r="U190" s="46">
        <f>IF($B$15=DATOS!$B$3,CALDERAS!W174,IF($B$15=DATOS!$B$4,CENTRÍFUGAS!W174,IF($B$15=DATOS!$B$5,CHILLERS!W174, IF($B$15=DATOS!$B$6,COMPRESORES!W174,IF($B$15=DATOS!$B$7,EVAPORADORES!W174,IF($B$15=DATOS!$B$8,FILTROS!W174,IF($B$15=DATOS!$B$9,IC!W174,IF($B$15=DATOS!$B$10,MIXERS!W174,IF($B$15=DATOS!$B$11,MOLINOS!W174,IF($B$15=DATOS!$B$12,'ÓSMOSIS INV'!W174,IF($B$15=DATOS!$B$13,REACTORES!W174,IF($B$15=DATOS!$B$14,RESINAS!W178,IF($B$15=DATOS!$B$15,SECADORES!W174,IF($B$15=DATOS!$B$16,SILOS!W174,IF($B$15=DATOS!$B$17,TANQUES!W174,IF($B$15=DATOS!$B$18,'TK AGITADOS'!W174,IF($B$15=DATOS!$B$19,'TORRES ENF'!W174," ")))))))))))))))))</f>
        <v>0</v>
      </c>
      <c r="V190" s="46">
        <f>IF($B$15=DATOS!$B$3,CALDERAS!X174,IF($B$15=DATOS!$B$4,CENTRÍFUGAS!X174,IF($B$15=DATOS!$B$5,CHILLERS!X174, IF($B$15=DATOS!$B$6,COMPRESORES!X174,IF($B$15=DATOS!$B$7,EVAPORADORES!X174,IF($B$15=DATOS!$B$8,FILTROS!X174,IF($B$15=DATOS!$B$9,IC!X174,IF($B$15=DATOS!$B$10,MIXERS!X174,IF($B$15=DATOS!$B$11,MOLINOS!X174,IF($B$15=DATOS!$B$12,'ÓSMOSIS INV'!X174,IF($B$15=DATOS!$B$13,REACTORES!X174,IF($B$15=DATOS!$B$14,RESINAS!X178,IF($B$15=DATOS!$B$15,SECADORES!X174,IF($B$15=DATOS!$B$16,SILOS!X174,IF($B$15=DATOS!$B$17,TANQUES!X174,IF($B$15=DATOS!$B$18,'TK AGITADOS'!X174,IF($B$15=DATOS!$B$19,'TORRES ENF'!X174," ")))))))))))))))))</f>
        <v>0</v>
      </c>
      <c r="W190" s="46">
        <f>IF($B$15=DATOS!$B$3,CALDERAS!Y174,IF($B$15=DATOS!$B$4,CENTRÍFUGAS!Y174,IF($B$15=DATOS!$B$5,CHILLERS!Y174, IF($B$15=DATOS!$B$6,COMPRESORES!Y174,IF($B$15=DATOS!$B$7,EVAPORADORES!Y174,IF($B$15=DATOS!$B$8,FILTROS!Y174,IF($B$15=DATOS!$B$9,IC!Y174,IF($B$15=DATOS!$B$10,MIXERS!Y174,IF($B$15=DATOS!$B$11,MOLINOS!Y174,IF($B$15=DATOS!$B$12,'ÓSMOSIS INV'!Y174,IF($B$15=DATOS!$B$13,REACTORES!Y174,IF($B$15=DATOS!$B$14,RESINAS!Y178,IF($B$15=DATOS!$B$15,SECADORES!Y174,IF($B$15=DATOS!$B$16,SILOS!Y174,IF($B$15=DATOS!$B$17,TANQUES!Y174,IF($B$15=DATOS!$B$18,'TK AGITADOS'!Y174,IF($B$15=DATOS!$B$19,'TORRES ENF'!Y174," ")))))))))))))))))</f>
        <v>0</v>
      </c>
      <c r="X190" s="46">
        <f>IF($B$15=DATOS!$B$3,CALDERAS!Z174,IF($B$15=DATOS!$B$4,CENTRÍFUGAS!Z174,IF($B$15=DATOS!$B$5,CHILLERS!Z174, IF($B$15=DATOS!$B$6,COMPRESORES!Z174,IF($B$15=DATOS!$B$7,EVAPORADORES!Z174,IF($B$15=DATOS!$B$8,FILTROS!Z174,IF($B$15=DATOS!$B$9,IC!Z174,IF($B$15=DATOS!$B$10,MIXERS!Z174,IF($B$15=DATOS!$B$11,MOLINOS!Z174,IF($B$15=DATOS!$B$12,'ÓSMOSIS INV'!Z174,IF($B$15=DATOS!$B$13,REACTORES!Z174,IF($B$15=DATOS!$B$14,RESINAS!Z178,IF($B$15=DATOS!$B$15,SECADORES!Z174,IF($B$15=DATOS!$B$16,SILOS!Z174,IF($B$15=DATOS!$B$17,TANQUES!Z174,IF($B$15=DATOS!$B$18,'TK AGITADOS'!Z174,IF($B$15=DATOS!$B$19,'TORRES ENF'!Z174," ")))))))))))))))))</f>
        <v>0</v>
      </c>
      <c r="Y190" s="46">
        <f>IF($B$15=DATOS!$B$3,CALDERAS!AA174,IF($B$15=DATOS!$B$4,CENTRÍFUGAS!AA174,IF($B$15=DATOS!$B$5,CHILLERS!AA174, IF($B$15=DATOS!$B$6,COMPRESORES!AA174,IF($B$15=DATOS!$B$7,EVAPORADORES!AA174,IF($B$15=DATOS!$B$8,FILTROS!AA174,IF($B$15=DATOS!$B$9,IC!AA174,IF($B$15=DATOS!$B$10,MIXERS!AA174,IF($B$15=DATOS!$B$11,MOLINOS!AA174,IF($B$15=DATOS!$B$12,'ÓSMOSIS INV'!AA174,IF($B$15=DATOS!$B$13,REACTORES!AA174,IF($B$15=DATOS!$B$14,RESINAS!AA178,IF($B$15=DATOS!$B$15,SECADORES!AA174,IF($B$15=DATOS!$B$16,SILOS!AA174,IF($B$15=DATOS!$B$17,TANQUES!AA174,IF($B$15=DATOS!$B$18,'TK AGITADOS'!AA174,IF($B$15=DATOS!$B$19,'TORRES ENF'!AA174," ")))))))))))))))))</f>
        <v>0</v>
      </c>
      <c r="Z190" s="46">
        <f>IF($B$15=DATOS!$B$3,CALDERAS!AB174,IF($B$15=DATOS!$B$4,CENTRÍFUGAS!AB174,IF($B$15=DATOS!$B$5,CHILLERS!AB174, IF($B$15=DATOS!$B$6,COMPRESORES!AB174,IF($B$15=DATOS!$B$7,EVAPORADORES!AB174,IF($B$15=DATOS!$B$8,FILTROS!AB174,IF($B$15=DATOS!$B$9,IC!AB174,IF($B$15=DATOS!$B$10,MIXERS!AB174,IF($B$15=DATOS!$B$11,MOLINOS!AB174,IF($B$15=DATOS!$B$12,'ÓSMOSIS INV'!AB174,IF($B$15=DATOS!$B$13,REACTORES!AB174,IF($B$15=DATOS!$B$14,RESINAS!AB178,IF($B$15=DATOS!$B$15,SECADORES!AB174,IF($B$15=DATOS!$B$16,SILOS!AB174,IF($B$15=DATOS!$B$17,TANQUES!AB174,IF($B$15=DATOS!$B$18,'TK AGITADOS'!AB174,IF($B$15=DATOS!$B$19,'TORRES ENF'!AB174," ")))))))))))))))))</f>
        <v>0</v>
      </c>
      <c r="AA190" s="46">
        <f>IF($B$15=DATOS!$B$3,CALDERAS!AC174,IF($B$15=DATOS!$B$4,CENTRÍFUGAS!AC174,IF($B$15=DATOS!$B$5,CHILLERS!AC174, IF($B$15=DATOS!$B$6,COMPRESORES!AC174,IF($B$15=DATOS!$B$7,EVAPORADORES!AC174,IF($B$15=DATOS!$B$8,FILTROS!AC174,IF($B$15=DATOS!$B$9,IC!AC174,IF($B$15=DATOS!$B$10,MIXERS!AC174,IF($B$15=DATOS!$B$11,MOLINOS!AC174,IF($B$15=DATOS!$B$12,'ÓSMOSIS INV'!AC174,IF($B$15=DATOS!$B$13,REACTORES!AC174,IF($B$15=DATOS!$B$14,RESINAS!AC178,IF($B$15=DATOS!$B$15,SECADORES!AC174,IF($B$15=DATOS!$B$16,SILOS!AC174,IF($B$15=DATOS!$B$17,TANQUES!AC174,IF($B$15=DATOS!$B$18,'TK AGITADOS'!AC174,IF($B$15=DATOS!$B$19,'TORRES ENF'!AC174," ")))))))))))))))))</f>
        <v>0</v>
      </c>
      <c r="AB190" s="46">
        <f>IF($B$15=DATOS!$B$3,CALDERAS!AD174,IF($B$15=DATOS!$B$4,CENTRÍFUGAS!AD174,IF($B$15=DATOS!$B$5,CHILLERS!AD174, IF($B$15=DATOS!$B$6,COMPRESORES!AD174,IF($B$15=DATOS!$B$7,EVAPORADORES!AD174,IF($B$15=DATOS!$B$8,FILTROS!AD174,IF($B$15=DATOS!$B$9,IC!AD174,IF($B$15=DATOS!$B$10,MIXERS!AD174,IF($B$15=DATOS!$B$11,MOLINOS!AD174,IF($B$15=DATOS!$B$12,'ÓSMOSIS INV'!AD174,IF($B$15=DATOS!$B$13,REACTORES!AD174,IF($B$15=DATOS!$B$14,RESINAS!AD178,IF($B$15=DATOS!$B$15,SECADORES!AD174,IF($B$15=DATOS!$B$16,SILOS!AD174,IF($B$15=DATOS!$B$17,TANQUES!AD174,IF($B$15=DATOS!$B$18,'TK AGITADOS'!AD174,IF($B$15=DATOS!$B$19,'TORRES ENF'!AD174," ")))))))))))))))))</f>
        <v>0</v>
      </c>
      <c r="AC190" s="46">
        <f>IF($B$15=DATOS!$B$3,CALDERAS!AE174,IF($B$15=DATOS!$B$4,CENTRÍFUGAS!AE174,IF($B$15=DATOS!$B$5,CHILLERS!AE174, IF($B$15=DATOS!$B$6,COMPRESORES!AE174,IF($B$15=DATOS!$B$7,EVAPORADORES!AE174,IF($B$15=DATOS!$B$8,FILTROS!AE174,IF($B$15=DATOS!$B$9,IC!AE174,IF($B$15=DATOS!$B$10,MIXERS!AE174,IF($B$15=DATOS!$B$11,MOLINOS!AE174,IF($B$15=DATOS!$B$12,'ÓSMOSIS INV'!AE174,IF($B$15=DATOS!$B$13,REACTORES!AE174,IF($B$15=DATOS!$B$14,RESINAS!AE178,IF($B$15=DATOS!$B$15,SECADORES!AE174,IF($B$15=DATOS!$B$16,SILOS!AE174,IF($B$15=DATOS!$B$17,TANQUES!AE174,IF($B$15=DATOS!$B$18,'TK AGITADOS'!AE174,IF($B$15=DATOS!$B$19,'TORRES ENF'!AE174," ")))))))))))))))))</f>
        <v>0</v>
      </c>
      <c r="AD190" s="46">
        <f>IF($B$15=DATOS!$B$3,CALDERAS!AF174,IF($B$15=DATOS!$B$4,CENTRÍFUGAS!AF174,IF($B$15=DATOS!$B$5,CHILLERS!AF174, IF($B$15=DATOS!$B$6,COMPRESORES!AF174,IF($B$15=DATOS!$B$7,EVAPORADORES!AF174,IF($B$15=DATOS!$B$8,FILTROS!AF174,IF($B$15=DATOS!$B$9,IC!AF174,IF($B$15=DATOS!$B$10,MIXERS!AF174,IF($B$15=DATOS!$B$11,MOLINOS!AF174,IF($B$15=DATOS!$B$12,'ÓSMOSIS INV'!AF174,IF($B$15=DATOS!$B$13,REACTORES!AF174,IF($B$15=DATOS!$B$14,RESINAS!AF178,IF($B$15=DATOS!$B$15,SECADORES!AF174,IF($B$15=DATOS!$B$16,SILOS!AF174,IF($B$15=DATOS!$B$17,TANQUES!AF174,IF($B$15=DATOS!$B$18,'TK AGITADOS'!AF174,IF($B$15=DATOS!$B$19,'TORRES ENF'!AF174," ")))))))))))))))))</f>
        <v>0</v>
      </c>
      <c r="AE190" s="46">
        <f>IF($B$15=DATOS!$B$3,CALDERAS!AG174,IF($B$15=DATOS!$B$4,CENTRÍFUGAS!AG174,IF($B$15=DATOS!$B$5,CHILLERS!AG174, IF($B$15=DATOS!$B$6,COMPRESORES!AG174,IF($B$15=DATOS!$B$7,EVAPORADORES!AG174,IF($B$15=DATOS!$B$8,FILTROS!AG174,IF($B$15=DATOS!$B$9,IC!AG174,IF($B$15=DATOS!$B$10,MIXERS!AG174,IF($B$15=DATOS!$B$11,MOLINOS!AG174,IF($B$15=DATOS!$B$12,'ÓSMOSIS INV'!AG174,IF($B$15=DATOS!$B$13,REACTORES!AG174,IF($B$15=DATOS!$B$14,RESINAS!AG178,IF($B$15=DATOS!$B$15,SECADORES!AG174,IF($B$15=DATOS!$B$16,SILOS!AG174,IF($B$15=DATOS!$B$17,TANQUES!AG174,IF($B$15=DATOS!$B$18,'TK AGITADOS'!AG174,IF($B$15=DATOS!$B$19,'TORRES ENF'!AG174," ")))))))))))))))))</f>
        <v>0</v>
      </c>
      <c r="AF190" s="46">
        <f>IF($B$15=DATOS!$B$3,CALDERAS!AH174,IF($B$15=DATOS!$B$4,CENTRÍFUGAS!AH174,IF($B$15=DATOS!$B$5,CHILLERS!AH174, IF($B$15=DATOS!$B$6,COMPRESORES!AH174,IF($B$15=DATOS!$B$7,EVAPORADORES!AH174,IF($B$15=DATOS!$B$8,FILTROS!AH174,IF($B$15=DATOS!$B$9,IC!AH174,IF($B$15=DATOS!$B$10,MIXERS!AH174,IF($B$15=DATOS!$B$11,MOLINOS!AH174,IF($B$15=DATOS!$B$12,'ÓSMOSIS INV'!AH174,IF($B$15=DATOS!$B$13,REACTORES!AH174,IF($B$15=DATOS!$B$14,RESINAS!AH178,IF($B$15=DATOS!$B$15,SECADORES!AH174,IF($B$15=DATOS!$B$16,SILOS!AH174,IF($B$15=DATOS!$B$17,TANQUES!AH174,IF($B$15=DATOS!$B$18,'TK AGITADOS'!AH174,IF($B$15=DATOS!$B$19,'TORRES ENF'!AH174," ")))))))))))))))))</f>
        <v>0</v>
      </c>
    </row>
    <row r="191" spans="1:32" s="48" customFormat="1" ht="45" customHeight="1" x14ac:dyDescent="0.4">
      <c r="A191" s="46">
        <f>IF($B$15=DATOS!$B$3,CALDERAS!C175,IF($B$15=DATOS!$B$4,CENTRÍFUGAS!C175,IF($B$15=DATOS!$B$5,CHILLERS!C175, IF($B$15=DATOS!$B$6,COMPRESORES!C175,IF($B$15=DATOS!$B$7,EVAPORADORES!C175,IF($B$15=DATOS!$B$8,FILTROS!C175,IF($B$15=DATOS!$B$9,IC!C175,IF($B$15=DATOS!$B$10,MIXERS!C175,IF($B$15=DATOS!$B$11,MOLINOS!C175,IF($B$15=DATOS!$B$12,'ÓSMOSIS INV'!C175,IF($B$15=DATOS!$B$13,REACTORES!C175,IF($B$15=DATOS!$B$14,RESINAS!C179,IF($B$15=DATOS!$B$15,SECADORES!C175,IF($B$15=DATOS!$B$16,SILOS!C175,IF($B$15=DATOS!$B$17,TANQUES!C175,IF($B$15=DATOS!$B$18,'TK AGITADOS'!C175,IF($B$15=DATOS!$B$19,'TORRES ENF'!C175," ")))))))))))))))))</f>
        <v>0</v>
      </c>
      <c r="B191" s="46">
        <f>IF($B$15=DATOS!$B$3,CALDERAS!D175,IF($B$15=DATOS!$B$4,CENTRÍFUGAS!D175,IF($B$15=DATOS!$B$5,CHILLERS!D175, IF($B$15=DATOS!$B$6,COMPRESORES!D175,IF($B$15=DATOS!$B$7,EVAPORADORES!D175,IF($B$15=DATOS!$B$8,FILTROS!D175,IF($B$15=DATOS!$B$9,IC!D175,IF($B$15=DATOS!$B$10,MIXERS!D175,IF($B$15=DATOS!$B$11,MOLINOS!D175,IF($B$15=DATOS!$B$12,'ÓSMOSIS INV'!D175,IF($B$15=DATOS!$B$13,REACTORES!D175,IF($B$15=DATOS!$B$14,RESINAS!D179,IF($B$15=DATOS!$B$15,SECADORES!D175,IF($B$15=DATOS!$B$16,SILOS!D175,IF($B$15=DATOS!$B$17,TANQUES!D175,IF($B$15=DATOS!$B$18,'TK AGITADOS'!D175,IF($B$15=DATOS!$B$19,'TORRES ENF'!D175," ")))))))))))))))))</f>
        <v>0</v>
      </c>
      <c r="C191" s="46">
        <f>IF($B$15=DATOS!$B$3,CALDERAS!E175,IF($B$15=DATOS!$B$4,CENTRÍFUGAS!E175,IF($B$15=DATOS!$B$5,CHILLERS!E175, IF($B$15=DATOS!$B$6,COMPRESORES!E175,IF($B$15=DATOS!$B$7,EVAPORADORES!E175,IF($B$15=DATOS!$B$8,FILTROS!E175,IF($B$15=DATOS!$B$9,IC!E175,IF($B$15=DATOS!$B$10,MIXERS!E175,IF($B$15=DATOS!$B$11,MOLINOS!E175,IF($B$15=DATOS!$B$12,'ÓSMOSIS INV'!E175,IF($B$15=DATOS!$B$13,REACTORES!E175,IF($B$15=DATOS!$B$14,RESINAS!E179,IF($B$15=DATOS!$B$15,SECADORES!E175,IF($B$15=DATOS!$B$16,SILOS!E175,IF($B$15=DATOS!$B$17,TANQUES!E175,IF($B$15=DATOS!$B$18,'TK AGITADOS'!E175,IF($B$15=DATOS!$B$19,'TORRES ENF'!E175," ")))))))))))))))))</f>
        <v>0</v>
      </c>
      <c r="D191" s="46">
        <f>IF($B$15=DATOS!$B$3,CALDERAS!F175,IF($B$15=DATOS!$B$4,CENTRÍFUGAS!F175,IF($B$15=DATOS!$B$5,CHILLERS!F175, IF($B$15=DATOS!$B$6,COMPRESORES!F175,IF($B$15=DATOS!$B$7,EVAPORADORES!F175,IF($B$15=DATOS!$B$8,FILTROS!F175,IF($B$15=DATOS!$B$9,IC!F175,IF($B$15=DATOS!$B$10,MIXERS!F175,IF($B$15=DATOS!$B$11,MOLINOS!F175,IF($B$15=DATOS!$B$12,'ÓSMOSIS INV'!F175,IF($B$15=DATOS!$B$13,REACTORES!F175,IF($B$15=DATOS!$B$14,RESINAS!F179,IF($B$15=DATOS!$B$15,SECADORES!F175,IF($B$15=DATOS!$B$16,SILOS!F175,IF($B$15=DATOS!$B$17,TANQUES!F175,IF($B$15=DATOS!$B$18,'TK AGITADOS'!F175,IF($B$15=DATOS!$B$19,'TORRES ENF'!F175," ")))))))))))))))))</f>
        <v>0</v>
      </c>
      <c r="E191" s="46">
        <f>IF($B$15=DATOS!$B$3,CALDERAS!G175,IF($B$15=DATOS!$B$4,CENTRÍFUGAS!G175,IF($B$15=DATOS!$B$5,CHILLERS!G175, IF($B$15=DATOS!$B$6,COMPRESORES!G175,IF($B$15=DATOS!$B$7,EVAPORADORES!G175,IF($B$15=DATOS!$B$8,FILTROS!G175,IF($B$15=DATOS!$B$9,IC!G175,IF($B$15=DATOS!$B$10,MIXERS!G175,IF($B$15=DATOS!$B$11,MOLINOS!G175,IF($B$15=DATOS!$B$12,'ÓSMOSIS INV'!G175,IF($B$15=DATOS!$B$13,REACTORES!G175,IF($B$15=DATOS!$B$14,RESINAS!G179,IF($B$15=DATOS!$B$15,SECADORES!G175,IF($B$15=DATOS!$B$16,SILOS!G175,IF($B$15=DATOS!$B$17,TANQUES!G175,IF($B$15=DATOS!$B$18,'TK AGITADOS'!G175,IF($B$15=DATOS!$B$19,'TORRES ENF'!G175," ")))))))))))))))))</f>
        <v>0</v>
      </c>
      <c r="F191" s="46">
        <f>IF($B$15=DATOS!$B$3,CALDERAS!H175,IF($B$15=DATOS!$B$4,CENTRÍFUGAS!H175,IF($B$15=DATOS!$B$5,CHILLERS!H175, IF($B$15=DATOS!$B$6,COMPRESORES!H175,IF($B$15=DATOS!$B$7,EVAPORADORES!H175,IF($B$15=DATOS!$B$8,FILTROS!H175,IF($B$15=DATOS!$B$9,IC!H175,IF($B$15=DATOS!$B$10,MIXERS!H175,IF($B$15=DATOS!$B$11,MOLINOS!H175,IF($B$15=DATOS!$B$12,'ÓSMOSIS INV'!H175,IF($B$15=DATOS!$B$13,REACTORES!H175,IF($B$15=DATOS!$B$14,RESINAS!H179,IF($B$15=DATOS!$B$15,SECADORES!H175,IF($B$15=DATOS!$B$16,SILOS!H175,IF($B$15=DATOS!$B$17,TANQUES!H175,IF($B$15=DATOS!$B$18,'TK AGITADOS'!H175,IF($B$15=DATOS!$B$19,'TORRES ENF'!H175," ")))))))))))))))))</f>
        <v>0</v>
      </c>
      <c r="G191" s="46">
        <f>IF($B$15=DATOS!$B$3,CALDERAS!I175,IF($B$15=DATOS!$B$4,CENTRÍFUGAS!I175,IF($B$15=DATOS!$B$5,CHILLERS!I175, IF($B$15=DATOS!$B$6,COMPRESORES!I175,IF($B$15=DATOS!$B$7,EVAPORADORES!I175,IF($B$15=DATOS!$B$8,FILTROS!I175,IF($B$15=DATOS!$B$9,IC!I175,IF($B$15=DATOS!$B$10,MIXERS!I175,IF($B$15=DATOS!$B$11,MOLINOS!I175,IF($B$15=DATOS!$B$12,'ÓSMOSIS INV'!I175,IF($B$15=DATOS!$B$13,REACTORES!I175,IF($B$15=DATOS!$B$14,RESINAS!I179,IF($B$15=DATOS!$B$15,SECADORES!I175,IF($B$15=DATOS!$B$16,SILOS!I175,IF($B$15=DATOS!$B$17,TANQUES!I175,IF($B$15=DATOS!$B$18,'TK AGITADOS'!I175,IF($B$15=DATOS!$B$19,'TORRES ENF'!I175," ")))))))))))))))))</f>
        <v>0</v>
      </c>
      <c r="H191" s="46">
        <f>IF($B$15=DATOS!$B$3,CALDERAS!J175,IF($B$15=DATOS!$B$4,CENTRÍFUGAS!J175,IF($B$15=DATOS!$B$5,CHILLERS!J175, IF($B$15=DATOS!$B$6,COMPRESORES!J175,IF($B$15=DATOS!$B$7,EVAPORADORES!J175,IF($B$15=DATOS!$B$8,FILTROS!J175,IF($B$15=DATOS!$B$9,IC!J175,IF($B$15=DATOS!$B$10,MIXERS!J175,IF($B$15=DATOS!$B$11,MOLINOS!J175,IF($B$15=DATOS!$B$12,'ÓSMOSIS INV'!J175,IF($B$15=DATOS!$B$13,REACTORES!J175,IF($B$15=DATOS!$B$14,RESINAS!J179,IF($B$15=DATOS!$B$15,SECADORES!J175,IF($B$15=DATOS!$B$16,SILOS!J175,IF($B$15=DATOS!$B$17,TANQUES!J175,IF($B$15=DATOS!$B$18,'TK AGITADOS'!J175,IF($B$15=DATOS!$B$19,'TORRES ENF'!J175," ")))))))))))))))))</f>
        <v>0</v>
      </c>
      <c r="I191" s="46">
        <f>IF($B$15=DATOS!$B$3,CALDERAS!K175,IF($B$15=DATOS!$B$4,CENTRÍFUGAS!K175,IF($B$15=DATOS!$B$5,CHILLERS!K175, IF($B$15=DATOS!$B$6,COMPRESORES!K175,IF($B$15=DATOS!$B$7,EVAPORADORES!K175,IF($B$15=DATOS!$B$8,FILTROS!K175,IF($B$15=DATOS!$B$9,IC!K175,IF($B$15=DATOS!$B$10,MIXERS!K175,IF($B$15=DATOS!$B$11,MOLINOS!K175,IF($B$15=DATOS!$B$12,'ÓSMOSIS INV'!K175,IF($B$15=DATOS!$B$13,REACTORES!K175,IF($B$15=DATOS!$B$14,RESINAS!K179,IF($B$15=DATOS!$B$15,SECADORES!K175,IF($B$15=DATOS!$B$16,SILOS!K175,IF($B$15=DATOS!$B$17,TANQUES!K175,IF($B$15=DATOS!$B$18,'TK AGITADOS'!K175,IF($B$15=DATOS!$B$19,'TORRES ENF'!K175," ")))))))))))))))))</f>
        <v>0</v>
      </c>
      <c r="J191" s="46">
        <f>IF($B$15=DATOS!$B$3,CALDERAS!L175,IF($B$15=DATOS!$B$4,CENTRÍFUGAS!L175,IF($B$15=DATOS!$B$5,CHILLERS!L175, IF($B$15=DATOS!$B$6,COMPRESORES!L175,IF($B$15=DATOS!$B$7,EVAPORADORES!L175,IF($B$15=DATOS!$B$8,FILTROS!L175,IF($B$15=DATOS!$B$9,IC!L175,IF($B$15=DATOS!$B$10,MIXERS!L175,IF($B$15=DATOS!$B$11,MOLINOS!L175,IF($B$15=DATOS!$B$12,'ÓSMOSIS INV'!L175,IF($B$15=DATOS!$B$13,REACTORES!L175,IF($B$15=DATOS!$B$14,RESINAS!L179,IF($B$15=DATOS!$B$15,SECADORES!L175,IF($B$15=DATOS!$B$16,SILOS!L175,IF($B$15=DATOS!$B$17,TANQUES!L175,IF($B$15=DATOS!$B$18,'TK AGITADOS'!L175,IF($B$15=DATOS!$B$19,'TORRES ENF'!L175," ")))))))))))))))))</f>
        <v>0</v>
      </c>
      <c r="K191" s="46">
        <f>IF($B$15=DATOS!$B$3,CALDERAS!M175,IF($B$15=DATOS!$B$4,CENTRÍFUGAS!M175,IF($B$15=DATOS!$B$5,CHILLERS!M175, IF($B$15=DATOS!$B$6,COMPRESORES!M175,IF($B$15=DATOS!$B$7,EVAPORADORES!M175,IF($B$15=DATOS!$B$8,FILTROS!M175,IF($B$15=DATOS!$B$9,IC!M175,IF($B$15=DATOS!$B$10,MIXERS!M175,IF($B$15=DATOS!$B$11,MOLINOS!M175,IF($B$15=DATOS!$B$12,'ÓSMOSIS INV'!M175,IF($B$15=DATOS!$B$13,REACTORES!M175,IF($B$15=DATOS!$B$14,RESINAS!M179,IF($B$15=DATOS!$B$15,SECADORES!M175,IF($B$15=DATOS!$B$16,SILOS!M175,IF($B$15=DATOS!$B$17,TANQUES!M175,IF($B$15=DATOS!$B$18,'TK AGITADOS'!M175,IF($B$15=DATOS!$B$19,'TORRES ENF'!M175," ")))))))))))))))))</f>
        <v>0</v>
      </c>
      <c r="L191" s="46">
        <f>IF($B$15=DATOS!$B$3,CALDERAS!N175,IF($B$15=DATOS!$B$4,CENTRÍFUGAS!N175,IF($B$15=DATOS!$B$5,CHILLERS!N175, IF($B$15=DATOS!$B$6,COMPRESORES!N175,IF($B$15=DATOS!$B$7,EVAPORADORES!N175,IF($B$15=DATOS!$B$8,FILTROS!N175,IF($B$15=DATOS!$B$9,IC!N175,IF($B$15=DATOS!$B$10,MIXERS!N175,IF($B$15=DATOS!$B$11,MOLINOS!N175,IF($B$15=DATOS!$B$12,'ÓSMOSIS INV'!N175,IF($B$15=DATOS!$B$13,REACTORES!N175,IF($B$15=DATOS!$B$14,RESINAS!N179,IF($B$15=DATOS!$B$15,SECADORES!N175,IF($B$15=DATOS!$B$16,SILOS!N175,IF($B$15=DATOS!$B$17,TANQUES!N175,IF($B$15=DATOS!$B$18,'TK AGITADOS'!N175,IF($B$15=DATOS!$B$19,'TORRES ENF'!N175," ")))))))))))))))))</f>
        <v>0</v>
      </c>
      <c r="M191" s="46">
        <f>IF($B$15=DATOS!$B$3,CALDERAS!O175,IF($B$15=DATOS!$B$4,CENTRÍFUGAS!O175,IF($B$15=DATOS!$B$5,CHILLERS!O175, IF($B$15=DATOS!$B$6,COMPRESORES!O175,IF($B$15=DATOS!$B$7,EVAPORADORES!O175,IF($B$15=DATOS!$B$8,FILTROS!O175,IF($B$15=DATOS!$B$9,IC!O175,IF($B$15=DATOS!$B$10,MIXERS!O175,IF($B$15=DATOS!$B$11,MOLINOS!O175,IF($B$15=DATOS!$B$12,'ÓSMOSIS INV'!O175,IF($B$15=DATOS!$B$13,REACTORES!O175,IF($B$15=DATOS!$B$14,RESINAS!O179,IF($B$15=DATOS!$B$15,SECADORES!O175,IF($B$15=DATOS!$B$16,SILOS!O175,IF($B$15=DATOS!$B$17,TANQUES!O175,IF($B$15=DATOS!$B$18,'TK AGITADOS'!O175,IF($B$15=DATOS!$B$19,'TORRES ENF'!O175," ")))))))))))))))))</f>
        <v>0</v>
      </c>
      <c r="N191" s="46">
        <f>IF($B$15=DATOS!$B$3,CALDERAS!P175,IF($B$15=DATOS!$B$4,CENTRÍFUGAS!P175,IF($B$15=DATOS!$B$5,CHILLERS!P175, IF($B$15=DATOS!$B$6,COMPRESORES!P175,IF($B$15=DATOS!$B$7,EVAPORADORES!P175,IF($B$15=DATOS!$B$8,FILTROS!P175,IF($B$15=DATOS!$B$9,IC!P175,IF($B$15=DATOS!$B$10,MIXERS!P175,IF($B$15=DATOS!$B$11,MOLINOS!P175,IF($B$15=DATOS!$B$12,'ÓSMOSIS INV'!P175,IF($B$15=DATOS!$B$13,REACTORES!P175,IF($B$15=DATOS!$B$14,RESINAS!P179,IF($B$15=DATOS!$B$15,SECADORES!P175,IF($B$15=DATOS!$B$16,SILOS!P175,IF($B$15=DATOS!$B$17,TANQUES!P175,IF($B$15=DATOS!$B$18,'TK AGITADOS'!P175,IF($B$15=DATOS!$B$19,'TORRES ENF'!P175," ")))))))))))))))))</f>
        <v>0</v>
      </c>
      <c r="O191" s="46">
        <f>IF($B$15=DATOS!$B$3,CALDERAS!Q175,IF($B$15=DATOS!$B$4,CENTRÍFUGAS!Q175,IF($B$15=DATOS!$B$5,CHILLERS!Q175, IF($B$15=DATOS!$B$6,COMPRESORES!Q175,IF($B$15=DATOS!$B$7,EVAPORADORES!Q175,IF($B$15=DATOS!$B$8,FILTROS!Q175,IF($B$15=DATOS!$B$9,IC!Q175,IF($B$15=DATOS!$B$10,MIXERS!Q175,IF($B$15=DATOS!$B$11,MOLINOS!Q175,IF($B$15=DATOS!$B$12,'ÓSMOSIS INV'!Q175,IF($B$15=DATOS!$B$13,REACTORES!Q175,IF($B$15=DATOS!$B$14,RESINAS!Q179,IF($B$15=DATOS!$B$15,SECADORES!Q175,IF($B$15=DATOS!$B$16,SILOS!Q175,IF($B$15=DATOS!$B$17,TANQUES!Q175,IF($B$15=DATOS!$B$18,'TK AGITADOS'!Q175,IF($B$15=DATOS!$B$19,'TORRES ENF'!Q175," ")))))))))))))))))</f>
        <v>0</v>
      </c>
      <c r="P191" s="46">
        <f>IF($B$15=DATOS!$B$3,CALDERAS!R175,IF($B$15=DATOS!$B$4,CENTRÍFUGAS!R175,IF($B$15=DATOS!$B$5,CHILLERS!R175, IF($B$15=DATOS!$B$6,COMPRESORES!R175,IF($B$15=DATOS!$B$7,EVAPORADORES!R175,IF($B$15=DATOS!$B$8,FILTROS!R175,IF($B$15=DATOS!$B$9,IC!R175,IF($B$15=DATOS!$B$10,MIXERS!R175,IF($B$15=DATOS!$B$11,MOLINOS!R175,IF($B$15=DATOS!$B$12,'ÓSMOSIS INV'!R175,IF($B$15=DATOS!$B$13,REACTORES!R175,IF($B$15=DATOS!$B$14,RESINAS!R179,IF($B$15=DATOS!$B$15,SECADORES!R175,IF($B$15=DATOS!$B$16,SILOS!R175,IF($B$15=DATOS!$B$17,TANQUES!R175,IF($B$15=DATOS!$B$18,'TK AGITADOS'!R175,IF($B$15=DATOS!$B$19,'TORRES ENF'!R175," ")))))))))))))))))</f>
        <v>0</v>
      </c>
      <c r="Q191" s="46">
        <f>IF($B$15=DATOS!$B$3,CALDERAS!S175,IF($B$15=DATOS!$B$4,CENTRÍFUGAS!S175,IF($B$15=DATOS!$B$5,CHILLERS!S175, IF($B$15=DATOS!$B$6,COMPRESORES!S175,IF($B$15=DATOS!$B$7,EVAPORADORES!S175,IF($B$15=DATOS!$B$8,FILTROS!S175,IF($B$15=DATOS!$B$9,IC!S175,IF($B$15=DATOS!$B$10,MIXERS!S175,IF($B$15=DATOS!$B$11,MOLINOS!S175,IF($B$15=DATOS!$B$12,'ÓSMOSIS INV'!S175,IF($B$15=DATOS!$B$13,REACTORES!S175,IF($B$15=DATOS!$B$14,RESINAS!S179,IF($B$15=DATOS!$B$15,SECADORES!S175,IF($B$15=DATOS!$B$16,SILOS!S175,IF($B$15=DATOS!$B$17,TANQUES!S175,IF($B$15=DATOS!$B$18,'TK AGITADOS'!S175,IF($B$15=DATOS!$B$19,'TORRES ENF'!S175," ")))))))))))))))))</f>
        <v>0</v>
      </c>
      <c r="R191" s="46">
        <f>IF($B$15=DATOS!$B$3,CALDERAS!T175,IF($B$15=DATOS!$B$4,CENTRÍFUGAS!T175,IF($B$15=DATOS!$B$5,CHILLERS!T175, IF($B$15=DATOS!$B$6,COMPRESORES!T175,IF($B$15=DATOS!$B$7,EVAPORADORES!T175,IF($B$15=DATOS!$B$8,FILTROS!T175,IF($B$15=DATOS!$B$9,IC!T175,IF($B$15=DATOS!$B$10,MIXERS!T175,IF($B$15=DATOS!$B$11,MOLINOS!T175,IF($B$15=DATOS!$B$12,'ÓSMOSIS INV'!T175,IF($B$15=DATOS!$B$13,REACTORES!T175,IF($B$15=DATOS!$B$14,RESINAS!T179,IF($B$15=DATOS!$B$15,SECADORES!T175,IF($B$15=DATOS!$B$16,SILOS!T175,IF($B$15=DATOS!$B$17,TANQUES!T175,IF($B$15=DATOS!$B$18,'TK AGITADOS'!T175,IF($B$15=DATOS!$B$19,'TORRES ENF'!T175," ")))))))))))))))))</f>
        <v>0</v>
      </c>
      <c r="S191" s="46">
        <f>IF($B$15=DATOS!$B$3,CALDERAS!U175,IF($B$15=DATOS!$B$4,CENTRÍFUGAS!U175,IF($B$15=DATOS!$B$5,CHILLERS!U175, IF($B$15=DATOS!$B$6,COMPRESORES!U175,IF($B$15=DATOS!$B$7,EVAPORADORES!U175,IF($B$15=DATOS!$B$8,FILTROS!U175,IF($B$15=DATOS!$B$9,IC!U175,IF($B$15=DATOS!$B$10,MIXERS!U175,IF($B$15=DATOS!$B$11,MOLINOS!U175,IF($B$15=DATOS!$B$12,'ÓSMOSIS INV'!U175,IF($B$15=DATOS!$B$13,REACTORES!U175,IF($B$15=DATOS!$B$14,RESINAS!U179,IF($B$15=DATOS!$B$15,SECADORES!U175,IF($B$15=DATOS!$B$16,SILOS!U175,IF($B$15=DATOS!$B$17,TANQUES!U175,IF($B$15=DATOS!$B$18,'TK AGITADOS'!U175,IF($B$15=DATOS!$B$19,'TORRES ENF'!U175," ")))))))))))))))))</f>
        <v>0</v>
      </c>
      <c r="T191" s="46">
        <f>IF($B$15=DATOS!$B$3,CALDERAS!V175,IF($B$15=DATOS!$B$4,CENTRÍFUGAS!V175,IF($B$15=DATOS!$B$5,CHILLERS!V175, IF($B$15=DATOS!$B$6,COMPRESORES!V175,IF($B$15=DATOS!$B$7,EVAPORADORES!V175,IF($B$15=DATOS!$B$8,FILTROS!V175,IF($B$15=DATOS!$B$9,IC!V175,IF($B$15=DATOS!$B$10,MIXERS!V175,IF($B$15=DATOS!$B$11,MOLINOS!V175,IF($B$15=DATOS!$B$12,'ÓSMOSIS INV'!V175,IF($B$15=DATOS!$B$13,REACTORES!V175,IF($B$15=DATOS!$B$14,RESINAS!V179,IF($B$15=DATOS!$B$15,SECADORES!V175,IF($B$15=DATOS!$B$16,SILOS!V175,IF($B$15=DATOS!$B$17,TANQUES!V175,IF($B$15=DATOS!$B$18,'TK AGITADOS'!V175,IF($B$15=DATOS!$B$19,'TORRES ENF'!V175," ")))))))))))))))))</f>
        <v>0</v>
      </c>
      <c r="U191" s="46">
        <f>IF($B$15=DATOS!$B$3,CALDERAS!W175,IF($B$15=DATOS!$B$4,CENTRÍFUGAS!W175,IF($B$15=DATOS!$B$5,CHILLERS!W175, IF($B$15=DATOS!$B$6,COMPRESORES!W175,IF($B$15=DATOS!$B$7,EVAPORADORES!W175,IF($B$15=DATOS!$B$8,FILTROS!W175,IF($B$15=DATOS!$B$9,IC!W175,IF($B$15=DATOS!$B$10,MIXERS!W175,IF($B$15=DATOS!$B$11,MOLINOS!W175,IF($B$15=DATOS!$B$12,'ÓSMOSIS INV'!W175,IF($B$15=DATOS!$B$13,REACTORES!W175,IF($B$15=DATOS!$B$14,RESINAS!W179,IF($B$15=DATOS!$B$15,SECADORES!W175,IF($B$15=DATOS!$B$16,SILOS!W175,IF($B$15=DATOS!$B$17,TANQUES!W175,IF($B$15=DATOS!$B$18,'TK AGITADOS'!W175,IF($B$15=DATOS!$B$19,'TORRES ENF'!W175," ")))))))))))))))))</f>
        <v>0</v>
      </c>
      <c r="V191" s="46">
        <f>IF($B$15=DATOS!$B$3,CALDERAS!X175,IF($B$15=DATOS!$B$4,CENTRÍFUGAS!X175,IF($B$15=DATOS!$B$5,CHILLERS!X175, IF($B$15=DATOS!$B$6,COMPRESORES!X175,IF($B$15=DATOS!$B$7,EVAPORADORES!X175,IF($B$15=DATOS!$B$8,FILTROS!X175,IF($B$15=DATOS!$B$9,IC!X175,IF($B$15=DATOS!$B$10,MIXERS!X175,IF($B$15=DATOS!$B$11,MOLINOS!X175,IF($B$15=DATOS!$B$12,'ÓSMOSIS INV'!X175,IF($B$15=DATOS!$B$13,REACTORES!X175,IF($B$15=DATOS!$B$14,RESINAS!X179,IF($B$15=DATOS!$B$15,SECADORES!X175,IF($B$15=DATOS!$B$16,SILOS!X175,IF($B$15=DATOS!$B$17,TANQUES!X175,IF($B$15=DATOS!$B$18,'TK AGITADOS'!X175,IF($B$15=DATOS!$B$19,'TORRES ENF'!X175," ")))))))))))))))))</f>
        <v>0</v>
      </c>
      <c r="W191" s="46">
        <f>IF($B$15=DATOS!$B$3,CALDERAS!Y175,IF($B$15=DATOS!$B$4,CENTRÍFUGAS!Y175,IF($B$15=DATOS!$B$5,CHILLERS!Y175, IF($B$15=DATOS!$B$6,COMPRESORES!Y175,IF($B$15=DATOS!$B$7,EVAPORADORES!Y175,IF($B$15=DATOS!$B$8,FILTROS!Y175,IF($B$15=DATOS!$B$9,IC!Y175,IF($B$15=DATOS!$B$10,MIXERS!Y175,IF($B$15=DATOS!$B$11,MOLINOS!Y175,IF($B$15=DATOS!$B$12,'ÓSMOSIS INV'!Y175,IF($B$15=DATOS!$B$13,REACTORES!Y175,IF($B$15=DATOS!$B$14,RESINAS!Y179,IF($B$15=DATOS!$B$15,SECADORES!Y175,IF($B$15=DATOS!$B$16,SILOS!Y175,IF($B$15=DATOS!$B$17,TANQUES!Y175,IF($B$15=DATOS!$B$18,'TK AGITADOS'!Y175,IF($B$15=DATOS!$B$19,'TORRES ENF'!Y175," ")))))))))))))))))</f>
        <v>0</v>
      </c>
      <c r="X191" s="46">
        <f>IF($B$15=DATOS!$B$3,CALDERAS!Z175,IF($B$15=DATOS!$B$4,CENTRÍFUGAS!Z175,IF($B$15=DATOS!$B$5,CHILLERS!Z175, IF($B$15=DATOS!$B$6,COMPRESORES!Z175,IF($B$15=DATOS!$B$7,EVAPORADORES!Z175,IF($B$15=DATOS!$B$8,FILTROS!Z175,IF($B$15=DATOS!$B$9,IC!Z175,IF($B$15=DATOS!$B$10,MIXERS!Z175,IF($B$15=DATOS!$B$11,MOLINOS!Z175,IF($B$15=DATOS!$B$12,'ÓSMOSIS INV'!Z175,IF($B$15=DATOS!$B$13,REACTORES!Z175,IF($B$15=DATOS!$B$14,RESINAS!Z179,IF($B$15=DATOS!$B$15,SECADORES!Z175,IF($B$15=DATOS!$B$16,SILOS!Z175,IF($B$15=DATOS!$B$17,TANQUES!Z175,IF($B$15=DATOS!$B$18,'TK AGITADOS'!Z175,IF($B$15=DATOS!$B$19,'TORRES ENF'!Z175," ")))))))))))))))))</f>
        <v>0</v>
      </c>
      <c r="Y191" s="46">
        <f>IF($B$15=DATOS!$B$3,CALDERAS!AA175,IF($B$15=DATOS!$B$4,CENTRÍFUGAS!AA175,IF($B$15=DATOS!$B$5,CHILLERS!AA175, IF($B$15=DATOS!$B$6,COMPRESORES!AA175,IF($B$15=DATOS!$B$7,EVAPORADORES!AA175,IF($B$15=DATOS!$B$8,FILTROS!AA175,IF($B$15=DATOS!$B$9,IC!AA175,IF($B$15=DATOS!$B$10,MIXERS!AA175,IF($B$15=DATOS!$B$11,MOLINOS!AA175,IF($B$15=DATOS!$B$12,'ÓSMOSIS INV'!AA175,IF($B$15=DATOS!$B$13,REACTORES!AA175,IF($B$15=DATOS!$B$14,RESINAS!AA179,IF($B$15=DATOS!$B$15,SECADORES!AA175,IF($B$15=DATOS!$B$16,SILOS!AA175,IF($B$15=DATOS!$B$17,TANQUES!AA175,IF($B$15=DATOS!$B$18,'TK AGITADOS'!AA175,IF($B$15=DATOS!$B$19,'TORRES ENF'!AA175," ")))))))))))))))))</f>
        <v>0</v>
      </c>
      <c r="Z191" s="46">
        <f>IF($B$15=DATOS!$B$3,CALDERAS!AB175,IF($B$15=DATOS!$B$4,CENTRÍFUGAS!AB175,IF($B$15=DATOS!$B$5,CHILLERS!AB175, IF($B$15=DATOS!$B$6,COMPRESORES!AB175,IF($B$15=DATOS!$B$7,EVAPORADORES!AB175,IF($B$15=DATOS!$B$8,FILTROS!AB175,IF($B$15=DATOS!$B$9,IC!AB175,IF($B$15=DATOS!$B$10,MIXERS!AB175,IF($B$15=DATOS!$B$11,MOLINOS!AB175,IF($B$15=DATOS!$B$12,'ÓSMOSIS INV'!AB175,IF($B$15=DATOS!$B$13,REACTORES!AB175,IF($B$15=DATOS!$B$14,RESINAS!AB179,IF($B$15=DATOS!$B$15,SECADORES!AB175,IF($B$15=DATOS!$B$16,SILOS!AB175,IF($B$15=DATOS!$B$17,TANQUES!AB175,IF($B$15=DATOS!$B$18,'TK AGITADOS'!AB175,IF($B$15=DATOS!$B$19,'TORRES ENF'!AB175," ")))))))))))))))))</f>
        <v>0</v>
      </c>
      <c r="AA191" s="46">
        <f>IF($B$15=DATOS!$B$3,CALDERAS!AC175,IF($B$15=DATOS!$B$4,CENTRÍFUGAS!AC175,IF($B$15=DATOS!$B$5,CHILLERS!AC175, IF($B$15=DATOS!$B$6,COMPRESORES!AC175,IF($B$15=DATOS!$B$7,EVAPORADORES!AC175,IF($B$15=DATOS!$B$8,FILTROS!AC175,IF($B$15=DATOS!$B$9,IC!AC175,IF($B$15=DATOS!$B$10,MIXERS!AC175,IF($B$15=DATOS!$B$11,MOLINOS!AC175,IF($B$15=DATOS!$B$12,'ÓSMOSIS INV'!AC175,IF($B$15=DATOS!$B$13,REACTORES!AC175,IF($B$15=DATOS!$B$14,RESINAS!AC179,IF($B$15=DATOS!$B$15,SECADORES!AC175,IF($B$15=DATOS!$B$16,SILOS!AC175,IF($B$15=DATOS!$B$17,TANQUES!AC175,IF($B$15=DATOS!$B$18,'TK AGITADOS'!AC175,IF($B$15=DATOS!$B$19,'TORRES ENF'!AC175," ")))))))))))))))))</f>
        <v>0</v>
      </c>
      <c r="AB191" s="46">
        <f>IF($B$15=DATOS!$B$3,CALDERAS!AD175,IF($B$15=DATOS!$B$4,CENTRÍFUGAS!AD175,IF($B$15=DATOS!$B$5,CHILLERS!AD175, IF($B$15=DATOS!$B$6,COMPRESORES!AD175,IF($B$15=DATOS!$B$7,EVAPORADORES!AD175,IF($B$15=DATOS!$B$8,FILTROS!AD175,IF($B$15=DATOS!$B$9,IC!AD175,IF($B$15=DATOS!$B$10,MIXERS!AD175,IF($B$15=DATOS!$B$11,MOLINOS!AD175,IF($B$15=DATOS!$B$12,'ÓSMOSIS INV'!AD175,IF($B$15=DATOS!$B$13,REACTORES!AD175,IF($B$15=DATOS!$B$14,RESINAS!AD179,IF($B$15=DATOS!$B$15,SECADORES!AD175,IF($B$15=DATOS!$B$16,SILOS!AD175,IF($B$15=DATOS!$B$17,TANQUES!AD175,IF($B$15=DATOS!$B$18,'TK AGITADOS'!AD175,IF($B$15=DATOS!$B$19,'TORRES ENF'!AD175," ")))))))))))))))))</f>
        <v>0</v>
      </c>
      <c r="AC191" s="46">
        <f>IF($B$15=DATOS!$B$3,CALDERAS!AE175,IF($B$15=DATOS!$B$4,CENTRÍFUGAS!AE175,IF($B$15=DATOS!$B$5,CHILLERS!AE175, IF($B$15=DATOS!$B$6,COMPRESORES!AE175,IF($B$15=DATOS!$B$7,EVAPORADORES!AE175,IF($B$15=DATOS!$B$8,FILTROS!AE175,IF($B$15=DATOS!$B$9,IC!AE175,IF($B$15=DATOS!$B$10,MIXERS!AE175,IF($B$15=DATOS!$B$11,MOLINOS!AE175,IF($B$15=DATOS!$B$12,'ÓSMOSIS INV'!AE175,IF($B$15=DATOS!$B$13,REACTORES!AE175,IF($B$15=DATOS!$B$14,RESINAS!AE179,IF($B$15=DATOS!$B$15,SECADORES!AE175,IF($B$15=DATOS!$B$16,SILOS!AE175,IF($B$15=DATOS!$B$17,TANQUES!AE175,IF($B$15=DATOS!$B$18,'TK AGITADOS'!AE175,IF($B$15=DATOS!$B$19,'TORRES ENF'!AE175," ")))))))))))))))))</f>
        <v>0</v>
      </c>
      <c r="AD191" s="46">
        <f>IF($B$15=DATOS!$B$3,CALDERAS!AF175,IF($B$15=DATOS!$B$4,CENTRÍFUGAS!AF175,IF($B$15=DATOS!$B$5,CHILLERS!AF175, IF($B$15=DATOS!$B$6,COMPRESORES!AF175,IF($B$15=DATOS!$B$7,EVAPORADORES!AF175,IF($B$15=DATOS!$B$8,FILTROS!AF175,IF($B$15=DATOS!$B$9,IC!AF175,IF($B$15=DATOS!$B$10,MIXERS!AF175,IF($B$15=DATOS!$B$11,MOLINOS!AF175,IF($B$15=DATOS!$B$12,'ÓSMOSIS INV'!AF175,IF($B$15=DATOS!$B$13,REACTORES!AF175,IF($B$15=DATOS!$B$14,RESINAS!AF179,IF($B$15=DATOS!$B$15,SECADORES!AF175,IF($B$15=DATOS!$B$16,SILOS!AF175,IF($B$15=DATOS!$B$17,TANQUES!AF175,IF($B$15=DATOS!$B$18,'TK AGITADOS'!AF175,IF($B$15=DATOS!$B$19,'TORRES ENF'!AF175," ")))))))))))))))))</f>
        <v>0</v>
      </c>
      <c r="AE191" s="46">
        <f>IF($B$15=DATOS!$B$3,CALDERAS!AG175,IF($B$15=DATOS!$B$4,CENTRÍFUGAS!AG175,IF($B$15=DATOS!$B$5,CHILLERS!AG175, IF($B$15=DATOS!$B$6,COMPRESORES!AG175,IF($B$15=DATOS!$B$7,EVAPORADORES!AG175,IF($B$15=DATOS!$B$8,FILTROS!AG175,IF($B$15=DATOS!$B$9,IC!AG175,IF($B$15=DATOS!$B$10,MIXERS!AG175,IF($B$15=DATOS!$B$11,MOLINOS!AG175,IF($B$15=DATOS!$B$12,'ÓSMOSIS INV'!AG175,IF($B$15=DATOS!$B$13,REACTORES!AG175,IF($B$15=DATOS!$B$14,RESINAS!AG179,IF($B$15=DATOS!$B$15,SECADORES!AG175,IF($B$15=DATOS!$B$16,SILOS!AG175,IF($B$15=DATOS!$B$17,TANQUES!AG175,IF($B$15=DATOS!$B$18,'TK AGITADOS'!AG175,IF($B$15=DATOS!$B$19,'TORRES ENF'!AG175," ")))))))))))))))))</f>
        <v>0</v>
      </c>
      <c r="AF191" s="46">
        <f>IF($B$15=DATOS!$B$3,CALDERAS!AH175,IF($B$15=DATOS!$B$4,CENTRÍFUGAS!AH175,IF($B$15=DATOS!$B$5,CHILLERS!AH175, IF($B$15=DATOS!$B$6,COMPRESORES!AH175,IF($B$15=DATOS!$B$7,EVAPORADORES!AH175,IF($B$15=DATOS!$B$8,FILTROS!AH175,IF($B$15=DATOS!$B$9,IC!AH175,IF($B$15=DATOS!$B$10,MIXERS!AH175,IF($B$15=DATOS!$B$11,MOLINOS!AH175,IF($B$15=DATOS!$B$12,'ÓSMOSIS INV'!AH175,IF($B$15=DATOS!$B$13,REACTORES!AH175,IF($B$15=DATOS!$B$14,RESINAS!AH179,IF($B$15=DATOS!$B$15,SECADORES!AH175,IF($B$15=DATOS!$B$16,SILOS!AH175,IF($B$15=DATOS!$B$17,TANQUES!AH175,IF($B$15=DATOS!$B$18,'TK AGITADOS'!AH175,IF($B$15=DATOS!$B$19,'TORRES ENF'!AH175," ")))))))))))))))))</f>
        <v>0</v>
      </c>
    </row>
    <row r="192" spans="1:32" s="48" customFormat="1" ht="45" customHeight="1" x14ac:dyDescent="0.4">
      <c r="A192" s="46">
        <f>IF($B$15=DATOS!$B$3,CALDERAS!C176,IF($B$15=DATOS!$B$4,CENTRÍFUGAS!C176,IF($B$15=DATOS!$B$5,CHILLERS!C176, IF($B$15=DATOS!$B$6,COMPRESORES!C176,IF($B$15=DATOS!$B$7,EVAPORADORES!C176,IF($B$15=DATOS!$B$8,FILTROS!C176,IF($B$15=DATOS!$B$9,IC!C176,IF($B$15=DATOS!$B$10,MIXERS!C176,IF($B$15=DATOS!$B$11,MOLINOS!C176,IF($B$15=DATOS!$B$12,'ÓSMOSIS INV'!C176,IF($B$15=DATOS!$B$13,REACTORES!C176,IF($B$15=DATOS!$B$14,RESINAS!C180,IF($B$15=DATOS!$B$15,SECADORES!C176,IF($B$15=DATOS!$B$16,SILOS!C176,IF($B$15=DATOS!$B$17,TANQUES!C176,IF($B$15=DATOS!$B$18,'TK AGITADOS'!C176,IF($B$15=DATOS!$B$19,'TORRES ENF'!C176," ")))))))))))))))))</f>
        <v>0</v>
      </c>
      <c r="B192" s="46">
        <f>IF($B$15=DATOS!$B$3,CALDERAS!D176,IF($B$15=DATOS!$B$4,CENTRÍFUGAS!D176,IF($B$15=DATOS!$B$5,CHILLERS!D176, IF($B$15=DATOS!$B$6,COMPRESORES!D176,IF($B$15=DATOS!$B$7,EVAPORADORES!D176,IF($B$15=DATOS!$B$8,FILTROS!D176,IF($B$15=DATOS!$B$9,IC!D176,IF($B$15=DATOS!$B$10,MIXERS!D176,IF($B$15=DATOS!$B$11,MOLINOS!D176,IF($B$15=DATOS!$B$12,'ÓSMOSIS INV'!D176,IF($B$15=DATOS!$B$13,REACTORES!D176,IF($B$15=DATOS!$B$14,RESINAS!D180,IF($B$15=DATOS!$B$15,SECADORES!D176,IF($B$15=DATOS!$B$16,SILOS!D176,IF($B$15=DATOS!$B$17,TANQUES!D176,IF($B$15=DATOS!$B$18,'TK AGITADOS'!D176,IF($B$15=DATOS!$B$19,'TORRES ENF'!D176," ")))))))))))))))))</f>
        <v>0</v>
      </c>
      <c r="C192" s="46">
        <f>IF($B$15=DATOS!$B$3,CALDERAS!E176,IF($B$15=DATOS!$B$4,CENTRÍFUGAS!E176,IF($B$15=DATOS!$B$5,CHILLERS!E176, IF($B$15=DATOS!$B$6,COMPRESORES!E176,IF($B$15=DATOS!$B$7,EVAPORADORES!E176,IF($B$15=DATOS!$B$8,FILTROS!E176,IF($B$15=DATOS!$B$9,IC!E176,IF($B$15=DATOS!$B$10,MIXERS!E176,IF($B$15=DATOS!$B$11,MOLINOS!E176,IF($B$15=DATOS!$B$12,'ÓSMOSIS INV'!E176,IF($B$15=DATOS!$B$13,REACTORES!E176,IF($B$15=DATOS!$B$14,RESINAS!E180,IF($B$15=DATOS!$B$15,SECADORES!E176,IF($B$15=DATOS!$B$16,SILOS!E176,IF($B$15=DATOS!$B$17,TANQUES!E176,IF($B$15=DATOS!$B$18,'TK AGITADOS'!E176,IF($B$15=DATOS!$B$19,'TORRES ENF'!E176," ")))))))))))))))))</f>
        <v>0</v>
      </c>
      <c r="D192" s="46">
        <f>IF($B$15=DATOS!$B$3,CALDERAS!F176,IF($B$15=DATOS!$B$4,CENTRÍFUGAS!F176,IF($B$15=DATOS!$B$5,CHILLERS!F176, IF($B$15=DATOS!$B$6,COMPRESORES!F176,IF($B$15=DATOS!$B$7,EVAPORADORES!F176,IF($B$15=DATOS!$B$8,FILTROS!F176,IF($B$15=DATOS!$B$9,IC!F176,IF($B$15=DATOS!$B$10,MIXERS!F176,IF($B$15=DATOS!$B$11,MOLINOS!F176,IF($B$15=DATOS!$B$12,'ÓSMOSIS INV'!F176,IF($B$15=DATOS!$B$13,REACTORES!F176,IF($B$15=DATOS!$B$14,RESINAS!F180,IF($B$15=DATOS!$B$15,SECADORES!F176,IF($B$15=DATOS!$B$16,SILOS!F176,IF($B$15=DATOS!$B$17,TANQUES!F176,IF($B$15=DATOS!$B$18,'TK AGITADOS'!F176,IF($B$15=DATOS!$B$19,'TORRES ENF'!F176," ")))))))))))))))))</f>
        <v>0</v>
      </c>
      <c r="E192" s="46">
        <f>IF($B$15=DATOS!$B$3,CALDERAS!G176,IF($B$15=DATOS!$B$4,CENTRÍFUGAS!G176,IF($B$15=DATOS!$B$5,CHILLERS!G176, IF($B$15=DATOS!$B$6,COMPRESORES!G176,IF($B$15=DATOS!$B$7,EVAPORADORES!G176,IF($B$15=DATOS!$B$8,FILTROS!G176,IF($B$15=DATOS!$B$9,IC!G176,IF($B$15=DATOS!$B$10,MIXERS!G176,IF($B$15=DATOS!$B$11,MOLINOS!G176,IF($B$15=DATOS!$B$12,'ÓSMOSIS INV'!G176,IF($B$15=DATOS!$B$13,REACTORES!G176,IF($B$15=DATOS!$B$14,RESINAS!G180,IF($B$15=DATOS!$B$15,SECADORES!G176,IF($B$15=DATOS!$B$16,SILOS!G176,IF($B$15=DATOS!$B$17,TANQUES!G176,IF($B$15=DATOS!$B$18,'TK AGITADOS'!G176,IF($B$15=DATOS!$B$19,'TORRES ENF'!G176," ")))))))))))))))))</f>
        <v>0</v>
      </c>
      <c r="F192" s="46">
        <f>IF($B$15=DATOS!$B$3,CALDERAS!H176,IF($B$15=DATOS!$B$4,CENTRÍFUGAS!H176,IF($B$15=DATOS!$B$5,CHILLERS!H176, IF($B$15=DATOS!$B$6,COMPRESORES!H176,IF($B$15=DATOS!$B$7,EVAPORADORES!H176,IF($B$15=DATOS!$B$8,FILTROS!H176,IF($B$15=DATOS!$B$9,IC!H176,IF($B$15=DATOS!$B$10,MIXERS!H176,IF($B$15=DATOS!$B$11,MOLINOS!H176,IF($B$15=DATOS!$B$12,'ÓSMOSIS INV'!H176,IF($B$15=DATOS!$B$13,REACTORES!H176,IF($B$15=DATOS!$B$14,RESINAS!H180,IF($B$15=DATOS!$B$15,SECADORES!H176,IF($B$15=DATOS!$B$16,SILOS!H176,IF($B$15=DATOS!$B$17,TANQUES!H176,IF($B$15=DATOS!$B$18,'TK AGITADOS'!H176,IF($B$15=DATOS!$B$19,'TORRES ENF'!H176," ")))))))))))))))))</f>
        <v>0</v>
      </c>
      <c r="G192" s="46">
        <f>IF($B$15=DATOS!$B$3,CALDERAS!I176,IF($B$15=DATOS!$B$4,CENTRÍFUGAS!I176,IF($B$15=DATOS!$B$5,CHILLERS!I176, IF($B$15=DATOS!$B$6,COMPRESORES!I176,IF($B$15=DATOS!$B$7,EVAPORADORES!I176,IF($B$15=DATOS!$B$8,FILTROS!I176,IF($B$15=DATOS!$B$9,IC!I176,IF($B$15=DATOS!$B$10,MIXERS!I176,IF($B$15=DATOS!$B$11,MOLINOS!I176,IF($B$15=DATOS!$B$12,'ÓSMOSIS INV'!I176,IF($B$15=DATOS!$B$13,REACTORES!I176,IF($B$15=DATOS!$B$14,RESINAS!I180,IF($B$15=DATOS!$B$15,SECADORES!I176,IF($B$15=DATOS!$B$16,SILOS!I176,IF($B$15=DATOS!$B$17,TANQUES!I176,IF($B$15=DATOS!$B$18,'TK AGITADOS'!I176,IF($B$15=DATOS!$B$19,'TORRES ENF'!I176," ")))))))))))))))))</f>
        <v>0</v>
      </c>
      <c r="H192" s="46">
        <f>IF($B$15=DATOS!$B$3,CALDERAS!J176,IF($B$15=DATOS!$B$4,CENTRÍFUGAS!J176,IF($B$15=DATOS!$B$5,CHILLERS!J176, IF($B$15=DATOS!$B$6,COMPRESORES!J176,IF($B$15=DATOS!$B$7,EVAPORADORES!J176,IF($B$15=DATOS!$B$8,FILTROS!J176,IF($B$15=DATOS!$B$9,IC!J176,IF($B$15=DATOS!$B$10,MIXERS!J176,IF($B$15=DATOS!$B$11,MOLINOS!J176,IF($B$15=DATOS!$B$12,'ÓSMOSIS INV'!J176,IF($B$15=DATOS!$B$13,REACTORES!J176,IF($B$15=DATOS!$B$14,RESINAS!J180,IF($B$15=DATOS!$B$15,SECADORES!J176,IF($B$15=DATOS!$B$16,SILOS!J176,IF($B$15=DATOS!$B$17,TANQUES!J176,IF($B$15=DATOS!$B$18,'TK AGITADOS'!J176,IF($B$15=DATOS!$B$19,'TORRES ENF'!J176," ")))))))))))))))))</f>
        <v>0</v>
      </c>
      <c r="I192" s="46">
        <f>IF($B$15=DATOS!$B$3,CALDERAS!K176,IF($B$15=DATOS!$B$4,CENTRÍFUGAS!K176,IF($B$15=DATOS!$B$5,CHILLERS!K176, IF($B$15=DATOS!$B$6,COMPRESORES!K176,IF($B$15=DATOS!$B$7,EVAPORADORES!K176,IF($B$15=DATOS!$B$8,FILTROS!K176,IF($B$15=DATOS!$B$9,IC!K176,IF($B$15=DATOS!$B$10,MIXERS!K176,IF($B$15=DATOS!$B$11,MOLINOS!K176,IF($B$15=DATOS!$B$12,'ÓSMOSIS INV'!K176,IF($B$15=DATOS!$B$13,REACTORES!K176,IF($B$15=DATOS!$B$14,RESINAS!K180,IF($B$15=DATOS!$B$15,SECADORES!K176,IF($B$15=DATOS!$B$16,SILOS!K176,IF($B$15=DATOS!$B$17,TANQUES!K176,IF($B$15=DATOS!$B$18,'TK AGITADOS'!K176,IF($B$15=DATOS!$B$19,'TORRES ENF'!K176," ")))))))))))))))))</f>
        <v>0</v>
      </c>
      <c r="J192" s="46">
        <f>IF($B$15=DATOS!$B$3,CALDERAS!L176,IF($B$15=DATOS!$B$4,CENTRÍFUGAS!L176,IF($B$15=DATOS!$B$5,CHILLERS!L176, IF($B$15=DATOS!$B$6,COMPRESORES!L176,IF($B$15=DATOS!$B$7,EVAPORADORES!L176,IF($B$15=DATOS!$B$8,FILTROS!L176,IF($B$15=DATOS!$B$9,IC!L176,IF($B$15=DATOS!$B$10,MIXERS!L176,IF($B$15=DATOS!$B$11,MOLINOS!L176,IF($B$15=DATOS!$B$12,'ÓSMOSIS INV'!L176,IF($B$15=DATOS!$B$13,REACTORES!L176,IF($B$15=DATOS!$B$14,RESINAS!L180,IF($B$15=DATOS!$B$15,SECADORES!L176,IF($B$15=DATOS!$B$16,SILOS!L176,IF($B$15=DATOS!$B$17,TANQUES!L176,IF($B$15=DATOS!$B$18,'TK AGITADOS'!L176,IF($B$15=DATOS!$B$19,'TORRES ENF'!L176," ")))))))))))))))))</f>
        <v>0</v>
      </c>
      <c r="K192" s="46">
        <f>IF($B$15=DATOS!$B$3,CALDERAS!M176,IF($B$15=DATOS!$B$4,CENTRÍFUGAS!M176,IF($B$15=DATOS!$B$5,CHILLERS!M176, IF($B$15=DATOS!$B$6,COMPRESORES!M176,IF($B$15=DATOS!$B$7,EVAPORADORES!M176,IF($B$15=DATOS!$B$8,FILTROS!M176,IF($B$15=DATOS!$B$9,IC!M176,IF($B$15=DATOS!$B$10,MIXERS!M176,IF($B$15=DATOS!$B$11,MOLINOS!M176,IF($B$15=DATOS!$B$12,'ÓSMOSIS INV'!M176,IF($B$15=DATOS!$B$13,REACTORES!M176,IF($B$15=DATOS!$B$14,RESINAS!M180,IF($B$15=DATOS!$B$15,SECADORES!M176,IF($B$15=DATOS!$B$16,SILOS!M176,IF($B$15=DATOS!$B$17,TANQUES!M176,IF($B$15=DATOS!$B$18,'TK AGITADOS'!M176,IF($B$15=DATOS!$B$19,'TORRES ENF'!M176," ")))))))))))))))))</f>
        <v>0</v>
      </c>
      <c r="L192" s="46">
        <f>IF($B$15=DATOS!$B$3,CALDERAS!N176,IF($B$15=DATOS!$B$4,CENTRÍFUGAS!N176,IF($B$15=DATOS!$B$5,CHILLERS!N176, IF($B$15=DATOS!$B$6,COMPRESORES!N176,IF($B$15=DATOS!$B$7,EVAPORADORES!N176,IF($B$15=DATOS!$B$8,FILTROS!N176,IF($B$15=DATOS!$B$9,IC!N176,IF($B$15=DATOS!$B$10,MIXERS!N176,IF($B$15=DATOS!$B$11,MOLINOS!N176,IF($B$15=DATOS!$B$12,'ÓSMOSIS INV'!N176,IF($B$15=DATOS!$B$13,REACTORES!N176,IF($B$15=DATOS!$B$14,RESINAS!N180,IF($B$15=DATOS!$B$15,SECADORES!N176,IF($B$15=DATOS!$B$16,SILOS!N176,IF($B$15=DATOS!$B$17,TANQUES!N176,IF($B$15=DATOS!$B$18,'TK AGITADOS'!N176,IF($B$15=DATOS!$B$19,'TORRES ENF'!N176," ")))))))))))))))))</f>
        <v>0</v>
      </c>
      <c r="M192" s="46">
        <f>IF($B$15=DATOS!$B$3,CALDERAS!O176,IF($B$15=DATOS!$B$4,CENTRÍFUGAS!O176,IF($B$15=DATOS!$B$5,CHILLERS!O176, IF($B$15=DATOS!$B$6,COMPRESORES!O176,IF($B$15=DATOS!$B$7,EVAPORADORES!O176,IF($B$15=DATOS!$B$8,FILTROS!O176,IF($B$15=DATOS!$B$9,IC!O176,IF($B$15=DATOS!$B$10,MIXERS!O176,IF($B$15=DATOS!$B$11,MOLINOS!O176,IF($B$15=DATOS!$B$12,'ÓSMOSIS INV'!O176,IF($B$15=DATOS!$B$13,REACTORES!O176,IF($B$15=DATOS!$B$14,RESINAS!O180,IF($B$15=DATOS!$B$15,SECADORES!O176,IF($B$15=DATOS!$B$16,SILOS!O176,IF($B$15=DATOS!$B$17,TANQUES!O176,IF($B$15=DATOS!$B$18,'TK AGITADOS'!O176,IF($B$15=DATOS!$B$19,'TORRES ENF'!O176," ")))))))))))))))))</f>
        <v>0</v>
      </c>
      <c r="N192" s="46">
        <f>IF($B$15=DATOS!$B$3,CALDERAS!P176,IF($B$15=DATOS!$B$4,CENTRÍFUGAS!P176,IF($B$15=DATOS!$B$5,CHILLERS!P176, IF($B$15=DATOS!$B$6,COMPRESORES!P176,IF($B$15=DATOS!$B$7,EVAPORADORES!P176,IF($B$15=DATOS!$B$8,FILTROS!P176,IF($B$15=DATOS!$B$9,IC!P176,IF($B$15=DATOS!$B$10,MIXERS!P176,IF($B$15=DATOS!$B$11,MOLINOS!P176,IF($B$15=DATOS!$B$12,'ÓSMOSIS INV'!P176,IF($B$15=DATOS!$B$13,REACTORES!P176,IF($B$15=DATOS!$B$14,RESINAS!P180,IF($B$15=DATOS!$B$15,SECADORES!P176,IF($B$15=DATOS!$B$16,SILOS!P176,IF($B$15=DATOS!$B$17,TANQUES!P176,IF($B$15=DATOS!$B$18,'TK AGITADOS'!P176,IF($B$15=DATOS!$B$19,'TORRES ENF'!P176," ")))))))))))))))))</f>
        <v>0</v>
      </c>
      <c r="O192" s="46">
        <f>IF($B$15=DATOS!$B$3,CALDERAS!Q176,IF($B$15=DATOS!$B$4,CENTRÍFUGAS!Q176,IF($B$15=DATOS!$B$5,CHILLERS!Q176, IF($B$15=DATOS!$B$6,COMPRESORES!Q176,IF($B$15=DATOS!$B$7,EVAPORADORES!Q176,IF($B$15=DATOS!$B$8,FILTROS!Q176,IF($B$15=DATOS!$B$9,IC!Q176,IF($B$15=DATOS!$B$10,MIXERS!Q176,IF($B$15=DATOS!$B$11,MOLINOS!Q176,IF($B$15=DATOS!$B$12,'ÓSMOSIS INV'!Q176,IF($B$15=DATOS!$B$13,REACTORES!Q176,IF($B$15=DATOS!$B$14,RESINAS!Q180,IF($B$15=DATOS!$B$15,SECADORES!Q176,IF($B$15=DATOS!$B$16,SILOS!Q176,IF($B$15=DATOS!$B$17,TANQUES!Q176,IF($B$15=DATOS!$B$18,'TK AGITADOS'!Q176,IF($B$15=DATOS!$B$19,'TORRES ENF'!Q176," ")))))))))))))))))</f>
        <v>0</v>
      </c>
      <c r="P192" s="46">
        <f>IF($B$15=DATOS!$B$3,CALDERAS!R176,IF($B$15=DATOS!$B$4,CENTRÍFUGAS!R176,IF($B$15=DATOS!$B$5,CHILLERS!R176, IF($B$15=DATOS!$B$6,COMPRESORES!R176,IF($B$15=DATOS!$B$7,EVAPORADORES!R176,IF($B$15=DATOS!$B$8,FILTROS!R176,IF($B$15=DATOS!$B$9,IC!R176,IF($B$15=DATOS!$B$10,MIXERS!R176,IF($B$15=DATOS!$B$11,MOLINOS!R176,IF($B$15=DATOS!$B$12,'ÓSMOSIS INV'!R176,IF($B$15=DATOS!$B$13,REACTORES!R176,IF($B$15=DATOS!$B$14,RESINAS!R180,IF($B$15=DATOS!$B$15,SECADORES!R176,IF($B$15=DATOS!$B$16,SILOS!R176,IF($B$15=DATOS!$B$17,TANQUES!R176,IF($B$15=DATOS!$B$18,'TK AGITADOS'!R176,IF($B$15=DATOS!$B$19,'TORRES ENF'!R176," ")))))))))))))))))</f>
        <v>0</v>
      </c>
      <c r="Q192" s="46">
        <f>IF($B$15=DATOS!$B$3,CALDERAS!S176,IF($B$15=DATOS!$B$4,CENTRÍFUGAS!S176,IF($B$15=DATOS!$B$5,CHILLERS!S176, IF($B$15=DATOS!$B$6,COMPRESORES!S176,IF($B$15=DATOS!$B$7,EVAPORADORES!S176,IF($B$15=DATOS!$B$8,FILTROS!S176,IF($B$15=DATOS!$B$9,IC!S176,IF($B$15=DATOS!$B$10,MIXERS!S176,IF($B$15=DATOS!$B$11,MOLINOS!S176,IF($B$15=DATOS!$B$12,'ÓSMOSIS INV'!S176,IF($B$15=DATOS!$B$13,REACTORES!S176,IF($B$15=DATOS!$B$14,RESINAS!S180,IF($B$15=DATOS!$B$15,SECADORES!S176,IF($B$15=DATOS!$B$16,SILOS!S176,IF($B$15=DATOS!$B$17,TANQUES!S176,IF($B$15=DATOS!$B$18,'TK AGITADOS'!S176,IF($B$15=DATOS!$B$19,'TORRES ENF'!S176," ")))))))))))))))))</f>
        <v>0</v>
      </c>
      <c r="R192" s="46">
        <f>IF($B$15=DATOS!$B$3,CALDERAS!T176,IF($B$15=DATOS!$B$4,CENTRÍFUGAS!T176,IF($B$15=DATOS!$B$5,CHILLERS!T176, IF($B$15=DATOS!$B$6,COMPRESORES!T176,IF($B$15=DATOS!$B$7,EVAPORADORES!T176,IF($B$15=DATOS!$B$8,FILTROS!T176,IF($B$15=DATOS!$B$9,IC!T176,IF($B$15=DATOS!$B$10,MIXERS!T176,IF($B$15=DATOS!$B$11,MOLINOS!T176,IF($B$15=DATOS!$B$12,'ÓSMOSIS INV'!T176,IF($B$15=DATOS!$B$13,REACTORES!T176,IF($B$15=DATOS!$B$14,RESINAS!T180,IF($B$15=DATOS!$B$15,SECADORES!T176,IF($B$15=DATOS!$B$16,SILOS!T176,IF($B$15=DATOS!$B$17,TANQUES!T176,IF($B$15=DATOS!$B$18,'TK AGITADOS'!T176,IF($B$15=DATOS!$B$19,'TORRES ENF'!T176," ")))))))))))))))))</f>
        <v>0</v>
      </c>
      <c r="S192" s="46">
        <f>IF($B$15=DATOS!$B$3,CALDERAS!U176,IF($B$15=DATOS!$B$4,CENTRÍFUGAS!U176,IF($B$15=DATOS!$B$5,CHILLERS!U176, IF($B$15=DATOS!$B$6,COMPRESORES!U176,IF($B$15=DATOS!$B$7,EVAPORADORES!U176,IF($B$15=DATOS!$B$8,FILTROS!U176,IF($B$15=DATOS!$B$9,IC!U176,IF($B$15=DATOS!$B$10,MIXERS!U176,IF($B$15=DATOS!$B$11,MOLINOS!U176,IF($B$15=DATOS!$B$12,'ÓSMOSIS INV'!U176,IF($B$15=DATOS!$B$13,REACTORES!U176,IF($B$15=DATOS!$B$14,RESINAS!U180,IF($B$15=DATOS!$B$15,SECADORES!U176,IF($B$15=DATOS!$B$16,SILOS!U176,IF($B$15=DATOS!$B$17,TANQUES!U176,IF($B$15=DATOS!$B$18,'TK AGITADOS'!U176,IF($B$15=DATOS!$B$19,'TORRES ENF'!U176," ")))))))))))))))))</f>
        <v>0</v>
      </c>
      <c r="T192" s="46">
        <f>IF($B$15=DATOS!$B$3,CALDERAS!V176,IF($B$15=DATOS!$B$4,CENTRÍFUGAS!V176,IF($B$15=DATOS!$B$5,CHILLERS!V176, IF($B$15=DATOS!$B$6,COMPRESORES!V176,IF($B$15=DATOS!$B$7,EVAPORADORES!V176,IF($B$15=DATOS!$B$8,FILTROS!V176,IF($B$15=DATOS!$B$9,IC!V176,IF($B$15=DATOS!$B$10,MIXERS!V176,IF($B$15=DATOS!$B$11,MOLINOS!V176,IF($B$15=DATOS!$B$12,'ÓSMOSIS INV'!V176,IF($B$15=DATOS!$B$13,REACTORES!V176,IF($B$15=DATOS!$B$14,RESINAS!V180,IF($B$15=DATOS!$B$15,SECADORES!V176,IF($B$15=DATOS!$B$16,SILOS!V176,IF($B$15=DATOS!$B$17,TANQUES!V176,IF($B$15=DATOS!$B$18,'TK AGITADOS'!V176,IF($B$15=DATOS!$B$19,'TORRES ENF'!V176," ")))))))))))))))))</f>
        <v>0</v>
      </c>
      <c r="U192" s="46">
        <f>IF($B$15=DATOS!$B$3,CALDERAS!W176,IF($B$15=DATOS!$B$4,CENTRÍFUGAS!W176,IF($B$15=DATOS!$B$5,CHILLERS!W176, IF($B$15=DATOS!$B$6,COMPRESORES!W176,IF($B$15=DATOS!$B$7,EVAPORADORES!W176,IF($B$15=DATOS!$B$8,FILTROS!W176,IF($B$15=DATOS!$B$9,IC!W176,IF($B$15=DATOS!$B$10,MIXERS!W176,IF($B$15=DATOS!$B$11,MOLINOS!W176,IF($B$15=DATOS!$B$12,'ÓSMOSIS INV'!W176,IF($B$15=DATOS!$B$13,REACTORES!W176,IF($B$15=DATOS!$B$14,RESINAS!W180,IF($B$15=DATOS!$B$15,SECADORES!W176,IF($B$15=DATOS!$B$16,SILOS!W176,IF($B$15=DATOS!$B$17,TANQUES!W176,IF($B$15=DATOS!$B$18,'TK AGITADOS'!W176,IF($B$15=DATOS!$B$19,'TORRES ENF'!W176," ")))))))))))))))))</f>
        <v>0</v>
      </c>
      <c r="V192" s="46">
        <f>IF($B$15=DATOS!$B$3,CALDERAS!X176,IF($B$15=DATOS!$B$4,CENTRÍFUGAS!X176,IF($B$15=DATOS!$B$5,CHILLERS!X176, IF($B$15=DATOS!$B$6,COMPRESORES!X176,IF($B$15=DATOS!$B$7,EVAPORADORES!X176,IF($B$15=DATOS!$B$8,FILTROS!X176,IF($B$15=DATOS!$B$9,IC!X176,IF($B$15=DATOS!$B$10,MIXERS!X176,IF($B$15=DATOS!$B$11,MOLINOS!X176,IF($B$15=DATOS!$B$12,'ÓSMOSIS INV'!X176,IF($B$15=DATOS!$B$13,REACTORES!X176,IF($B$15=DATOS!$B$14,RESINAS!X180,IF($B$15=DATOS!$B$15,SECADORES!X176,IF($B$15=DATOS!$B$16,SILOS!X176,IF($B$15=DATOS!$B$17,TANQUES!X176,IF($B$15=DATOS!$B$18,'TK AGITADOS'!X176,IF($B$15=DATOS!$B$19,'TORRES ENF'!X176," ")))))))))))))))))</f>
        <v>0</v>
      </c>
      <c r="W192" s="46">
        <f>IF($B$15=DATOS!$B$3,CALDERAS!Y176,IF($B$15=DATOS!$B$4,CENTRÍFUGAS!Y176,IF($B$15=DATOS!$B$5,CHILLERS!Y176, IF($B$15=DATOS!$B$6,COMPRESORES!Y176,IF($B$15=DATOS!$B$7,EVAPORADORES!Y176,IF($B$15=DATOS!$B$8,FILTROS!Y176,IF($B$15=DATOS!$B$9,IC!Y176,IF($B$15=DATOS!$B$10,MIXERS!Y176,IF($B$15=DATOS!$B$11,MOLINOS!Y176,IF($B$15=DATOS!$B$12,'ÓSMOSIS INV'!Y176,IF($B$15=DATOS!$B$13,REACTORES!Y176,IF($B$15=DATOS!$B$14,RESINAS!Y180,IF($B$15=DATOS!$B$15,SECADORES!Y176,IF($B$15=DATOS!$B$16,SILOS!Y176,IF($B$15=DATOS!$B$17,TANQUES!Y176,IF($B$15=DATOS!$B$18,'TK AGITADOS'!Y176,IF($B$15=DATOS!$B$19,'TORRES ENF'!Y176," ")))))))))))))))))</f>
        <v>0</v>
      </c>
      <c r="X192" s="46">
        <f>IF($B$15=DATOS!$B$3,CALDERAS!Z176,IF($B$15=DATOS!$B$4,CENTRÍFUGAS!Z176,IF($B$15=DATOS!$B$5,CHILLERS!Z176, IF($B$15=DATOS!$B$6,COMPRESORES!Z176,IF($B$15=DATOS!$B$7,EVAPORADORES!Z176,IF($B$15=DATOS!$B$8,FILTROS!Z176,IF($B$15=DATOS!$B$9,IC!Z176,IF($B$15=DATOS!$B$10,MIXERS!Z176,IF($B$15=DATOS!$B$11,MOLINOS!Z176,IF($B$15=DATOS!$B$12,'ÓSMOSIS INV'!Z176,IF($B$15=DATOS!$B$13,REACTORES!Z176,IF($B$15=DATOS!$B$14,RESINAS!Z180,IF($B$15=DATOS!$B$15,SECADORES!Z176,IF($B$15=DATOS!$B$16,SILOS!Z176,IF($B$15=DATOS!$B$17,TANQUES!Z176,IF($B$15=DATOS!$B$18,'TK AGITADOS'!Z176,IF($B$15=DATOS!$B$19,'TORRES ENF'!Z176," ")))))))))))))))))</f>
        <v>0</v>
      </c>
      <c r="Y192" s="46">
        <f>IF($B$15=DATOS!$B$3,CALDERAS!AA176,IF($B$15=DATOS!$B$4,CENTRÍFUGAS!AA176,IF($B$15=DATOS!$B$5,CHILLERS!AA176, IF($B$15=DATOS!$B$6,COMPRESORES!AA176,IF($B$15=DATOS!$B$7,EVAPORADORES!AA176,IF($B$15=DATOS!$B$8,FILTROS!AA176,IF($B$15=DATOS!$B$9,IC!AA176,IF($B$15=DATOS!$B$10,MIXERS!AA176,IF($B$15=DATOS!$B$11,MOLINOS!AA176,IF($B$15=DATOS!$B$12,'ÓSMOSIS INV'!AA176,IF($B$15=DATOS!$B$13,REACTORES!AA176,IF($B$15=DATOS!$B$14,RESINAS!AA180,IF($B$15=DATOS!$B$15,SECADORES!AA176,IF($B$15=DATOS!$B$16,SILOS!AA176,IF($B$15=DATOS!$B$17,TANQUES!AA176,IF($B$15=DATOS!$B$18,'TK AGITADOS'!AA176,IF($B$15=DATOS!$B$19,'TORRES ENF'!AA176," ")))))))))))))))))</f>
        <v>0</v>
      </c>
      <c r="Z192" s="46">
        <f>IF($B$15=DATOS!$B$3,CALDERAS!AB176,IF($B$15=DATOS!$B$4,CENTRÍFUGAS!AB176,IF($B$15=DATOS!$B$5,CHILLERS!AB176, IF($B$15=DATOS!$B$6,COMPRESORES!AB176,IF($B$15=DATOS!$B$7,EVAPORADORES!AB176,IF($B$15=DATOS!$B$8,FILTROS!AB176,IF($B$15=DATOS!$B$9,IC!AB176,IF($B$15=DATOS!$B$10,MIXERS!AB176,IF($B$15=DATOS!$B$11,MOLINOS!AB176,IF($B$15=DATOS!$B$12,'ÓSMOSIS INV'!AB176,IF($B$15=DATOS!$B$13,REACTORES!AB176,IF($B$15=DATOS!$B$14,RESINAS!AB180,IF($B$15=DATOS!$B$15,SECADORES!AB176,IF($B$15=DATOS!$B$16,SILOS!AB176,IF($B$15=DATOS!$B$17,TANQUES!AB176,IF($B$15=DATOS!$B$18,'TK AGITADOS'!AB176,IF($B$15=DATOS!$B$19,'TORRES ENF'!AB176," ")))))))))))))))))</f>
        <v>0</v>
      </c>
      <c r="AA192" s="46">
        <f>IF($B$15=DATOS!$B$3,CALDERAS!AC176,IF($B$15=DATOS!$B$4,CENTRÍFUGAS!AC176,IF($B$15=DATOS!$B$5,CHILLERS!AC176, IF($B$15=DATOS!$B$6,COMPRESORES!AC176,IF($B$15=DATOS!$B$7,EVAPORADORES!AC176,IF($B$15=DATOS!$B$8,FILTROS!AC176,IF($B$15=DATOS!$B$9,IC!AC176,IF($B$15=DATOS!$B$10,MIXERS!AC176,IF($B$15=DATOS!$B$11,MOLINOS!AC176,IF($B$15=DATOS!$B$12,'ÓSMOSIS INV'!AC176,IF($B$15=DATOS!$B$13,REACTORES!AC176,IF($B$15=DATOS!$B$14,RESINAS!AC180,IF($B$15=DATOS!$B$15,SECADORES!AC176,IF($B$15=DATOS!$B$16,SILOS!AC176,IF($B$15=DATOS!$B$17,TANQUES!AC176,IF($B$15=DATOS!$B$18,'TK AGITADOS'!AC176,IF($B$15=DATOS!$B$19,'TORRES ENF'!AC176," ")))))))))))))))))</f>
        <v>0</v>
      </c>
      <c r="AB192" s="46">
        <f>IF($B$15=DATOS!$B$3,CALDERAS!AD176,IF($B$15=DATOS!$B$4,CENTRÍFUGAS!AD176,IF($B$15=DATOS!$B$5,CHILLERS!AD176, IF($B$15=DATOS!$B$6,COMPRESORES!AD176,IF($B$15=DATOS!$B$7,EVAPORADORES!AD176,IF($B$15=DATOS!$B$8,FILTROS!AD176,IF($B$15=DATOS!$B$9,IC!AD176,IF($B$15=DATOS!$B$10,MIXERS!AD176,IF($B$15=DATOS!$B$11,MOLINOS!AD176,IF($B$15=DATOS!$B$12,'ÓSMOSIS INV'!AD176,IF($B$15=DATOS!$B$13,REACTORES!AD176,IF($B$15=DATOS!$B$14,RESINAS!AD180,IF($B$15=DATOS!$B$15,SECADORES!AD176,IF($B$15=DATOS!$B$16,SILOS!AD176,IF($B$15=DATOS!$B$17,TANQUES!AD176,IF($B$15=DATOS!$B$18,'TK AGITADOS'!AD176,IF($B$15=DATOS!$B$19,'TORRES ENF'!AD176," ")))))))))))))))))</f>
        <v>0</v>
      </c>
      <c r="AC192" s="46">
        <f>IF($B$15=DATOS!$B$3,CALDERAS!AE176,IF($B$15=DATOS!$B$4,CENTRÍFUGAS!AE176,IF($B$15=DATOS!$B$5,CHILLERS!AE176, IF($B$15=DATOS!$B$6,COMPRESORES!AE176,IF($B$15=DATOS!$B$7,EVAPORADORES!AE176,IF($B$15=DATOS!$B$8,FILTROS!AE176,IF($B$15=DATOS!$B$9,IC!AE176,IF($B$15=DATOS!$B$10,MIXERS!AE176,IF($B$15=DATOS!$B$11,MOLINOS!AE176,IF($B$15=DATOS!$B$12,'ÓSMOSIS INV'!AE176,IF($B$15=DATOS!$B$13,REACTORES!AE176,IF($B$15=DATOS!$B$14,RESINAS!AE180,IF($B$15=DATOS!$B$15,SECADORES!AE176,IF($B$15=DATOS!$B$16,SILOS!AE176,IF($B$15=DATOS!$B$17,TANQUES!AE176,IF($B$15=DATOS!$B$18,'TK AGITADOS'!AE176,IF($B$15=DATOS!$B$19,'TORRES ENF'!AE176," ")))))))))))))))))</f>
        <v>0</v>
      </c>
      <c r="AD192" s="46">
        <f>IF($B$15=DATOS!$B$3,CALDERAS!AF176,IF($B$15=DATOS!$B$4,CENTRÍFUGAS!AF176,IF($B$15=DATOS!$B$5,CHILLERS!AF176, IF($B$15=DATOS!$B$6,COMPRESORES!AF176,IF($B$15=DATOS!$B$7,EVAPORADORES!AF176,IF($B$15=DATOS!$B$8,FILTROS!AF176,IF($B$15=DATOS!$B$9,IC!AF176,IF($B$15=DATOS!$B$10,MIXERS!AF176,IF($B$15=DATOS!$B$11,MOLINOS!AF176,IF($B$15=DATOS!$B$12,'ÓSMOSIS INV'!AF176,IF($B$15=DATOS!$B$13,REACTORES!AF176,IF($B$15=DATOS!$B$14,RESINAS!AF180,IF($B$15=DATOS!$B$15,SECADORES!AF176,IF($B$15=DATOS!$B$16,SILOS!AF176,IF($B$15=DATOS!$B$17,TANQUES!AF176,IF($B$15=DATOS!$B$18,'TK AGITADOS'!AF176,IF($B$15=DATOS!$B$19,'TORRES ENF'!AF176," ")))))))))))))))))</f>
        <v>0</v>
      </c>
      <c r="AE192" s="46">
        <f>IF($B$15=DATOS!$B$3,CALDERAS!AG176,IF($B$15=DATOS!$B$4,CENTRÍFUGAS!AG176,IF($B$15=DATOS!$B$5,CHILLERS!AG176, IF($B$15=DATOS!$B$6,COMPRESORES!AG176,IF($B$15=DATOS!$B$7,EVAPORADORES!AG176,IF($B$15=DATOS!$B$8,FILTROS!AG176,IF($B$15=DATOS!$B$9,IC!AG176,IF($B$15=DATOS!$B$10,MIXERS!AG176,IF($B$15=DATOS!$B$11,MOLINOS!AG176,IF($B$15=DATOS!$B$12,'ÓSMOSIS INV'!AG176,IF($B$15=DATOS!$B$13,REACTORES!AG176,IF($B$15=DATOS!$B$14,RESINAS!AG180,IF($B$15=DATOS!$B$15,SECADORES!AG176,IF($B$15=DATOS!$B$16,SILOS!AG176,IF($B$15=DATOS!$B$17,TANQUES!AG176,IF($B$15=DATOS!$B$18,'TK AGITADOS'!AG176,IF($B$15=DATOS!$B$19,'TORRES ENF'!AG176," ")))))))))))))))))</f>
        <v>0</v>
      </c>
      <c r="AF192" s="46">
        <f>IF($B$15=DATOS!$B$3,CALDERAS!AH176,IF($B$15=DATOS!$B$4,CENTRÍFUGAS!AH176,IF($B$15=DATOS!$B$5,CHILLERS!AH176, IF($B$15=DATOS!$B$6,COMPRESORES!AH176,IF($B$15=DATOS!$B$7,EVAPORADORES!AH176,IF($B$15=DATOS!$B$8,FILTROS!AH176,IF($B$15=DATOS!$B$9,IC!AH176,IF($B$15=DATOS!$B$10,MIXERS!AH176,IF($B$15=DATOS!$B$11,MOLINOS!AH176,IF($B$15=DATOS!$B$12,'ÓSMOSIS INV'!AH176,IF($B$15=DATOS!$B$13,REACTORES!AH176,IF($B$15=DATOS!$B$14,RESINAS!AH180,IF($B$15=DATOS!$B$15,SECADORES!AH176,IF($B$15=DATOS!$B$16,SILOS!AH176,IF($B$15=DATOS!$B$17,TANQUES!AH176,IF($B$15=DATOS!$B$18,'TK AGITADOS'!AH176,IF($B$15=DATOS!$B$19,'TORRES ENF'!AH176," ")))))))))))))))))</f>
        <v>0</v>
      </c>
    </row>
    <row r="193" spans="1:32" s="48" customFormat="1" ht="45" customHeight="1" x14ac:dyDescent="0.4">
      <c r="A193" s="46">
        <f>IF($B$15=DATOS!$B$3,CALDERAS!C177,IF($B$15=DATOS!$B$4,CENTRÍFUGAS!C177,IF($B$15=DATOS!$B$5,CHILLERS!C177, IF($B$15=DATOS!$B$6,COMPRESORES!C177,IF($B$15=DATOS!$B$7,EVAPORADORES!C177,IF($B$15=DATOS!$B$8,FILTROS!C177,IF($B$15=DATOS!$B$9,IC!C177,IF($B$15=DATOS!$B$10,MIXERS!C177,IF($B$15=DATOS!$B$11,MOLINOS!C177,IF($B$15=DATOS!$B$12,'ÓSMOSIS INV'!C177,IF($B$15=DATOS!$B$13,REACTORES!C177,IF($B$15=DATOS!$B$14,RESINAS!C181,IF($B$15=DATOS!$B$15,SECADORES!C177,IF($B$15=DATOS!$B$16,SILOS!C177,IF($B$15=DATOS!$B$17,TANQUES!C177,IF($B$15=DATOS!$B$18,'TK AGITADOS'!C177,IF($B$15=DATOS!$B$19,'TORRES ENF'!C177," ")))))))))))))))))</f>
        <v>0</v>
      </c>
      <c r="B193" s="46">
        <f>IF($B$15=DATOS!$B$3,CALDERAS!D177,IF($B$15=DATOS!$B$4,CENTRÍFUGAS!D177,IF($B$15=DATOS!$B$5,CHILLERS!D177, IF($B$15=DATOS!$B$6,COMPRESORES!D177,IF($B$15=DATOS!$B$7,EVAPORADORES!D177,IF($B$15=DATOS!$B$8,FILTROS!D177,IF($B$15=DATOS!$B$9,IC!D177,IF($B$15=DATOS!$B$10,MIXERS!D177,IF($B$15=DATOS!$B$11,MOLINOS!D177,IF($B$15=DATOS!$B$12,'ÓSMOSIS INV'!D177,IF($B$15=DATOS!$B$13,REACTORES!D177,IF($B$15=DATOS!$B$14,RESINAS!D181,IF($B$15=DATOS!$B$15,SECADORES!D177,IF($B$15=DATOS!$B$16,SILOS!D177,IF($B$15=DATOS!$B$17,TANQUES!D177,IF($B$15=DATOS!$B$18,'TK AGITADOS'!D177,IF($B$15=DATOS!$B$19,'TORRES ENF'!D177," ")))))))))))))))))</f>
        <v>0</v>
      </c>
      <c r="C193" s="46">
        <f>IF($B$15=DATOS!$B$3,CALDERAS!E177,IF($B$15=DATOS!$B$4,CENTRÍFUGAS!E177,IF($B$15=DATOS!$B$5,CHILLERS!E177, IF($B$15=DATOS!$B$6,COMPRESORES!E177,IF($B$15=DATOS!$B$7,EVAPORADORES!E177,IF($B$15=DATOS!$B$8,FILTROS!E177,IF($B$15=DATOS!$B$9,IC!E177,IF($B$15=DATOS!$B$10,MIXERS!E177,IF($B$15=DATOS!$B$11,MOLINOS!E177,IF($B$15=DATOS!$B$12,'ÓSMOSIS INV'!E177,IF($B$15=DATOS!$B$13,REACTORES!E177,IF($B$15=DATOS!$B$14,RESINAS!E181,IF($B$15=DATOS!$B$15,SECADORES!E177,IF($B$15=DATOS!$B$16,SILOS!E177,IF($B$15=DATOS!$B$17,TANQUES!E177,IF($B$15=DATOS!$B$18,'TK AGITADOS'!E177,IF($B$15=DATOS!$B$19,'TORRES ENF'!E177," ")))))))))))))))))</f>
        <v>0</v>
      </c>
      <c r="D193" s="46">
        <f>IF($B$15=DATOS!$B$3,CALDERAS!F177,IF($B$15=DATOS!$B$4,CENTRÍFUGAS!F177,IF($B$15=DATOS!$B$5,CHILLERS!F177, IF($B$15=DATOS!$B$6,COMPRESORES!F177,IF($B$15=DATOS!$B$7,EVAPORADORES!F177,IF($B$15=DATOS!$B$8,FILTROS!F177,IF($B$15=DATOS!$B$9,IC!F177,IF($B$15=DATOS!$B$10,MIXERS!F177,IF($B$15=DATOS!$B$11,MOLINOS!F177,IF($B$15=DATOS!$B$12,'ÓSMOSIS INV'!F177,IF($B$15=DATOS!$B$13,REACTORES!F177,IF($B$15=DATOS!$B$14,RESINAS!F181,IF($B$15=DATOS!$B$15,SECADORES!F177,IF($B$15=DATOS!$B$16,SILOS!F177,IF($B$15=DATOS!$B$17,TANQUES!F177,IF($B$15=DATOS!$B$18,'TK AGITADOS'!F177,IF($B$15=DATOS!$B$19,'TORRES ENF'!F177," ")))))))))))))))))</f>
        <v>0</v>
      </c>
      <c r="E193" s="46">
        <f>IF($B$15=DATOS!$B$3,CALDERAS!G177,IF($B$15=DATOS!$B$4,CENTRÍFUGAS!G177,IF($B$15=DATOS!$B$5,CHILLERS!G177, IF($B$15=DATOS!$B$6,COMPRESORES!G177,IF($B$15=DATOS!$B$7,EVAPORADORES!G177,IF($B$15=DATOS!$B$8,FILTROS!G177,IF($B$15=DATOS!$B$9,IC!G177,IF($B$15=DATOS!$B$10,MIXERS!G177,IF($B$15=DATOS!$B$11,MOLINOS!G177,IF($B$15=DATOS!$B$12,'ÓSMOSIS INV'!G177,IF($B$15=DATOS!$B$13,REACTORES!G177,IF($B$15=DATOS!$B$14,RESINAS!G181,IF($B$15=DATOS!$B$15,SECADORES!G177,IF($B$15=DATOS!$B$16,SILOS!G177,IF($B$15=DATOS!$B$17,TANQUES!G177,IF($B$15=DATOS!$B$18,'TK AGITADOS'!G177,IF($B$15=DATOS!$B$19,'TORRES ENF'!G177," ")))))))))))))))))</f>
        <v>0</v>
      </c>
      <c r="F193" s="46">
        <f>IF($B$15=DATOS!$B$3,CALDERAS!H177,IF($B$15=DATOS!$B$4,CENTRÍFUGAS!H177,IF($B$15=DATOS!$B$5,CHILLERS!H177, IF($B$15=DATOS!$B$6,COMPRESORES!H177,IF($B$15=DATOS!$B$7,EVAPORADORES!H177,IF($B$15=DATOS!$B$8,FILTROS!H177,IF($B$15=DATOS!$B$9,IC!H177,IF($B$15=DATOS!$B$10,MIXERS!H177,IF($B$15=DATOS!$B$11,MOLINOS!H177,IF($B$15=DATOS!$B$12,'ÓSMOSIS INV'!H177,IF($B$15=DATOS!$B$13,REACTORES!H177,IF($B$15=DATOS!$B$14,RESINAS!H181,IF($B$15=DATOS!$B$15,SECADORES!H177,IF($B$15=DATOS!$B$16,SILOS!H177,IF($B$15=DATOS!$B$17,TANQUES!H177,IF($B$15=DATOS!$B$18,'TK AGITADOS'!H177,IF($B$15=DATOS!$B$19,'TORRES ENF'!H177," ")))))))))))))))))</f>
        <v>0</v>
      </c>
      <c r="G193" s="46">
        <f>IF($B$15=DATOS!$B$3,CALDERAS!I177,IF($B$15=DATOS!$B$4,CENTRÍFUGAS!I177,IF($B$15=DATOS!$B$5,CHILLERS!I177, IF($B$15=DATOS!$B$6,COMPRESORES!I177,IF($B$15=DATOS!$B$7,EVAPORADORES!I177,IF($B$15=DATOS!$B$8,FILTROS!I177,IF($B$15=DATOS!$B$9,IC!I177,IF($B$15=DATOS!$B$10,MIXERS!I177,IF($B$15=DATOS!$B$11,MOLINOS!I177,IF($B$15=DATOS!$B$12,'ÓSMOSIS INV'!I177,IF($B$15=DATOS!$B$13,REACTORES!I177,IF($B$15=DATOS!$B$14,RESINAS!I181,IF($B$15=DATOS!$B$15,SECADORES!I177,IF($B$15=DATOS!$B$16,SILOS!I177,IF($B$15=DATOS!$B$17,TANQUES!I177,IF($B$15=DATOS!$B$18,'TK AGITADOS'!I177,IF($B$15=DATOS!$B$19,'TORRES ENF'!I177," ")))))))))))))))))</f>
        <v>0</v>
      </c>
      <c r="H193" s="46">
        <f>IF($B$15=DATOS!$B$3,CALDERAS!J177,IF($B$15=DATOS!$B$4,CENTRÍFUGAS!J177,IF($B$15=DATOS!$B$5,CHILLERS!J177, IF($B$15=DATOS!$B$6,COMPRESORES!J177,IF($B$15=DATOS!$B$7,EVAPORADORES!J177,IF($B$15=DATOS!$B$8,FILTROS!J177,IF($B$15=DATOS!$B$9,IC!J177,IF($B$15=DATOS!$B$10,MIXERS!J177,IF($B$15=DATOS!$B$11,MOLINOS!J177,IF($B$15=DATOS!$B$12,'ÓSMOSIS INV'!J177,IF($B$15=DATOS!$B$13,REACTORES!J177,IF($B$15=DATOS!$B$14,RESINAS!J181,IF($B$15=DATOS!$B$15,SECADORES!J177,IF($B$15=DATOS!$B$16,SILOS!J177,IF($B$15=DATOS!$B$17,TANQUES!J177,IF($B$15=DATOS!$B$18,'TK AGITADOS'!J177,IF($B$15=DATOS!$B$19,'TORRES ENF'!J177," ")))))))))))))))))</f>
        <v>0</v>
      </c>
      <c r="I193" s="46">
        <f>IF($B$15=DATOS!$B$3,CALDERAS!K177,IF($B$15=DATOS!$B$4,CENTRÍFUGAS!K177,IF($B$15=DATOS!$B$5,CHILLERS!K177, IF($B$15=DATOS!$B$6,COMPRESORES!K177,IF($B$15=DATOS!$B$7,EVAPORADORES!K177,IF($B$15=DATOS!$B$8,FILTROS!K177,IF($B$15=DATOS!$B$9,IC!K177,IF($B$15=DATOS!$B$10,MIXERS!K177,IF($B$15=DATOS!$B$11,MOLINOS!K177,IF($B$15=DATOS!$B$12,'ÓSMOSIS INV'!K177,IF($B$15=DATOS!$B$13,REACTORES!K177,IF($B$15=DATOS!$B$14,RESINAS!K181,IF($B$15=DATOS!$B$15,SECADORES!K177,IF($B$15=DATOS!$B$16,SILOS!K177,IF($B$15=DATOS!$B$17,TANQUES!K177,IF($B$15=DATOS!$B$18,'TK AGITADOS'!K177,IF($B$15=DATOS!$B$19,'TORRES ENF'!K177," ")))))))))))))))))</f>
        <v>0</v>
      </c>
      <c r="J193" s="46">
        <f>IF($B$15=DATOS!$B$3,CALDERAS!L177,IF($B$15=DATOS!$B$4,CENTRÍFUGAS!L177,IF($B$15=DATOS!$B$5,CHILLERS!L177, IF($B$15=DATOS!$B$6,COMPRESORES!L177,IF($B$15=DATOS!$B$7,EVAPORADORES!L177,IF($B$15=DATOS!$B$8,FILTROS!L177,IF($B$15=DATOS!$B$9,IC!L177,IF($B$15=DATOS!$B$10,MIXERS!L177,IF($B$15=DATOS!$B$11,MOLINOS!L177,IF($B$15=DATOS!$B$12,'ÓSMOSIS INV'!L177,IF($B$15=DATOS!$B$13,REACTORES!L177,IF($B$15=DATOS!$B$14,RESINAS!L181,IF($B$15=DATOS!$B$15,SECADORES!L177,IF($B$15=DATOS!$B$16,SILOS!L177,IF($B$15=DATOS!$B$17,TANQUES!L177,IF($B$15=DATOS!$B$18,'TK AGITADOS'!L177,IF($B$15=DATOS!$B$19,'TORRES ENF'!L177," ")))))))))))))))))</f>
        <v>0</v>
      </c>
      <c r="K193" s="46">
        <f>IF($B$15=DATOS!$B$3,CALDERAS!M177,IF($B$15=DATOS!$B$4,CENTRÍFUGAS!M177,IF($B$15=DATOS!$B$5,CHILLERS!M177, IF($B$15=DATOS!$B$6,COMPRESORES!M177,IF($B$15=DATOS!$B$7,EVAPORADORES!M177,IF($B$15=DATOS!$B$8,FILTROS!M177,IF($B$15=DATOS!$B$9,IC!M177,IF($B$15=DATOS!$B$10,MIXERS!M177,IF($B$15=DATOS!$B$11,MOLINOS!M177,IF($B$15=DATOS!$B$12,'ÓSMOSIS INV'!M177,IF($B$15=DATOS!$B$13,REACTORES!M177,IF($B$15=DATOS!$B$14,RESINAS!M181,IF($B$15=DATOS!$B$15,SECADORES!M177,IF($B$15=DATOS!$B$16,SILOS!M177,IF($B$15=DATOS!$B$17,TANQUES!M177,IF($B$15=DATOS!$B$18,'TK AGITADOS'!M177,IF($B$15=DATOS!$B$19,'TORRES ENF'!M177," ")))))))))))))))))</f>
        <v>0</v>
      </c>
      <c r="L193" s="46">
        <f>IF($B$15=DATOS!$B$3,CALDERAS!N177,IF($B$15=DATOS!$B$4,CENTRÍFUGAS!N177,IF($B$15=DATOS!$B$5,CHILLERS!N177, IF($B$15=DATOS!$B$6,COMPRESORES!N177,IF($B$15=DATOS!$B$7,EVAPORADORES!N177,IF($B$15=DATOS!$B$8,FILTROS!N177,IF($B$15=DATOS!$B$9,IC!N177,IF($B$15=DATOS!$B$10,MIXERS!N177,IF($B$15=DATOS!$B$11,MOLINOS!N177,IF($B$15=DATOS!$B$12,'ÓSMOSIS INV'!N177,IF($B$15=DATOS!$B$13,REACTORES!N177,IF($B$15=DATOS!$B$14,RESINAS!N181,IF($B$15=DATOS!$B$15,SECADORES!N177,IF($B$15=DATOS!$B$16,SILOS!N177,IF($B$15=DATOS!$B$17,TANQUES!N177,IF($B$15=DATOS!$B$18,'TK AGITADOS'!N177,IF($B$15=DATOS!$B$19,'TORRES ENF'!N177," ")))))))))))))))))</f>
        <v>0</v>
      </c>
      <c r="M193" s="46">
        <f>IF($B$15=DATOS!$B$3,CALDERAS!O177,IF($B$15=DATOS!$B$4,CENTRÍFUGAS!O177,IF($B$15=DATOS!$B$5,CHILLERS!O177, IF($B$15=DATOS!$B$6,COMPRESORES!O177,IF($B$15=DATOS!$B$7,EVAPORADORES!O177,IF($B$15=DATOS!$B$8,FILTROS!O177,IF($B$15=DATOS!$B$9,IC!O177,IF($B$15=DATOS!$B$10,MIXERS!O177,IF($B$15=DATOS!$B$11,MOLINOS!O177,IF($B$15=DATOS!$B$12,'ÓSMOSIS INV'!O177,IF($B$15=DATOS!$B$13,REACTORES!O177,IF($B$15=DATOS!$B$14,RESINAS!O181,IF($B$15=DATOS!$B$15,SECADORES!O177,IF($B$15=DATOS!$B$16,SILOS!O177,IF($B$15=DATOS!$B$17,TANQUES!O177,IF($B$15=DATOS!$B$18,'TK AGITADOS'!O177,IF($B$15=DATOS!$B$19,'TORRES ENF'!O177," ")))))))))))))))))</f>
        <v>0</v>
      </c>
      <c r="N193" s="46">
        <f>IF($B$15=DATOS!$B$3,CALDERAS!P177,IF($B$15=DATOS!$B$4,CENTRÍFUGAS!P177,IF($B$15=DATOS!$B$5,CHILLERS!P177, IF($B$15=DATOS!$B$6,COMPRESORES!P177,IF($B$15=DATOS!$B$7,EVAPORADORES!P177,IF($B$15=DATOS!$B$8,FILTROS!P177,IF($B$15=DATOS!$B$9,IC!P177,IF($B$15=DATOS!$B$10,MIXERS!P177,IF($B$15=DATOS!$B$11,MOLINOS!P177,IF($B$15=DATOS!$B$12,'ÓSMOSIS INV'!P177,IF($B$15=DATOS!$B$13,REACTORES!P177,IF($B$15=DATOS!$B$14,RESINAS!P181,IF($B$15=DATOS!$B$15,SECADORES!P177,IF($B$15=DATOS!$B$16,SILOS!P177,IF($B$15=DATOS!$B$17,TANQUES!P177,IF($B$15=DATOS!$B$18,'TK AGITADOS'!P177,IF($B$15=DATOS!$B$19,'TORRES ENF'!P177," ")))))))))))))))))</f>
        <v>0</v>
      </c>
      <c r="O193" s="46">
        <f>IF($B$15=DATOS!$B$3,CALDERAS!Q177,IF($B$15=DATOS!$B$4,CENTRÍFUGAS!Q177,IF($B$15=DATOS!$B$5,CHILLERS!Q177, IF($B$15=DATOS!$B$6,COMPRESORES!Q177,IF($B$15=DATOS!$B$7,EVAPORADORES!Q177,IF($B$15=DATOS!$B$8,FILTROS!Q177,IF($B$15=DATOS!$B$9,IC!Q177,IF($B$15=DATOS!$B$10,MIXERS!Q177,IF($B$15=DATOS!$B$11,MOLINOS!Q177,IF($B$15=DATOS!$B$12,'ÓSMOSIS INV'!Q177,IF($B$15=DATOS!$B$13,REACTORES!Q177,IF($B$15=DATOS!$B$14,RESINAS!Q181,IF($B$15=DATOS!$B$15,SECADORES!Q177,IF($B$15=DATOS!$B$16,SILOS!Q177,IF($B$15=DATOS!$B$17,TANQUES!Q177,IF($B$15=DATOS!$B$18,'TK AGITADOS'!Q177,IF($B$15=DATOS!$B$19,'TORRES ENF'!Q177," ")))))))))))))))))</f>
        <v>0</v>
      </c>
      <c r="P193" s="46">
        <f>IF($B$15=DATOS!$B$3,CALDERAS!R177,IF($B$15=DATOS!$B$4,CENTRÍFUGAS!R177,IF($B$15=DATOS!$B$5,CHILLERS!R177, IF($B$15=DATOS!$B$6,COMPRESORES!R177,IF($B$15=DATOS!$B$7,EVAPORADORES!R177,IF($B$15=DATOS!$B$8,FILTROS!R177,IF($B$15=DATOS!$B$9,IC!R177,IF($B$15=DATOS!$B$10,MIXERS!R177,IF($B$15=DATOS!$B$11,MOLINOS!R177,IF($B$15=DATOS!$B$12,'ÓSMOSIS INV'!R177,IF($B$15=DATOS!$B$13,REACTORES!R177,IF($B$15=DATOS!$B$14,RESINAS!R181,IF($B$15=DATOS!$B$15,SECADORES!R177,IF($B$15=DATOS!$B$16,SILOS!R177,IF($B$15=DATOS!$B$17,TANQUES!R177,IF($B$15=DATOS!$B$18,'TK AGITADOS'!R177,IF($B$15=DATOS!$B$19,'TORRES ENF'!R177," ")))))))))))))))))</f>
        <v>0</v>
      </c>
      <c r="Q193" s="46">
        <f>IF($B$15=DATOS!$B$3,CALDERAS!S177,IF($B$15=DATOS!$B$4,CENTRÍFUGAS!S177,IF($B$15=DATOS!$B$5,CHILLERS!S177, IF($B$15=DATOS!$B$6,COMPRESORES!S177,IF($B$15=DATOS!$B$7,EVAPORADORES!S177,IF($B$15=DATOS!$B$8,FILTROS!S177,IF($B$15=DATOS!$B$9,IC!S177,IF($B$15=DATOS!$B$10,MIXERS!S177,IF($B$15=DATOS!$B$11,MOLINOS!S177,IF($B$15=DATOS!$B$12,'ÓSMOSIS INV'!S177,IF($B$15=DATOS!$B$13,REACTORES!S177,IF($B$15=DATOS!$B$14,RESINAS!S181,IF($B$15=DATOS!$B$15,SECADORES!S177,IF($B$15=DATOS!$B$16,SILOS!S177,IF($B$15=DATOS!$B$17,TANQUES!S177,IF($B$15=DATOS!$B$18,'TK AGITADOS'!S177,IF($B$15=DATOS!$B$19,'TORRES ENF'!S177," ")))))))))))))))))</f>
        <v>0</v>
      </c>
      <c r="R193" s="46">
        <f>IF($B$15=DATOS!$B$3,CALDERAS!T177,IF($B$15=DATOS!$B$4,CENTRÍFUGAS!T177,IF($B$15=DATOS!$B$5,CHILLERS!T177, IF($B$15=DATOS!$B$6,COMPRESORES!T177,IF($B$15=DATOS!$B$7,EVAPORADORES!T177,IF($B$15=DATOS!$B$8,FILTROS!T177,IF($B$15=DATOS!$B$9,IC!T177,IF($B$15=DATOS!$B$10,MIXERS!T177,IF($B$15=DATOS!$B$11,MOLINOS!T177,IF($B$15=DATOS!$B$12,'ÓSMOSIS INV'!T177,IF($B$15=DATOS!$B$13,REACTORES!T177,IF($B$15=DATOS!$B$14,RESINAS!T181,IF($B$15=DATOS!$B$15,SECADORES!T177,IF($B$15=DATOS!$B$16,SILOS!T177,IF($B$15=DATOS!$B$17,TANQUES!T177,IF($B$15=DATOS!$B$18,'TK AGITADOS'!T177,IF($B$15=DATOS!$B$19,'TORRES ENF'!T177," ")))))))))))))))))</f>
        <v>0</v>
      </c>
      <c r="S193" s="46">
        <f>IF($B$15=DATOS!$B$3,CALDERAS!U177,IF($B$15=DATOS!$B$4,CENTRÍFUGAS!U177,IF($B$15=DATOS!$B$5,CHILLERS!U177, IF($B$15=DATOS!$B$6,COMPRESORES!U177,IF($B$15=DATOS!$B$7,EVAPORADORES!U177,IF($B$15=DATOS!$B$8,FILTROS!U177,IF($B$15=DATOS!$B$9,IC!U177,IF($B$15=DATOS!$B$10,MIXERS!U177,IF($B$15=DATOS!$B$11,MOLINOS!U177,IF($B$15=DATOS!$B$12,'ÓSMOSIS INV'!U177,IF($B$15=DATOS!$B$13,REACTORES!U177,IF($B$15=DATOS!$B$14,RESINAS!U181,IF($B$15=DATOS!$B$15,SECADORES!U177,IF($B$15=DATOS!$B$16,SILOS!U177,IF($B$15=DATOS!$B$17,TANQUES!U177,IF($B$15=DATOS!$B$18,'TK AGITADOS'!U177,IF($B$15=DATOS!$B$19,'TORRES ENF'!U177," ")))))))))))))))))</f>
        <v>0</v>
      </c>
      <c r="T193" s="46">
        <f>IF($B$15=DATOS!$B$3,CALDERAS!V177,IF($B$15=DATOS!$B$4,CENTRÍFUGAS!V177,IF($B$15=DATOS!$B$5,CHILLERS!V177, IF($B$15=DATOS!$B$6,COMPRESORES!V177,IF($B$15=DATOS!$B$7,EVAPORADORES!V177,IF($B$15=DATOS!$B$8,FILTROS!V177,IF($B$15=DATOS!$B$9,IC!V177,IF($B$15=DATOS!$B$10,MIXERS!V177,IF($B$15=DATOS!$B$11,MOLINOS!V177,IF($B$15=DATOS!$B$12,'ÓSMOSIS INV'!V177,IF($B$15=DATOS!$B$13,REACTORES!V177,IF($B$15=DATOS!$B$14,RESINAS!V181,IF($B$15=DATOS!$B$15,SECADORES!V177,IF($B$15=DATOS!$B$16,SILOS!V177,IF($B$15=DATOS!$B$17,TANQUES!V177,IF($B$15=DATOS!$B$18,'TK AGITADOS'!V177,IF($B$15=DATOS!$B$19,'TORRES ENF'!V177," ")))))))))))))))))</f>
        <v>0</v>
      </c>
      <c r="U193" s="46">
        <f>IF($B$15=DATOS!$B$3,CALDERAS!W177,IF($B$15=DATOS!$B$4,CENTRÍFUGAS!W177,IF($B$15=DATOS!$B$5,CHILLERS!W177, IF($B$15=DATOS!$B$6,COMPRESORES!W177,IF($B$15=DATOS!$B$7,EVAPORADORES!W177,IF($B$15=DATOS!$B$8,FILTROS!W177,IF($B$15=DATOS!$B$9,IC!W177,IF($B$15=DATOS!$B$10,MIXERS!W177,IF($B$15=DATOS!$B$11,MOLINOS!W177,IF($B$15=DATOS!$B$12,'ÓSMOSIS INV'!W177,IF($B$15=DATOS!$B$13,REACTORES!W177,IF($B$15=DATOS!$B$14,RESINAS!W181,IF($B$15=DATOS!$B$15,SECADORES!W177,IF($B$15=DATOS!$B$16,SILOS!W177,IF($B$15=DATOS!$B$17,TANQUES!W177,IF($B$15=DATOS!$B$18,'TK AGITADOS'!W177,IF($B$15=DATOS!$B$19,'TORRES ENF'!W177," ")))))))))))))))))</f>
        <v>0</v>
      </c>
      <c r="V193" s="46">
        <f>IF($B$15=DATOS!$B$3,CALDERAS!X177,IF($B$15=DATOS!$B$4,CENTRÍFUGAS!X177,IF($B$15=DATOS!$B$5,CHILLERS!X177, IF($B$15=DATOS!$B$6,COMPRESORES!X177,IF($B$15=DATOS!$B$7,EVAPORADORES!X177,IF($B$15=DATOS!$B$8,FILTROS!X177,IF($B$15=DATOS!$B$9,IC!X177,IF($B$15=DATOS!$B$10,MIXERS!X177,IF($B$15=DATOS!$B$11,MOLINOS!X177,IF($B$15=DATOS!$B$12,'ÓSMOSIS INV'!X177,IF($B$15=DATOS!$B$13,REACTORES!X177,IF($B$15=DATOS!$B$14,RESINAS!X181,IF($B$15=DATOS!$B$15,SECADORES!X177,IF($B$15=DATOS!$B$16,SILOS!X177,IF($B$15=DATOS!$B$17,TANQUES!X177,IF($B$15=DATOS!$B$18,'TK AGITADOS'!X177,IF($B$15=DATOS!$B$19,'TORRES ENF'!X177," ")))))))))))))))))</f>
        <v>0</v>
      </c>
      <c r="W193" s="46">
        <f>IF($B$15=DATOS!$B$3,CALDERAS!Y177,IF($B$15=DATOS!$B$4,CENTRÍFUGAS!Y177,IF($B$15=DATOS!$B$5,CHILLERS!Y177, IF($B$15=DATOS!$B$6,COMPRESORES!Y177,IF($B$15=DATOS!$B$7,EVAPORADORES!Y177,IF($B$15=DATOS!$B$8,FILTROS!Y177,IF($B$15=DATOS!$B$9,IC!Y177,IF($B$15=DATOS!$B$10,MIXERS!Y177,IF($B$15=DATOS!$B$11,MOLINOS!Y177,IF($B$15=DATOS!$B$12,'ÓSMOSIS INV'!Y177,IF($B$15=DATOS!$B$13,REACTORES!Y177,IF($B$15=DATOS!$B$14,RESINAS!Y181,IF($B$15=DATOS!$B$15,SECADORES!Y177,IF($B$15=DATOS!$B$16,SILOS!Y177,IF($B$15=DATOS!$B$17,TANQUES!Y177,IF($B$15=DATOS!$B$18,'TK AGITADOS'!Y177,IF($B$15=DATOS!$B$19,'TORRES ENF'!Y177," ")))))))))))))))))</f>
        <v>0</v>
      </c>
      <c r="X193" s="46">
        <f>IF($B$15=DATOS!$B$3,CALDERAS!Z177,IF($B$15=DATOS!$B$4,CENTRÍFUGAS!Z177,IF($B$15=DATOS!$B$5,CHILLERS!Z177, IF($B$15=DATOS!$B$6,COMPRESORES!Z177,IF($B$15=DATOS!$B$7,EVAPORADORES!Z177,IF($B$15=DATOS!$B$8,FILTROS!Z177,IF($B$15=DATOS!$B$9,IC!Z177,IF($B$15=DATOS!$B$10,MIXERS!Z177,IF($B$15=DATOS!$B$11,MOLINOS!Z177,IF($B$15=DATOS!$B$12,'ÓSMOSIS INV'!Z177,IF($B$15=DATOS!$B$13,REACTORES!Z177,IF($B$15=DATOS!$B$14,RESINAS!Z181,IF($B$15=DATOS!$B$15,SECADORES!Z177,IF($B$15=DATOS!$B$16,SILOS!Z177,IF($B$15=DATOS!$B$17,TANQUES!Z177,IF($B$15=DATOS!$B$18,'TK AGITADOS'!Z177,IF($B$15=DATOS!$B$19,'TORRES ENF'!Z177," ")))))))))))))))))</f>
        <v>0</v>
      </c>
      <c r="Y193" s="46">
        <f>IF($B$15=DATOS!$B$3,CALDERAS!AA177,IF($B$15=DATOS!$B$4,CENTRÍFUGAS!AA177,IF($B$15=DATOS!$B$5,CHILLERS!AA177, IF($B$15=DATOS!$B$6,COMPRESORES!AA177,IF($B$15=DATOS!$B$7,EVAPORADORES!AA177,IF($B$15=DATOS!$B$8,FILTROS!AA177,IF($B$15=DATOS!$B$9,IC!AA177,IF($B$15=DATOS!$B$10,MIXERS!AA177,IF($B$15=DATOS!$B$11,MOLINOS!AA177,IF($B$15=DATOS!$B$12,'ÓSMOSIS INV'!AA177,IF($B$15=DATOS!$B$13,REACTORES!AA177,IF($B$15=DATOS!$B$14,RESINAS!AA181,IF($B$15=DATOS!$B$15,SECADORES!AA177,IF($B$15=DATOS!$B$16,SILOS!AA177,IF($B$15=DATOS!$B$17,TANQUES!AA177,IF($B$15=DATOS!$B$18,'TK AGITADOS'!AA177,IF($B$15=DATOS!$B$19,'TORRES ENF'!AA177," ")))))))))))))))))</f>
        <v>0</v>
      </c>
      <c r="Z193" s="46">
        <f>IF($B$15=DATOS!$B$3,CALDERAS!AB177,IF($B$15=DATOS!$B$4,CENTRÍFUGAS!AB177,IF($B$15=DATOS!$B$5,CHILLERS!AB177, IF($B$15=DATOS!$B$6,COMPRESORES!AB177,IF($B$15=DATOS!$B$7,EVAPORADORES!AB177,IF($B$15=DATOS!$B$8,FILTROS!AB177,IF($B$15=DATOS!$B$9,IC!AB177,IF($B$15=DATOS!$B$10,MIXERS!AB177,IF($B$15=DATOS!$B$11,MOLINOS!AB177,IF($B$15=DATOS!$B$12,'ÓSMOSIS INV'!AB177,IF($B$15=DATOS!$B$13,REACTORES!AB177,IF($B$15=DATOS!$B$14,RESINAS!AB181,IF($B$15=DATOS!$B$15,SECADORES!AB177,IF($B$15=DATOS!$B$16,SILOS!AB177,IF($B$15=DATOS!$B$17,TANQUES!AB177,IF($B$15=DATOS!$B$18,'TK AGITADOS'!AB177,IF($B$15=DATOS!$B$19,'TORRES ENF'!AB177," ")))))))))))))))))</f>
        <v>0</v>
      </c>
      <c r="AA193" s="46">
        <f>IF($B$15=DATOS!$B$3,CALDERAS!AC177,IF($B$15=DATOS!$B$4,CENTRÍFUGAS!AC177,IF($B$15=DATOS!$B$5,CHILLERS!AC177, IF($B$15=DATOS!$B$6,COMPRESORES!AC177,IF($B$15=DATOS!$B$7,EVAPORADORES!AC177,IF($B$15=DATOS!$B$8,FILTROS!AC177,IF($B$15=DATOS!$B$9,IC!AC177,IF($B$15=DATOS!$B$10,MIXERS!AC177,IF($B$15=DATOS!$B$11,MOLINOS!AC177,IF($B$15=DATOS!$B$12,'ÓSMOSIS INV'!AC177,IF($B$15=DATOS!$B$13,REACTORES!AC177,IF($B$15=DATOS!$B$14,RESINAS!AC181,IF($B$15=DATOS!$B$15,SECADORES!AC177,IF($B$15=DATOS!$B$16,SILOS!AC177,IF($B$15=DATOS!$B$17,TANQUES!AC177,IF($B$15=DATOS!$B$18,'TK AGITADOS'!AC177,IF($B$15=DATOS!$B$19,'TORRES ENF'!AC177," ")))))))))))))))))</f>
        <v>0</v>
      </c>
      <c r="AB193" s="46">
        <f>IF($B$15=DATOS!$B$3,CALDERAS!AD177,IF($B$15=DATOS!$B$4,CENTRÍFUGAS!AD177,IF($B$15=DATOS!$B$5,CHILLERS!AD177, IF($B$15=DATOS!$B$6,COMPRESORES!AD177,IF($B$15=DATOS!$B$7,EVAPORADORES!AD177,IF($B$15=DATOS!$B$8,FILTROS!AD177,IF($B$15=DATOS!$B$9,IC!AD177,IF($B$15=DATOS!$B$10,MIXERS!AD177,IF($B$15=DATOS!$B$11,MOLINOS!AD177,IF($B$15=DATOS!$B$12,'ÓSMOSIS INV'!AD177,IF($B$15=DATOS!$B$13,REACTORES!AD177,IF($B$15=DATOS!$B$14,RESINAS!AD181,IF($B$15=DATOS!$B$15,SECADORES!AD177,IF($B$15=DATOS!$B$16,SILOS!AD177,IF($B$15=DATOS!$B$17,TANQUES!AD177,IF($B$15=DATOS!$B$18,'TK AGITADOS'!AD177,IF($B$15=DATOS!$B$19,'TORRES ENF'!AD177," ")))))))))))))))))</f>
        <v>0</v>
      </c>
      <c r="AC193" s="46">
        <f>IF($B$15=DATOS!$B$3,CALDERAS!AE177,IF($B$15=DATOS!$B$4,CENTRÍFUGAS!AE177,IF($B$15=DATOS!$B$5,CHILLERS!AE177, IF($B$15=DATOS!$B$6,COMPRESORES!AE177,IF($B$15=DATOS!$B$7,EVAPORADORES!AE177,IF($B$15=DATOS!$B$8,FILTROS!AE177,IF($B$15=DATOS!$B$9,IC!AE177,IF($B$15=DATOS!$B$10,MIXERS!AE177,IF($B$15=DATOS!$B$11,MOLINOS!AE177,IF($B$15=DATOS!$B$12,'ÓSMOSIS INV'!AE177,IF($B$15=DATOS!$B$13,REACTORES!AE177,IF($B$15=DATOS!$B$14,RESINAS!AE181,IF($B$15=DATOS!$B$15,SECADORES!AE177,IF($B$15=DATOS!$B$16,SILOS!AE177,IF($B$15=DATOS!$B$17,TANQUES!AE177,IF($B$15=DATOS!$B$18,'TK AGITADOS'!AE177,IF($B$15=DATOS!$B$19,'TORRES ENF'!AE177," ")))))))))))))))))</f>
        <v>0</v>
      </c>
      <c r="AD193" s="46">
        <f>IF($B$15=DATOS!$B$3,CALDERAS!AF177,IF($B$15=DATOS!$B$4,CENTRÍFUGAS!AF177,IF($B$15=DATOS!$B$5,CHILLERS!AF177, IF($B$15=DATOS!$B$6,COMPRESORES!AF177,IF($B$15=DATOS!$B$7,EVAPORADORES!AF177,IF($B$15=DATOS!$B$8,FILTROS!AF177,IF($B$15=DATOS!$B$9,IC!AF177,IF($B$15=DATOS!$B$10,MIXERS!AF177,IF($B$15=DATOS!$B$11,MOLINOS!AF177,IF($B$15=DATOS!$B$12,'ÓSMOSIS INV'!AF177,IF($B$15=DATOS!$B$13,REACTORES!AF177,IF($B$15=DATOS!$B$14,RESINAS!AF181,IF($B$15=DATOS!$B$15,SECADORES!AF177,IF($B$15=DATOS!$B$16,SILOS!AF177,IF($B$15=DATOS!$B$17,TANQUES!AF177,IF($B$15=DATOS!$B$18,'TK AGITADOS'!AF177,IF($B$15=DATOS!$B$19,'TORRES ENF'!AF177," ")))))))))))))))))</f>
        <v>0</v>
      </c>
      <c r="AE193" s="46">
        <f>IF($B$15=DATOS!$B$3,CALDERAS!AG177,IF($B$15=DATOS!$B$4,CENTRÍFUGAS!AG177,IF($B$15=DATOS!$B$5,CHILLERS!AG177, IF($B$15=DATOS!$B$6,COMPRESORES!AG177,IF($B$15=DATOS!$B$7,EVAPORADORES!AG177,IF($B$15=DATOS!$B$8,FILTROS!AG177,IF($B$15=DATOS!$B$9,IC!AG177,IF($B$15=DATOS!$B$10,MIXERS!AG177,IF($B$15=DATOS!$B$11,MOLINOS!AG177,IF($B$15=DATOS!$B$12,'ÓSMOSIS INV'!AG177,IF($B$15=DATOS!$B$13,REACTORES!AG177,IF($B$15=DATOS!$B$14,RESINAS!AG181,IF($B$15=DATOS!$B$15,SECADORES!AG177,IF($B$15=DATOS!$B$16,SILOS!AG177,IF($B$15=DATOS!$B$17,TANQUES!AG177,IF($B$15=DATOS!$B$18,'TK AGITADOS'!AG177,IF($B$15=DATOS!$B$19,'TORRES ENF'!AG177," ")))))))))))))))))</f>
        <v>0</v>
      </c>
      <c r="AF193" s="46">
        <f>IF($B$15=DATOS!$B$3,CALDERAS!AH177,IF($B$15=DATOS!$B$4,CENTRÍFUGAS!AH177,IF($B$15=DATOS!$B$5,CHILLERS!AH177, IF($B$15=DATOS!$B$6,COMPRESORES!AH177,IF($B$15=DATOS!$B$7,EVAPORADORES!AH177,IF($B$15=DATOS!$B$8,FILTROS!AH177,IF($B$15=DATOS!$B$9,IC!AH177,IF($B$15=DATOS!$B$10,MIXERS!AH177,IF($B$15=DATOS!$B$11,MOLINOS!AH177,IF($B$15=DATOS!$B$12,'ÓSMOSIS INV'!AH177,IF($B$15=DATOS!$B$13,REACTORES!AH177,IF($B$15=DATOS!$B$14,RESINAS!AH181,IF($B$15=DATOS!$B$15,SECADORES!AH177,IF($B$15=DATOS!$B$16,SILOS!AH177,IF($B$15=DATOS!$B$17,TANQUES!AH177,IF($B$15=DATOS!$B$18,'TK AGITADOS'!AH177,IF($B$15=DATOS!$B$19,'TORRES ENF'!AH177," ")))))))))))))))))</f>
        <v>0</v>
      </c>
    </row>
    <row r="194" spans="1:32" s="48" customFormat="1" ht="45" customHeight="1" x14ac:dyDescent="0.4">
      <c r="A194" s="46">
        <f>IF($B$15=DATOS!$B$3,CALDERAS!C178,IF($B$15=DATOS!$B$4,CENTRÍFUGAS!C178,IF($B$15=DATOS!$B$5,CHILLERS!C178, IF($B$15=DATOS!$B$6,COMPRESORES!C178,IF($B$15=DATOS!$B$7,EVAPORADORES!C178,IF($B$15=DATOS!$B$8,FILTROS!C178,IF($B$15=DATOS!$B$9,IC!C178,IF($B$15=DATOS!$B$10,MIXERS!C178,IF($B$15=DATOS!$B$11,MOLINOS!C178,IF($B$15=DATOS!$B$12,'ÓSMOSIS INV'!C178,IF($B$15=DATOS!$B$13,REACTORES!C178,IF($B$15=DATOS!$B$14,RESINAS!C182,IF($B$15=DATOS!$B$15,SECADORES!C178,IF($B$15=DATOS!$B$16,SILOS!C178,IF($B$15=DATOS!$B$17,TANQUES!C178,IF($B$15=DATOS!$B$18,'TK AGITADOS'!C178,IF($B$15=DATOS!$B$19,'TORRES ENF'!C178," ")))))))))))))))))</f>
        <v>0</v>
      </c>
      <c r="B194" s="46">
        <f>IF($B$15=DATOS!$B$3,CALDERAS!D178,IF($B$15=DATOS!$B$4,CENTRÍFUGAS!D178,IF($B$15=DATOS!$B$5,CHILLERS!D178, IF($B$15=DATOS!$B$6,COMPRESORES!D178,IF($B$15=DATOS!$B$7,EVAPORADORES!D178,IF($B$15=DATOS!$B$8,FILTROS!D178,IF($B$15=DATOS!$B$9,IC!D178,IF($B$15=DATOS!$B$10,MIXERS!D178,IF($B$15=DATOS!$B$11,MOLINOS!D178,IF($B$15=DATOS!$B$12,'ÓSMOSIS INV'!D178,IF($B$15=DATOS!$B$13,REACTORES!D178,IF($B$15=DATOS!$B$14,RESINAS!D182,IF($B$15=DATOS!$B$15,SECADORES!D178,IF($B$15=DATOS!$B$16,SILOS!D178,IF($B$15=DATOS!$B$17,TANQUES!D178,IF($B$15=DATOS!$B$18,'TK AGITADOS'!D178,IF($B$15=DATOS!$B$19,'TORRES ENF'!D178," ")))))))))))))))))</f>
        <v>0</v>
      </c>
      <c r="C194" s="46">
        <f>IF($B$15=DATOS!$B$3,CALDERAS!E178,IF($B$15=DATOS!$B$4,CENTRÍFUGAS!E178,IF($B$15=DATOS!$B$5,CHILLERS!E178, IF($B$15=DATOS!$B$6,COMPRESORES!E178,IF($B$15=DATOS!$B$7,EVAPORADORES!E178,IF($B$15=DATOS!$B$8,FILTROS!E178,IF($B$15=DATOS!$B$9,IC!E178,IF($B$15=DATOS!$B$10,MIXERS!E178,IF($B$15=DATOS!$B$11,MOLINOS!E178,IF($B$15=DATOS!$B$12,'ÓSMOSIS INV'!E178,IF($B$15=DATOS!$B$13,REACTORES!E178,IF($B$15=DATOS!$B$14,RESINAS!E182,IF($B$15=DATOS!$B$15,SECADORES!E178,IF($B$15=DATOS!$B$16,SILOS!E178,IF($B$15=DATOS!$B$17,TANQUES!E178,IF($B$15=DATOS!$B$18,'TK AGITADOS'!E178,IF($B$15=DATOS!$B$19,'TORRES ENF'!E178," ")))))))))))))))))</f>
        <v>0</v>
      </c>
      <c r="D194" s="46">
        <f>IF($B$15=DATOS!$B$3,CALDERAS!F178,IF($B$15=DATOS!$B$4,CENTRÍFUGAS!F178,IF($B$15=DATOS!$B$5,CHILLERS!F178, IF($B$15=DATOS!$B$6,COMPRESORES!F178,IF($B$15=DATOS!$B$7,EVAPORADORES!F178,IF($B$15=DATOS!$B$8,FILTROS!F178,IF($B$15=DATOS!$B$9,IC!F178,IF($B$15=DATOS!$B$10,MIXERS!F178,IF($B$15=DATOS!$B$11,MOLINOS!F178,IF($B$15=DATOS!$B$12,'ÓSMOSIS INV'!F178,IF($B$15=DATOS!$B$13,REACTORES!F178,IF($B$15=DATOS!$B$14,RESINAS!F182,IF($B$15=DATOS!$B$15,SECADORES!F178,IF($B$15=DATOS!$B$16,SILOS!F178,IF($B$15=DATOS!$B$17,TANQUES!F178,IF($B$15=DATOS!$B$18,'TK AGITADOS'!F178,IF($B$15=DATOS!$B$19,'TORRES ENF'!F178," ")))))))))))))))))</f>
        <v>0</v>
      </c>
      <c r="E194" s="46">
        <f>IF($B$15=DATOS!$B$3,CALDERAS!G178,IF($B$15=DATOS!$B$4,CENTRÍFUGAS!G178,IF($B$15=DATOS!$B$5,CHILLERS!G178, IF($B$15=DATOS!$B$6,COMPRESORES!G178,IF($B$15=DATOS!$B$7,EVAPORADORES!G178,IF($B$15=DATOS!$B$8,FILTROS!G178,IF($B$15=DATOS!$B$9,IC!G178,IF($B$15=DATOS!$B$10,MIXERS!G178,IF($B$15=DATOS!$B$11,MOLINOS!G178,IF($B$15=DATOS!$B$12,'ÓSMOSIS INV'!G178,IF($B$15=DATOS!$B$13,REACTORES!G178,IF($B$15=DATOS!$B$14,RESINAS!G182,IF($B$15=DATOS!$B$15,SECADORES!G178,IF($B$15=DATOS!$B$16,SILOS!G178,IF($B$15=DATOS!$B$17,TANQUES!G178,IF($B$15=DATOS!$B$18,'TK AGITADOS'!G178,IF($B$15=DATOS!$B$19,'TORRES ENF'!G178," ")))))))))))))))))</f>
        <v>0</v>
      </c>
      <c r="F194" s="46">
        <f>IF($B$15=DATOS!$B$3,CALDERAS!H178,IF($B$15=DATOS!$B$4,CENTRÍFUGAS!H178,IF($B$15=DATOS!$B$5,CHILLERS!H178, IF($B$15=DATOS!$B$6,COMPRESORES!H178,IF($B$15=DATOS!$B$7,EVAPORADORES!H178,IF($B$15=DATOS!$B$8,FILTROS!H178,IF($B$15=DATOS!$B$9,IC!H178,IF($B$15=DATOS!$B$10,MIXERS!H178,IF($B$15=DATOS!$B$11,MOLINOS!H178,IF($B$15=DATOS!$B$12,'ÓSMOSIS INV'!H178,IF($B$15=DATOS!$B$13,REACTORES!H178,IF($B$15=DATOS!$B$14,RESINAS!H182,IF($B$15=DATOS!$B$15,SECADORES!H178,IF($B$15=DATOS!$B$16,SILOS!H178,IF($B$15=DATOS!$B$17,TANQUES!H178,IF($B$15=DATOS!$B$18,'TK AGITADOS'!H178,IF($B$15=DATOS!$B$19,'TORRES ENF'!H178," ")))))))))))))))))</f>
        <v>0</v>
      </c>
      <c r="G194" s="46">
        <f>IF($B$15=DATOS!$B$3,CALDERAS!I178,IF($B$15=DATOS!$B$4,CENTRÍFUGAS!I178,IF($B$15=DATOS!$B$5,CHILLERS!I178, IF($B$15=DATOS!$B$6,COMPRESORES!I178,IF($B$15=DATOS!$B$7,EVAPORADORES!I178,IF($B$15=DATOS!$B$8,FILTROS!I178,IF($B$15=DATOS!$B$9,IC!I178,IF($B$15=DATOS!$B$10,MIXERS!I178,IF($B$15=DATOS!$B$11,MOLINOS!I178,IF($B$15=DATOS!$B$12,'ÓSMOSIS INV'!I178,IF($B$15=DATOS!$B$13,REACTORES!I178,IF($B$15=DATOS!$B$14,RESINAS!I182,IF($B$15=DATOS!$B$15,SECADORES!I178,IF($B$15=DATOS!$B$16,SILOS!I178,IF($B$15=DATOS!$B$17,TANQUES!I178,IF($B$15=DATOS!$B$18,'TK AGITADOS'!I178,IF($B$15=DATOS!$B$19,'TORRES ENF'!I178," ")))))))))))))))))</f>
        <v>0</v>
      </c>
      <c r="H194" s="46">
        <f>IF($B$15=DATOS!$B$3,CALDERAS!J178,IF($B$15=DATOS!$B$4,CENTRÍFUGAS!J178,IF($B$15=DATOS!$B$5,CHILLERS!J178, IF($B$15=DATOS!$B$6,COMPRESORES!J178,IF($B$15=DATOS!$B$7,EVAPORADORES!J178,IF($B$15=DATOS!$B$8,FILTROS!J178,IF($B$15=DATOS!$B$9,IC!J178,IF($B$15=DATOS!$B$10,MIXERS!J178,IF($B$15=DATOS!$B$11,MOLINOS!J178,IF($B$15=DATOS!$B$12,'ÓSMOSIS INV'!J178,IF($B$15=DATOS!$B$13,REACTORES!J178,IF($B$15=DATOS!$B$14,RESINAS!J182,IF($B$15=DATOS!$B$15,SECADORES!J178,IF($B$15=DATOS!$B$16,SILOS!J178,IF($B$15=DATOS!$B$17,TANQUES!J178,IF($B$15=DATOS!$B$18,'TK AGITADOS'!J178,IF($B$15=DATOS!$B$19,'TORRES ENF'!J178," ")))))))))))))))))</f>
        <v>0</v>
      </c>
      <c r="I194" s="46">
        <f>IF($B$15=DATOS!$B$3,CALDERAS!K178,IF($B$15=DATOS!$B$4,CENTRÍFUGAS!K178,IF($B$15=DATOS!$B$5,CHILLERS!K178, IF($B$15=DATOS!$B$6,COMPRESORES!K178,IF($B$15=DATOS!$B$7,EVAPORADORES!K178,IF($B$15=DATOS!$B$8,FILTROS!K178,IF($B$15=DATOS!$B$9,IC!K178,IF($B$15=DATOS!$B$10,MIXERS!K178,IF($B$15=DATOS!$B$11,MOLINOS!K178,IF($B$15=DATOS!$B$12,'ÓSMOSIS INV'!K178,IF($B$15=DATOS!$B$13,REACTORES!K178,IF($B$15=DATOS!$B$14,RESINAS!K182,IF($B$15=DATOS!$B$15,SECADORES!K178,IF($B$15=DATOS!$B$16,SILOS!K178,IF($B$15=DATOS!$B$17,TANQUES!K178,IF($B$15=DATOS!$B$18,'TK AGITADOS'!K178,IF($B$15=DATOS!$B$19,'TORRES ENF'!K178," ")))))))))))))))))</f>
        <v>0</v>
      </c>
      <c r="J194" s="46">
        <f>IF($B$15=DATOS!$B$3,CALDERAS!L178,IF($B$15=DATOS!$B$4,CENTRÍFUGAS!L178,IF($B$15=DATOS!$B$5,CHILLERS!L178, IF($B$15=DATOS!$B$6,COMPRESORES!L178,IF($B$15=DATOS!$B$7,EVAPORADORES!L178,IF($B$15=DATOS!$B$8,FILTROS!L178,IF($B$15=DATOS!$B$9,IC!L178,IF($B$15=DATOS!$B$10,MIXERS!L178,IF($B$15=DATOS!$B$11,MOLINOS!L178,IF($B$15=DATOS!$B$12,'ÓSMOSIS INV'!L178,IF($B$15=DATOS!$B$13,REACTORES!L178,IF($B$15=DATOS!$B$14,RESINAS!L182,IF($B$15=DATOS!$B$15,SECADORES!L178,IF($B$15=DATOS!$B$16,SILOS!L178,IF($B$15=DATOS!$B$17,TANQUES!L178,IF($B$15=DATOS!$B$18,'TK AGITADOS'!L178,IF($B$15=DATOS!$B$19,'TORRES ENF'!L178," ")))))))))))))))))</f>
        <v>0</v>
      </c>
      <c r="K194" s="46">
        <f>IF($B$15=DATOS!$B$3,CALDERAS!M178,IF($B$15=DATOS!$B$4,CENTRÍFUGAS!M178,IF($B$15=DATOS!$B$5,CHILLERS!M178, IF($B$15=DATOS!$B$6,COMPRESORES!M178,IF($B$15=DATOS!$B$7,EVAPORADORES!M178,IF($B$15=DATOS!$B$8,FILTROS!M178,IF($B$15=DATOS!$B$9,IC!M178,IF($B$15=DATOS!$B$10,MIXERS!M178,IF($B$15=DATOS!$B$11,MOLINOS!M178,IF($B$15=DATOS!$B$12,'ÓSMOSIS INV'!M178,IF($B$15=DATOS!$B$13,REACTORES!M178,IF($B$15=DATOS!$B$14,RESINAS!M182,IF($B$15=DATOS!$B$15,SECADORES!M178,IF($B$15=DATOS!$B$16,SILOS!M178,IF($B$15=DATOS!$B$17,TANQUES!M178,IF($B$15=DATOS!$B$18,'TK AGITADOS'!M178,IF($B$15=DATOS!$B$19,'TORRES ENF'!M178," ")))))))))))))))))</f>
        <v>0</v>
      </c>
      <c r="L194" s="46">
        <f>IF($B$15=DATOS!$B$3,CALDERAS!N178,IF($B$15=DATOS!$B$4,CENTRÍFUGAS!N178,IF($B$15=DATOS!$B$5,CHILLERS!N178, IF($B$15=DATOS!$B$6,COMPRESORES!N178,IF($B$15=DATOS!$B$7,EVAPORADORES!N178,IF($B$15=DATOS!$B$8,FILTROS!N178,IF($B$15=DATOS!$B$9,IC!N178,IF($B$15=DATOS!$B$10,MIXERS!N178,IF($B$15=DATOS!$B$11,MOLINOS!N178,IF($B$15=DATOS!$B$12,'ÓSMOSIS INV'!N178,IF($B$15=DATOS!$B$13,REACTORES!N178,IF($B$15=DATOS!$B$14,RESINAS!N182,IF($B$15=DATOS!$B$15,SECADORES!N178,IF($B$15=DATOS!$B$16,SILOS!N178,IF($B$15=DATOS!$B$17,TANQUES!N178,IF($B$15=DATOS!$B$18,'TK AGITADOS'!N178,IF($B$15=DATOS!$B$19,'TORRES ENF'!N178," ")))))))))))))))))</f>
        <v>0</v>
      </c>
      <c r="M194" s="46">
        <f>IF($B$15=DATOS!$B$3,CALDERAS!O178,IF($B$15=DATOS!$B$4,CENTRÍFUGAS!O178,IF($B$15=DATOS!$B$5,CHILLERS!O178, IF($B$15=DATOS!$B$6,COMPRESORES!O178,IF($B$15=DATOS!$B$7,EVAPORADORES!O178,IF($B$15=DATOS!$B$8,FILTROS!O178,IF($B$15=DATOS!$B$9,IC!O178,IF($B$15=DATOS!$B$10,MIXERS!O178,IF($B$15=DATOS!$B$11,MOLINOS!O178,IF($B$15=DATOS!$B$12,'ÓSMOSIS INV'!O178,IF($B$15=DATOS!$B$13,REACTORES!O178,IF($B$15=DATOS!$B$14,RESINAS!O182,IF($B$15=DATOS!$B$15,SECADORES!O178,IF($B$15=DATOS!$B$16,SILOS!O178,IF($B$15=DATOS!$B$17,TANQUES!O178,IF($B$15=DATOS!$B$18,'TK AGITADOS'!O178,IF($B$15=DATOS!$B$19,'TORRES ENF'!O178," ")))))))))))))))))</f>
        <v>0</v>
      </c>
      <c r="N194" s="46">
        <f>IF($B$15=DATOS!$B$3,CALDERAS!P178,IF($B$15=DATOS!$B$4,CENTRÍFUGAS!P178,IF($B$15=DATOS!$B$5,CHILLERS!P178, IF($B$15=DATOS!$B$6,COMPRESORES!P178,IF($B$15=DATOS!$B$7,EVAPORADORES!P178,IF($B$15=DATOS!$B$8,FILTROS!P178,IF($B$15=DATOS!$B$9,IC!P178,IF($B$15=DATOS!$B$10,MIXERS!P178,IF($B$15=DATOS!$B$11,MOLINOS!P178,IF($B$15=DATOS!$B$12,'ÓSMOSIS INV'!P178,IF($B$15=DATOS!$B$13,REACTORES!P178,IF($B$15=DATOS!$B$14,RESINAS!P182,IF($B$15=DATOS!$B$15,SECADORES!P178,IF($B$15=DATOS!$B$16,SILOS!P178,IF($B$15=DATOS!$B$17,TANQUES!P178,IF($B$15=DATOS!$B$18,'TK AGITADOS'!P178,IF($B$15=DATOS!$B$19,'TORRES ENF'!P178," ")))))))))))))))))</f>
        <v>0</v>
      </c>
      <c r="O194" s="46">
        <f>IF($B$15=DATOS!$B$3,CALDERAS!Q178,IF($B$15=DATOS!$B$4,CENTRÍFUGAS!Q178,IF($B$15=DATOS!$B$5,CHILLERS!Q178, IF($B$15=DATOS!$B$6,COMPRESORES!Q178,IF($B$15=DATOS!$B$7,EVAPORADORES!Q178,IF($B$15=DATOS!$B$8,FILTROS!Q178,IF($B$15=DATOS!$B$9,IC!Q178,IF($B$15=DATOS!$B$10,MIXERS!Q178,IF($B$15=DATOS!$B$11,MOLINOS!Q178,IF($B$15=DATOS!$B$12,'ÓSMOSIS INV'!Q178,IF($B$15=DATOS!$B$13,REACTORES!Q178,IF($B$15=DATOS!$B$14,RESINAS!Q182,IF($B$15=DATOS!$B$15,SECADORES!Q178,IF($B$15=DATOS!$B$16,SILOS!Q178,IF($B$15=DATOS!$B$17,TANQUES!Q178,IF($B$15=DATOS!$B$18,'TK AGITADOS'!Q178,IF($B$15=DATOS!$B$19,'TORRES ENF'!Q178," ")))))))))))))))))</f>
        <v>0</v>
      </c>
      <c r="P194" s="46">
        <f>IF($B$15=DATOS!$B$3,CALDERAS!R178,IF($B$15=DATOS!$B$4,CENTRÍFUGAS!R178,IF($B$15=DATOS!$B$5,CHILLERS!R178, IF($B$15=DATOS!$B$6,COMPRESORES!R178,IF($B$15=DATOS!$B$7,EVAPORADORES!R178,IF($B$15=DATOS!$B$8,FILTROS!R178,IF($B$15=DATOS!$B$9,IC!R178,IF($B$15=DATOS!$B$10,MIXERS!R178,IF($B$15=DATOS!$B$11,MOLINOS!R178,IF($B$15=DATOS!$B$12,'ÓSMOSIS INV'!R178,IF($B$15=DATOS!$B$13,REACTORES!R178,IF($B$15=DATOS!$B$14,RESINAS!R182,IF($B$15=DATOS!$B$15,SECADORES!R178,IF($B$15=DATOS!$B$16,SILOS!R178,IF($B$15=DATOS!$B$17,TANQUES!R178,IF($B$15=DATOS!$B$18,'TK AGITADOS'!R178,IF($B$15=DATOS!$B$19,'TORRES ENF'!R178," ")))))))))))))))))</f>
        <v>0</v>
      </c>
      <c r="Q194" s="46">
        <f>IF($B$15=DATOS!$B$3,CALDERAS!S178,IF($B$15=DATOS!$B$4,CENTRÍFUGAS!S178,IF($B$15=DATOS!$B$5,CHILLERS!S178, IF($B$15=DATOS!$B$6,COMPRESORES!S178,IF($B$15=DATOS!$B$7,EVAPORADORES!S178,IF($B$15=DATOS!$B$8,FILTROS!S178,IF($B$15=DATOS!$B$9,IC!S178,IF($B$15=DATOS!$B$10,MIXERS!S178,IF($B$15=DATOS!$B$11,MOLINOS!S178,IF($B$15=DATOS!$B$12,'ÓSMOSIS INV'!S178,IF($B$15=DATOS!$B$13,REACTORES!S178,IF($B$15=DATOS!$B$14,RESINAS!S182,IF($B$15=DATOS!$B$15,SECADORES!S178,IF($B$15=DATOS!$B$16,SILOS!S178,IF($B$15=DATOS!$B$17,TANQUES!S178,IF($B$15=DATOS!$B$18,'TK AGITADOS'!S178,IF($B$15=DATOS!$B$19,'TORRES ENF'!S178," ")))))))))))))))))</f>
        <v>0</v>
      </c>
      <c r="R194" s="46">
        <f>IF($B$15=DATOS!$B$3,CALDERAS!T178,IF($B$15=DATOS!$B$4,CENTRÍFUGAS!T178,IF($B$15=DATOS!$B$5,CHILLERS!T178, IF($B$15=DATOS!$B$6,COMPRESORES!T178,IF($B$15=DATOS!$B$7,EVAPORADORES!T178,IF($B$15=DATOS!$B$8,FILTROS!T178,IF($B$15=DATOS!$B$9,IC!T178,IF($B$15=DATOS!$B$10,MIXERS!T178,IF($B$15=DATOS!$B$11,MOLINOS!T178,IF($B$15=DATOS!$B$12,'ÓSMOSIS INV'!T178,IF($B$15=DATOS!$B$13,REACTORES!T178,IF($B$15=DATOS!$B$14,RESINAS!T182,IF($B$15=DATOS!$B$15,SECADORES!T178,IF($B$15=DATOS!$B$16,SILOS!T178,IF($B$15=DATOS!$B$17,TANQUES!T178,IF($B$15=DATOS!$B$18,'TK AGITADOS'!T178,IF($B$15=DATOS!$B$19,'TORRES ENF'!T178," ")))))))))))))))))</f>
        <v>0</v>
      </c>
      <c r="S194" s="46">
        <f>IF($B$15=DATOS!$B$3,CALDERAS!U178,IF($B$15=DATOS!$B$4,CENTRÍFUGAS!U178,IF($B$15=DATOS!$B$5,CHILLERS!U178, IF($B$15=DATOS!$B$6,COMPRESORES!U178,IF($B$15=DATOS!$B$7,EVAPORADORES!U178,IF($B$15=DATOS!$B$8,FILTROS!U178,IF($B$15=DATOS!$B$9,IC!U178,IF($B$15=DATOS!$B$10,MIXERS!U178,IF($B$15=DATOS!$B$11,MOLINOS!U178,IF($B$15=DATOS!$B$12,'ÓSMOSIS INV'!U178,IF($B$15=DATOS!$B$13,REACTORES!U178,IF($B$15=DATOS!$B$14,RESINAS!U182,IF($B$15=DATOS!$B$15,SECADORES!U178,IF($B$15=DATOS!$B$16,SILOS!U178,IF($B$15=DATOS!$B$17,TANQUES!U178,IF($B$15=DATOS!$B$18,'TK AGITADOS'!U178,IF($B$15=DATOS!$B$19,'TORRES ENF'!U178," ")))))))))))))))))</f>
        <v>0</v>
      </c>
      <c r="T194" s="46">
        <f>IF($B$15=DATOS!$B$3,CALDERAS!V178,IF($B$15=DATOS!$B$4,CENTRÍFUGAS!V178,IF($B$15=DATOS!$B$5,CHILLERS!V178, IF($B$15=DATOS!$B$6,COMPRESORES!V178,IF($B$15=DATOS!$B$7,EVAPORADORES!V178,IF($B$15=DATOS!$B$8,FILTROS!V178,IF($B$15=DATOS!$B$9,IC!V178,IF($B$15=DATOS!$B$10,MIXERS!V178,IF($B$15=DATOS!$B$11,MOLINOS!V178,IF($B$15=DATOS!$B$12,'ÓSMOSIS INV'!V178,IF($B$15=DATOS!$B$13,REACTORES!V178,IF($B$15=DATOS!$B$14,RESINAS!V182,IF($B$15=DATOS!$B$15,SECADORES!V178,IF($B$15=DATOS!$B$16,SILOS!V178,IF($B$15=DATOS!$B$17,TANQUES!V178,IF($B$15=DATOS!$B$18,'TK AGITADOS'!V178,IF($B$15=DATOS!$B$19,'TORRES ENF'!V178," ")))))))))))))))))</f>
        <v>0</v>
      </c>
      <c r="U194" s="46">
        <f>IF($B$15=DATOS!$B$3,CALDERAS!W178,IF($B$15=DATOS!$B$4,CENTRÍFUGAS!W178,IF($B$15=DATOS!$B$5,CHILLERS!W178, IF($B$15=DATOS!$B$6,COMPRESORES!W178,IF($B$15=DATOS!$B$7,EVAPORADORES!W178,IF($B$15=DATOS!$B$8,FILTROS!W178,IF($B$15=DATOS!$B$9,IC!W178,IF($B$15=DATOS!$B$10,MIXERS!W178,IF($B$15=DATOS!$B$11,MOLINOS!W178,IF($B$15=DATOS!$B$12,'ÓSMOSIS INV'!W178,IF($B$15=DATOS!$B$13,REACTORES!W178,IF($B$15=DATOS!$B$14,RESINAS!W182,IF($B$15=DATOS!$B$15,SECADORES!W178,IF($B$15=DATOS!$B$16,SILOS!W178,IF($B$15=DATOS!$B$17,TANQUES!W178,IF($B$15=DATOS!$B$18,'TK AGITADOS'!W178,IF($B$15=DATOS!$B$19,'TORRES ENF'!W178," ")))))))))))))))))</f>
        <v>0</v>
      </c>
      <c r="V194" s="46">
        <f>IF($B$15=DATOS!$B$3,CALDERAS!X178,IF($B$15=DATOS!$B$4,CENTRÍFUGAS!X178,IF($B$15=DATOS!$B$5,CHILLERS!X178, IF($B$15=DATOS!$B$6,COMPRESORES!X178,IF($B$15=DATOS!$B$7,EVAPORADORES!X178,IF($B$15=DATOS!$B$8,FILTROS!X178,IF($B$15=DATOS!$B$9,IC!X178,IF($B$15=DATOS!$B$10,MIXERS!X178,IF($B$15=DATOS!$B$11,MOLINOS!X178,IF($B$15=DATOS!$B$12,'ÓSMOSIS INV'!X178,IF($B$15=DATOS!$B$13,REACTORES!X178,IF($B$15=DATOS!$B$14,RESINAS!X182,IF($B$15=DATOS!$B$15,SECADORES!X178,IF($B$15=DATOS!$B$16,SILOS!X178,IF($B$15=DATOS!$B$17,TANQUES!X178,IF($B$15=DATOS!$B$18,'TK AGITADOS'!X178,IF($B$15=DATOS!$B$19,'TORRES ENF'!X178," ")))))))))))))))))</f>
        <v>0</v>
      </c>
      <c r="W194" s="46">
        <f>IF($B$15=DATOS!$B$3,CALDERAS!Y178,IF($B$15=DATOS!$B$4,CENTRÍFUGAS!Y178,IF($B$15=DATOS!$B$5,CHILLERS!Y178, IF($B$15=DATOS!$B$6,COMPRESORES!Y178,IF($B$15=DATOS!$B$7,EVAPORADORES!Y178,IF($B$15=DATOS!$B$8,FILTROS!Y178,IF($B$15=DATOS!$B$9,IC!Y178,IF($B$15=DATOS!$B$10,MIXERS!Y178,IF($B$15=DATOS!$B$11,MOLINOS!Y178,IF($B$15=DATOS!$B$12,'ÓSMOSIS INV'!Y178,IF($B$15=DATOS!$B$13,REACTORES!Y178,IF($B$15=DATOS!$B$14,RESINAS!Y182,IF($B$15=DATOS!$B$15,SECADORES!Y178,IF($B$15=DATOS!$B$16,SILOS!Y178,IF($B$15=DATOS!$B$17,TANQUES!Y178,IF($B$15=DATOS!$B$18,'TK AGITADOS'!Y178,IF($B$15=DATOS!$B$19,'TORRES ENF'!Y178," ")))))))))))))))))</f>
        <v>0</v>
      </c>
      <c r="X194" s="46">
        <f>IF($B$15=DATOS!$B$3,CALDERAS!Z178,IF($B$15=DATOS!$B$4,CENTRÍFUGAS!Z178,IF($B$15=DATOS!$B$5,CHILLERS!Z178, IF($B$15=DATOS!$B$6,COMPRESORES!Z178,IF($B$15=DATOS!$B$7,EVAPORADORES!Z178,IF($B$15=DATOS!$B$8,FILTROS!Z178,IF($B$15=DATOS!$B$9,IC!Z178,IF($B$15=DATOS!$B$10,MIXERS!Z178,IF($B$15=DATOS!$B$11,MOLINOS!Z178,IF($B$15=DATOS!$B$12,'ÓSMOSIS INV'!Z178,IF($B$15=DATOS!$B$13,REACTORES!Z178,IF($B$15=DATOS!$B$14,RESINAS!Z182,IF($B$15=DATOS!$B$15,SECADORES!Z178,IF($B$15=DATOS!$B$16,SILOS!Z178,IF($B$15=DATOS!$B$17,TANQUES!Z178,IF($B$15=DATOS!$B$18,'TK AGITADOS'!Z178,IF($B$15=DATOS!$B$19,'TORRES ENF'!Z178," ")))))))))))))))))</f>
        <v>0</v>
      </c>
      <c r="Y194" s="46">
        <f>IF($B$15=DATOS!$B$3,CALDERAS!AA178,IF($B$15=DATOS!$B$4,CENTRÍFUGAS!AA178,IF($B$15=DATOS!$B$5,CHILLERS!AA178, IF($B$15=DATOS!$B$6,COMPRESORES!AA178,IF($B$15=DATOS!$B$7,EVAPORADORES!AA178,IF($B$15=DATOS!$B$8,FILTROS!AA178,IF($B$15=DATOS!$B$9,IC!AA178,IF($B$15=DATOS!$B$10,MIXERS!AA178,IF($B$15=DATOS!$B$11,MOLINOS!AA178,IF($B$15=DATOS!$B$12,'ÓSMOSIS INV'!AA178,IF($B$15=DATOS!$B$13,REACTORES!AA178,IF($B$15=DATOS!$B$14,RESINAS!AA182,IF($B$15=DATOS!$B$15,SECADORES!AA178,IF($B$15=DATOS!$B$16,SILOS!AA178,IF($B$15=DATOS!$B$17,TANQUES!AA178,IF($B$15=DATOS!$B$18,'TK AGITADOS'!AA178,IF($B$15=DATOS!$B$19,'TORRES ENF'!AA178," ")))))))))))))))))</f>
        <v>0</v>
      </c>
      <c r="Z194" s="46">
        <f>IF($B$15=DATOS!$B$3,CALDERAS!AB178,IF($B$15=DATOS!$B$4,CENTRÍFUGAS!AB178,IF($B$15=DATOS!$B$5,CHILLERS!AB178, IF($B$15=DATOS!$B$6,COMPRESORES!AB178,IF($B$15=DATOS!$B$7,EVAPORADORES!AB178,IF($B$15=DATOS!$B$8,FILTROS!AB178,IF($B$15=DATOS!$B$9,IC!AB178,IF($B$15=DATOS!$B$10,MIXERS!AB178,IF($B$15=DATOS!$B$11,MOLINOS!AB178,IF($B$15=DATOS!$B$12,'ÓSMOSIS INV'!AB178,IF($B$15=DATOS!$B$13,REACTORES!AB178,IF($B$15=DATOS!$B$14,RESINAS!AB182,IF($B$15=DATOS!$B$15,SECADORES!AB178,IF($B$15=DATOS!$B$16,SILOS!AB178,IF($B$15=DATOS!$B$17,TANQUES!AB178,IF($B$15=DATOS!$B$18,'TK AGITADOS'!AB178,IF($B$15=DATOS!$B$19,'TORRES ENF'!AB178," ")))))))))))))))))</f>
        <v>0</v>
      </c>
      <c r="AA194" s="46">
        <f>IF($B$15=DATOS!$B$3,CALDERAS!AC178,IF($B$15=DATOS!$B$4,CENTRÍFUGAS!AC178,IF($B$15=DATOS!$B$5,CHILLERS!AC178, IF($B$15=DATOS!$B$6,COMPRESORES!AC178,IF($B$15=DATOS!$B$7,EVAPORADORES!AC178,IF($B$15=DATOS!$B$8,FILTROS!AC178,IF($B$15=DATOS!$B$9,IC!AC178,IF($B$15=DATOS!$B$10,MIXERS!AC178,IF($B$15=DATOS!$B$11,MOLINOS!AC178,IF($B$15=DATOS!$B$12,'ÓSMOSIS INV'!AC178,IF($B$15=DATOS!$B$13,REACTORES!AC178,IF($B$15=DATOS!$B$14,RESINAS!AC182,IF($B$15=DATOS!$B$15,SECADORES!AC178,IF($B$15=DATOS!$B$16,SILOS!AC178,IF($B$15=DATOS!$B$17,TANQUES!AC178,IF($B$15=DATOS!$B$18,'TK AGITADOS'!AC178,IF($B$15=DATOS!$B$19,'TORRES ENF'!AC178," ")))))))))))))))))</f>
        <v>0</v>
      </c>
      <c r="AB194" s="46">
        <f>IF($B$15=DATOS!$B$3,CALDERAS!AD178,IF($B$15=DATOS!$B$4,CENTRÍFUGAS!AD178,IF($B$15=DATOS!$B$5,CHILLERS!AD178, IF($B$15=DATOS!$B$6,COMPRESORES!AD178,IF($B$15=DATOS!$B$7,EVAPORADORES!AD178,IF($B$15=DATOS!$B$8,FILTROS!AD178,IF($B$15=DATOS!$B$9,IC!AD178,IF($B$15=DATOS!$B$10,MIXERS!AD178,IF($B$15=DATOS!$B$11,MOLINOS!AD178,IF($B$15=DATOS!$B$12,'ÓSMOSIS INV'!AD178,IF($B$15=DATOS!$B$13,REACTORES!AD178,IF($B$15=DATOS!$B$14,RESINAS!AD182,IF($B$15=DATOS!$B$15,SECADORES!AD178,IF($B$15=DATOS!$B$16,SILOS!AD178,IF($B$15=DATOS!$B$17,TANQUES!AD178,IF($B$15=DATOS!$B$18,'TK AGITADOS'!AD178,IF($B$15=DATOS!$B$19,'TORRES ENF'!AD178," ")))))))))))))))))</f>
        <v>0</v>
      </c>
      <c r="AC194" s="46">
        <f>IF($B$15=DATOS!$B$3,CALDERAS!AE178,IF($B$15=DATOS!$B$4,CENTRÍFUGAS!AE178,IF($B$15=DATOS!$B$5,CHILLERS!AE178, IF($B$15=DATOS!$B$6,COMPRESORES!AE178,IF($B$15=DATOS!$B$7,EVAPORADORES!AE178,IF($B$15=DATOS!$B$8,FILTROS!AE178,IF($B$15=DATOS!$B$9,IC!AE178,IF($B$15=DATOS!$B$10,MIXERS!AE178,IF($B$15=DATOS!$B$11,MOLINOS!AE178,IF($B$15=DATOS!$B$12,'ÓSMOSIS INV'!AE178,IF($B$15=DATOS!$B$13,REACTORES!AE178,IF($B$15=DATOS!$B$14,RESINAS!AE182,IF($B$15=DATOS!$B$15,SECADORES!AE178,IF($B$15=DATOS!$B$16,SILOS!AE178,IF($B$15=DATOS!$B$17,TANQUES!AE178,IF($B$15=DATOS!$B$18,'TK AGITADOS'!AE178,IF($B$15=DATOS!$B$19,'TORRES ENF'!AE178," ")))))))))))))))))</f>
        <v>0</v>
      </c>
      <c r="AD194" s="46">
        <f>IF($B$15=DATOS!$B$3,CALDERAS!AF178,IF($B$15=DATOS!$B$4,CENTRÍFUGAS!AF178,IF($B$15=DATOS!$B$5,CHILLERS!AF178, IF($B$15=DATOS!$B$6,COMPRESORES!AF178,IF($B$15=DATOS!$B$7,EVAPORADORES!AF178,IF($B$15=DATOS!$B$8,FILTROS!AF178,IF($B$15=DATOS!$B$9,IC!AF178,IF($B$15=DATOS!$B$10,MIXERS!AF178,IF($B$15=DATOS!$B$11,MOLINOS!AF178,IF($B$15=DATOS!$B$12,'ÓSMOSIS INV'!AF178,IF($B$15=DATOS!$B$13,REACTORES!AF178,IF($B$15=DATOS!$B$14,RESINAS!AF182,IF($B$15=DATOS!$B$15,SECADORES!AF178,IF($B$15=DATOS!$B$16,SILOS!AF178,IF($B$15=DATOS!$B$17,TANQUES!AF178,IF($B$15=DATOS!$B$18,'TK AGITADOS'!AF178,IF($B$15=DATOS!$B$19,'TORRES ENF'!AF178," ")))))))))))))))))</f>
        <v>0</v>
      </c>
      <c r="AE194" s="46">
        <f>IF($B$15=DATOS!$B$3,CALDERAS!AG178,IF($B$15=DATOS!$B$4,CENTRÍFUGAS!AG178,IF($B$15=DATOS!$B$5,CHILLERS!AG178, IF($B$15=DATOS!$B$6,COMPRESORES!AG178,IF($B$15=DATOS!$B$7,EVAPORADORES!AG178,IF($B$15=DATOS!$B$8,FILTROS!AG178,IF($B$15=DATOS!$B$9,IC!AG178,IF($B$15=DATOS!$B$10,MIXERS!AG178,IF($B$15=DATOS!$B$11,MOLINOS!AG178,IF($B$15=DATOS!$B$12,'ÓSMOSIS INV'!AG178,IF($B$15=DATOS!$B$13,REACTORES!AG178,IF($B$15=DATOS!$B$14,RESINAS!AG182,IF($B$15=DATOS!$B$15,SECADORES!AG178,IF($B$15=DATOS!$B$16,SILOS!AG178,IF($B$15=DATOS!$B$17,TANQUES!AG178,IF($B$15=DATOS!$B$18,'TK AGITADOS'!AG178,IF($B$15=DATOS!$B$19,'TORRES ENF'!AG178," ")))))))))))))))))</f>
        <v>0</v>
      </c>
      <c r="AF194" s="46">
        <f>IF($B$15=DATOS!$B$3,CALDERAS!AH178,IF($B$15=DATOS!$B$4,CENTRÍFUGAS!AH178,IF($B$15=DATOS!$B$5,CHILLERS!AH178, IF($B$15=DATOS!$B$6,COMPRESORES!AH178,IF($B$15=DATOS!$B$7,EVAPORADORES!AH178,IF($B$15=DATOS!$B$8,FILTROS!AH178,IF($B$15=DATOS!$B$9,IC!AH178,IF($B$15=DATOS!$B$10,MIXERS!AH178,IF($B$15=DATOS!$B$11,MOLINOS!AH178,IF($B$15=DATOS!$B$12,'ÓSMOSIS INV'!AH178,IF($B$15=DATOS!$B$13,REACTORES!AH178,IF($B$15=DATOS!$B$14,RESINAS!AH182,IF($B$15=DATOS!$B$15,SECADORES!AH178,IF($B$15=DATOS!$B$16,SILOS!AH178,IF($B$15=DATOS!$B$17,TANQUES!AH178,IF($B$15=DATOS!$B$18,'TK AGITADOS'!AH178,IF($B$15=DATOS!$B$19,'TORRES ENF'!AH178," ")))))))))))))))))</f>
        <v>0</v>
      </c>
    </row>
    <row r="195" spans="1:32" s="48" customFormat="1" ht="45" customHeight="1" x14ac:dyDescent="0.4">
      <c r="A195" s="46">
        <f>IF($B$15=DATOS!$B$3,CALDERAS!C179,IF($B$15=DATOS!$B$4,CENTRÍFUGAS!C179,IF($B$15=DATOS!$B$5,CHILLERS!C179, IF($B$15=DATOS!$B$6,COMPRESORES!C179,IF($B$15=DATOS!$B$7,EVAPORADORES!C179,IF($B$15=DATOS!$B$8,FILTROS!C179,IF($B$15=DATOS!$B$9,IC!C179,IF($B$15=DATOS!$B$10,MIXERS!C179,IF($B$15=DATOS!$B$11,MOLINOS!C179,IF($B$15=DATOS!$B$12,'ÓSMOSIS INV'!C179,IF($B$15=DATOS!$B$13,REACTORES!C179,IF($B$15=DATOS!$B$14,RESINAS!C183,IF($B$15=DATOS!$B$15,SECADORES!C179,IF($B$15=DATOS!$B$16,SILOS!C179,IF($B$15=DATOS!$B$17,TANQUES!C179,IF($B$15=DATOS!$B$18,'TK AGITADOS'!C179,IF($B$15=DATOS!$B$19,'TORRES ENF'!C179," ")))))))))))))))))</f>
        <v>0</v>
      </c>
      <c r="B195" s="46">
        <f>IF($B$15=DATOS!$B$3,CALDERAS!D179,IF($B$15=DATOS!$B$4,CENTRÍFUGAS!D179,IF($B$15=DATOS!$B$5,CHILLERS!D179, IF($B$15=DATOS!$B$6,COMPRESORES!D179,IF($B$15=DATOS!$B$7,EVAPORADORES!D179,IF($B$15=DATOS!$B$8,FILTROS!D179,IF($B$15=DATOS!$B$9,IC!D179,IF($B$15=DATOS!$B$10,MIXERS!D179,IF($B$15=DATOS!$B$11,MOLINOS!D179,IF($B$15=DATOS!$B$12,'ÓSMOSIS INV'!D179,IF($B$15=DATOS!$B$13,REACTORES!D179,IF($B$15=DATOS!$B$14,RESINAS!D183,IF($B$15=DATOS!$B$15,SECADORES!D179,IF($B$15=DATOS!$B$16,SILOS!D179,IF($B$15=DATOS!$B$17,TANQUES!D179,IF($B$15=DATOS!$B$18,'TK AGITADOS'!D179,IF($B$15=DATOS!$B$19,'TORRES ENF'!D179," ")))))))))))))))))</f>
        <v>0</v>
      </c>
      <c r="C195" s="46">
        <f>IF($B$15=DATOS!$B$3,CALDERAS!E179,IF($B$15=DATOS!$B$4,CENTRÍFUGAS!E179,IF($B$15=DATOS!$B$5,CHILLERS!E179, IF($B$15=DATOS!$B$6,COMPRESORES!E179,IF($B$15=DATOS!$B$7,EVAPORADORES!E179,IF($B$15=DATOS!$B$8,FILTROS!E179,IF($B$15=DATOS!$B$9,IC!E179,IF($B$15=DATOS!$B$10,MIXERS!E179,IF($B$15=DATOS!$B$11,MOLINOS!E179,IF($B$15=DATOS!$B$12,'ÓSMOSIS INV'!E179,IF($B$15=DATOS!$B$13,REACTORES!E179,IF($B$15=DATOS!$B$14,RESINAS!E183,IF($B$15=DATOS!$B$15,SECADORES!E179,IF($B$15=DATOS!$B$16,SILOS!E179,IF($B$15=DATOS!$B$17,TANQUES!E179,IF($B$15=DATOS!$B$18,'TK AGITADOS'!E179,IF($B$15=DATOS!$B$19,'TORRES ENF'!E179," ")))))))))))))))))</f>
        <v>0</v>
      </c>
      <c r="D195" s="46">
        <f>IF($B$15=DATOS!$B$3,CALDERAS!F179,IF($B$15=DATOS!$B$4,CENTRÍFUGAS!F179,IF($B$15=DATOS!$B$5,CHILLERS!F179, IF($B$15=DATOS!$B$6,COMPRESORES!F179,IF($B$15=DATOS!$B$7,EVAPORADORES!F179,IF($B$15=DATOS!$B$8,FILTROS!F179,IF($B$15=DATOS!$B$9,IC!F179,IF($B$15=DATOS!$B$10,MIXERS!F179,IF($B$15=DATOS!$B$11,MOLINOS!F179,IF($B$15=DATOS!$B$12,'ÓSMOSIS INV'!F179,IF($B$15=DATOS!$B$13,REACTORES!F179,IF($B$15=DATOS!$B$14,RESINAS!F183,IF($B$15=DATOS!$B$15,SECADORES!F179,IF($B$15=DATOS!$B$16,SILOS!F179,IF($B$15=DATOS!$B$17,TANQUES!F179,IF($B$15=DATOS!$B$18,'TK AGITADOS'!F179,IF($B$15=DATOS!$B$19,'TORRES ENF'!F179," ")))))))))))))))))</f>
        <v>0</v>
      </c>
      <c r="E195" s="46">
        <f>IF($B$15=DATOS!$B$3,CALDERAS!G179,IF($B$15=DATOS!$B$4,CENTRÍFUGAS!G179,IF($B$15=DATOS!$B$5,CHILLERS!G179, IF($B$15=DATOS!$B$6,COMPRESORES!G179,IF($B$15=DATOS!$B$7,EVAPORADORES!G179,IF($B$15=DATOS!$B$8,FILTROS!G179,IF($B$15=DATOS!$B$9,IC!G179,IF($B$15=DATOS!$B$10,MIXERS!G179,IF($B$15=DATOS!$B$11,MOLINOS!G179,IF($B$15=DATOS!$B$12,'ÓSMOSIS INV'!G179,IF($B$15=DATOS!$B$13,REACTORES!G179,IF($B$15=DATOS!$B$14,RESINAS!G183,IF($B$15=DATOS!$B$15,SECADORES!G179,IF($B$15=DATOS!$B$16,SILOS!G179,IF($B$15=DATOS!$B$17,TANQUES!G179,IF($B$15=DATOS!$B$18,'TK AGITADOS'!G179,IF($B$15=DATOS!$B$19,'TORRES ENF'!G179," ")))))))))))))))))</f>
        <v>0</v>
      </c>
      <c r="F195" s="46">
        <f>IF($B$15=DATOS!$B$3,CALDERAS!H179,IF($B$15=DATOS!$B$4,CENTRÍFUGAS!H179,IF($B$15=DATOS!$B$5,CHILLERS!H179, IF($B$15=DATOS!$B$6,COMPRESORES!H179,IF($B$15=DATOS!$B$7,EVAPORADORES!H179,IF($B$15=DATOS!$B$8,FILTROS!H179,IF($B$15=DATOS!$B$9,IC!H179,IF($B$15=DATOS!$B$10,MIXERS!H179,IF($B$15=DATOS!$B$11,MOLINOS!H179,IF($B$15=DATOS!$B$12,'ÓSMOSIS INV'!H179,IF($B$15=DATOS!$B$13,REACTORES!H179,IF($B$15=DATOS!$B$14,RESINAS!H183,IF($B$15=DATOS!$B$15,SECADORES!H179,IF($B$15=DATOS!$B$16,SILOS!H179,IF($B$15=DATOS!$B$17,TANQUES!H179,IF($B$15=DATOS!$B$18,'TK AGITADOS'!H179,IF($B$15=DATOS!$B$19,'TORRES ENF'!H179," ")))))))))))))))))</f>
        <v>0</v>
      </c>
      <c r="G195" s="46">
        <f>IF($B$15=DATOS!$B$3,CALDERAS!I179,IF($B$15=DATOS!$B$4,CENTRÍFUGAS!I179,IF($B$15=DATOS!$B$5,CHILLERS!I179, IF($B$15=DATOS!$B$6,COMPRESORES!I179,IF($B$15=DATOS!$B$7,EVAPORADORES!I179,IF($B$15=DATOS!$B$8,FILTROS!I179,IF($B$15=DATOS!$B$9,IC!I179,IF($B$15=DATOS!$B$10,MIXERS!I179,IF($B$15=DATOS!$B$11,MOLINOS!I179,IF($B$15=DATOS!$B$12,'ÓSMOSIS INV'!I179,IF($B$15=DATOS!$B$13,REACTORES!I179,IF($B$15=DATOS!$B$14,RESINAS!I183,IF($B$15=DATOS!$B$15,SECADORES!I179,IF($B$15=DATOS!$B$16,SILOS!I179,IF($B$15=DATOS!$B$17,TANQUES!I179,IF($B$15=DATOS!$B$18,'TK AGITADOS'!I179,IF($B$15=DATOS!$B$19,'TORRES ENF'!I179," ")))))))))))))))))</f>
        <v>0</v>
      </c>
      <c r="H195" s="46">
        <f>IF($B$15=DATOS!$B$3,CALDERAS!J179,IF($B$15=DATOS!$B$4,CENTRÍFUGAS!J179,IF($B$15=DATOS!$B$5,CHILLERS!J179, IF($B$15=DATOS!$B$6,COMPRESORES!J179,IF($B$15=DATOS!$B$7,EVAPORADORES!J179,IF($B$15=DATOS!$B$8,FILTROS!J179,IF($B$15=DATOS!$B$9,IC!J179,IF($B$15=DATOS!$B$10,MIXERS!J179,IF($B$15=DATOS!$B$11,MOLINOS!J179,IF($B$15=DATOS!$B$12,'ÓSMOSIS INV'!J179,IF($B$15=DATOS!$B$13,REACTORES!J179,IF($B$15=DATOS!$B$14,RESINAS!J183,IF($B$15=DATOS!$B$15,SECADORES!J179,IF($B$15=DATOS!$B$16,SILOS!J179,IF($B$15=DATOS!$B$17,TANQUES!J179,IF($B$15=DATOS!$B$18,'TK AGITADOS'!J179,IF($B$15=DATOS!$B$19,'TORRES ENF'!J179," ")))))))))))))))))</f>
        <v>0</v>
      </c>
      <c r="I195" s="46">
        <f>IF($B$15=DATOS!$B$3,CALDERAS!K179,IF($B$15=DATOS!$B$4,CENTRÍFUGAS!K179,IF($B$15=DATOS!$B$5,CHILLERS!K179, IF($B$15=DATOS!$B$6,COMPRESORES!K179,IF($B$15=DATOS!$B$7,EVAPORADORES!K179,IF($B$15=DATOS!$B$8,FILTROS!K179,IF($B$15=DATOS!$B$9,IC!K179,IF($B$15=DATOS!$B$10,MIXERS!K179,IF($B$15=DATOS!$B$11,MOLINOS!K179,IF($B$15=DATOS!$B$12,'ÓSMOSIS INV'!K179,IF($B$15=DATOS!$B$13,REACTORES!K179,IF($B$15=DATOS!$B$14,RESINAS!K183,IF($B$15=DATOS!$B$15,SECADORES!K179,IF($B$15=DATOS!$B$16,SILOS!K179,IF($B$15=DATOS!$B$17,TANQUES!K179,IF($B$15=DATOS!$B$18,'TK AGITADOS'!K179,IF($B$15=DATOS!$B$19,'TORRES ENF'!K179," ")))))))))))))))))</f>
        <v>0</v>
      </c>
      <c r="J195" s="46">
        <f>IF($B$15=DATOS!$B$3,CALDERAS!L179,IF($B$15=DATOS!$B$4,CENTRÍFUGAS!L179,IF($B$15=DATOS!$B$5,CHILLERS!L179, IF($B$15=DATOS!$B$6,COMPRESORES!L179,IF($B$15=DATOS!$B$7,EVAPORADORES!L179,IF($B$15=DATOS!$B$8,FILTROS!L179,IF($B$15=DATOS!$B$9,IC!L179,IF($B$15=DATOS!$B$10,MIXERS!L179,IF($B$15=DATOS!$B$11,MOLINOS!L179,IF($B$15=DATOS!$B$12,'ÓSMOSIS INV'!L179,IF($B$15=DATOS!$B$13,REACTORES!L179,IF($B$15=DATOS!$B$14,RESINAS!L183,IF($B$15=DATOS!$B$15,SECADORES!L179,IF($B$15=DATOS!$B$16,SILOS!L179,IF($B$15=DATOS!$B$17,TANQUES!L179,IF($B$15=DATOS!$B$18,'TK AGITADOS'!L179,IF($B$15=DATOS!$B$19,'TORRES ENF'!L179," ")))))))))))))))))</f>
        <v>0</v>
      </c>
      <c r="K195" s="46">
        <f>IF($B$15=DATOS!$B$3,CALDERAS!M179,IF($B$15=DATOS!$B$4,CENTRÍFUGAS!M179,IF($B$15=DATOS!$B$5,CHILLERS!M179, IF($B$15=DATOS!$B$6,COMPRESORES!M179,IF($B$15=DATOS!$B$7,EVAPORADORES!M179,IF($B$15=DATOS!$B$8,FILTROS!M179,IF($B$15=DATOS!$B$9,IC!M179,IF($B$15=DATOS!$B$10,MIXERS!M179,IF($B$15=DATOS!$B$11,MOLINOS!M179,IF($B$15=DATOS!$B$12,'ÓSMOSIS INV'!M179,IF($B$15=DATOS!$B$13,REACTORES!M179,IF($B$15=DATOS!$B$14,RESINAS!M183,IF($B$15=DATOS!$B$15,SECADORES!M179,IF($B$15=DATOS!$B$16,SILOS!M179,IF($B$15=DATOS!$B$17,TANQUES!M179,IF($B$15=DATOS!$B$18,'TK AGITADOS'!M179,IF($B$15=DATOS!$B$19,'TORRES ENF'!M179," ")))))))))))))))))</f>
        <v>0</v>
      </c>
      <c r="L195" s="46">
        <f>IF($B$15=DATOS!$B$3,CALDERAS!N179,IF($B$15=DATOS!$B$4,CENTRÍFUGAS!N179,IF($B$15=DATOS!$B$5,CHILLERS!N179, IF($B$15=DATOS!$B$6,COMPRESORES!N179,IF($B$15=DATOS!$B$7,EVAPORADORES!N179,IF($B$15=DATOS!$B$8,FILTROS!N179,IF($B$15=DATOS!$B$9,IC!N179,IF($B$15=DATOS!$B$10,MIXERS!N179,IF($B$15=DATOS!$B$11,MOLINOS!N179,IF($B$15=DATOS!$B$12,'ÓSMOSIS INV'!N179,IF($B$15=DATOS!$B$13,REACTORES!N179,IF($B$15=DATOS!$B$14,RESINAS!N183,IF($B$15=DATOS!$B$15,SECADORES!N179,IF($B$15=DATOS!$B$16,SILOS!N179,IF($B$15=DATOS!$B$17,TANQUES!N179,IF($B$15=DATOS!$B$18,'TK AGITADOS'!N179,IF($B$15=DATOS!$B$19,'TORRES ENF'!N179," ")))))))))))))))))</f>
        <v>0</v>
      </c>
      <c r="M195" s="46">
        <f>IF($B$15=DATOS!$B$3,CALDERAS!O179,IF($B$15=DATOS!$B$4,CENTRÍFUGAS!O179,IF($B$15=DATOS!$B$5,CHILLERS!O179, IF($B$15=DATOS!$B$6,COMPRESORES!O179,IF($B$15=DATOS!$B$7,EVAPORADORES!O179,IF($B$15=DATOS!$B$8,FILTROS!O179,IF($B$15=DATOS!$B$9,IC!O179,IF($B$15=DATOS!$B$10,MIXERS!O179,IF($B$15=DATOS!$B$11,MOLINOS!O179,IF($B$15=DATOS!$B$12,'ÓSMOSIS INV'!O179,IF($B$15=DATOS!$B$13,REACTORES!O179,IF($B$15=DATOS!$B$14,RESINAS!O183,IF($B$15=DATOS!$B$15,SECADORES!O179,IF($B$15=DATOS!$B$16,SILOS!O179,IF($B$15=DATOS!$B$17,TANQUES!O179,IF($B$15=DATOS!$B$18,'TK AGITADOS'!O179,IF($B$15=DATOS!$B$19,'TORRES ENF'!O179," ")))))))))))))))))</f>
        <v>0</v>
      </c>
      <c r="N195" s="46">
        <f>IF($B$15=DATOS!$B$3,CALDERAS!P179,IF($B$15=DATOS!$B$4,CENTRÍFUGAS!P179,IF($B$15=DATOS!$B$5,CHILLERS!P179, IF($B$15=DATOS!$B$6,COMPRESORES!P179,IF($B$15=DATOS!$B$7,EVAPORADORES!P179,IF($B$15=DATOS!$B$8,FILTROS!P179,IF($B$15=DATOS!$B$9,IC!P179,IF($B$15=DATOS!$B$10,MIXERS!P179,IF($B$15=DATOS!$B$11,MOLINOS!P179,IF($B$15=DATOS!$B$12,'ÓSMOSIS INV'!P179,IF($B$15=DATOS!$B$13,REACTORES!P179,IF($B$15=DATOS!$B$14,RESINAS!P183,IF($B$15=DATOS!$B$15,SECADORES!P179,IF($B$15=DATOS!$B$16,SILOS!P179,IF($B$15=DATOS!$B$17,TANQUES!P179,IF($B$15=DATOS!$B$18,'TK AGITADOS'!P179,IF($B$15=DATOS!$B$19,'TORRES ENF'!P179," ")))))))))))))))))</f>
        <v>0</v>
      </c>
      <c r="O195" s="46">
        <f>IF($B$15=DATOS!$B$3,CALDERAS!Q179,IF($B$15=DATOS!$B$4,CENTRÍFUGAS!Q179,IF($B$15=DATOS!$B$5,CHILLERS!Q179, IF($B$15=DATOS!$B$6,COMPRESORES!Q179,IF($B$15=DATOS!$B$7,EVAPORADORES!Q179,IF($B$15=DATOS!$B$8,FILTROS!Q179,IF($B$15=DATOS!$B$9,IC!Q179,IF($B$15=DATOS!$B$10,MIXERS!Q179,IF($B$15=DATOS!$B$11,MOLINOS!Q179,IF($B$15=DATOS!$B$12,'ÓSMOSIS INV'!Q179,IF($B$15=DATOS!$B$13,REACTORES!Q179,IF($B$15=DATOS!$B$14,RESINAS!Q183,IF($B$15=DATOS!$B$15,SECADORES!Q179,IF($B$15=DATOS!$B$16,SILOS!Q179,IF($B$15=DATOS!$B$17,TANQUES!Q179,IF($B$15=DATOS!$B$18,'TK AGITADOS'!Q179,IF($B$15=DATOS!$B$19,'TORRES ENF'!Q179," ")))))))))))))))))</f>
        <v>0</v>
      </c>
      <c r="P195" s="46">
        <f>IF($B$15=DATOS!$B$3,CALDERAS!R179,IF($B$15=DATOS!$B$4,CENTRÍFUGAS!R179,IF($B$15=DATOS!$B$5,CHILLERS!R179, IF($B$15=DATOS!$B$6,COMPRESORES!R179,IF($B$15=DATOS!$B$7,EVAPORADORES!R179,IF($B$15=DATOS!$B$8,FILTROS!R179,IF($B$15=DATOS!$B$9,IC!R179,IF($B$15=DATOS!$B$10,MIXERS!R179,IF($B$15=DATOS!$B$11,MOLINOS!R179,IF($B$15=DATOS!$B$12,'ÓSMOSIS INV'!R179,IF($B$15=DATOS!$B$13,REACTORES!R179,IF($B$15=DATOS!$B$14,RESINAS!R183,IF($B$15=DATOS!$B$15,SECADORES!R179,IF($B$15=DATOS!$B$16,SILOS!R179,IF($B$15=DATOS!$B$17,TANQUES!R179,IF($B$15=DATOS!$B$18,'TK AGITADOS'!R179,IF($B$15=DATOS!$B$19,'TORRES ENF'!R179," ")))))))))))))))))</f>
        <v>0</v>
      </c>
      <c r="Q195" s="46">
        <f>IF($B$15=DATOS!$B$3,CALDERAS!S179,IF($B$15=DATOS!$B$4,CENTRÍFUGAS!S179,IF($B$15=DATOS!$B$5,CHILLERS!S179, IF($B$15=DATOS!$B$6,COMPRESORES!S179,IF($B$15=DATOS!$B$7,EVAPORADORES!S179,IF($B$15=DATOS!$B$8,FILTROS!S179,IF($B$15=DATOS!$B$9,IC!S179,IF($B$15=DATOS!$B$10,MIXERS!S179,IF($B$15=DATOS!$B$11,MOLINOS!S179,IF($B$15=DATOS!$B$12,'ÓSMOSIS INV'!S179,IF($B$15=DATOS!$B$13,REACTORES!S179,IF($B$15=DATOS!$B$14,RESINAS!S183,IF($B$15=DATOS!$B$15,SECADORES!S179,IF($B$15=DATOS!$B$16,SILOS!S179,IF($B$15=DATOS!$B$17,TANQUES!S179,IF($B$15=DATOS!$B$18,'TK AGITADOS'!S179,IF($B$15=DATOS!$B$19,'TORRES ENF'!S179," ")))))))))))))))))</f>
        <v>0</v>
      </c>
      <c r="R195" s="46">
        <f>IF($B$15=DATOS!$B$3,CALDERAS!T179,IF($B$15=DATOS!$B$4,CENTRÍFUGAS!T179,IF($B$15=DATOS!$B$5,CHILLERS!T179, IF($B$15=DATOS!$B$6,COMPRESORES!T179,IF($B$15=DATOS!$B$7,EVAPORADORES!T179,IF($B$15=DATOS!$B$8,FILTROS!T179,IF($B$15=DATOS!$B$9,IC!T179,IF($B$15=DATOS!$B$10,MIXERS!T179,IF($B$15=DATOS!$B$11,MOLINOS!T179,IF($B$15=DATOS!$B$12,'ÓSMOSIS INV'!T179,IF($B$15=DATOS!$B$13,REACTORES!T179,IF($B$15=DATOS!$B$14,RESINAS!T183,IF($B$15=DATOS!$B$15,SECADORES!T179,IF($B$15=DATOS!$B$16,SILOS!T179,IF($B$15=DATOS!$B$17,TANQUES!T179,IF($B$15=DATOS!$B$18,'TK AGITADOS'!T179,IF($B$15=DATOS!$B$19,'TORRES ENF'!T179," ")))))))))))))))))</f>
        <v>0</v>
      </c>
      <c r="S195" s="46">
        <f>IF($B$15=DATOS!$B$3,CALDERAS!U179,IF($B$15=DATOS!$B$4,CENTRÍFUGAS!U179,IF($B$15=DATOS!$B$5,CHILLERS!U179, IF($B$15=DATOS!$B$6,COMPRESORES!U179,IF($B$15=DATOS!$B$7,EVAPORADORES!U179,IF($B$15=DATOS!$B$8,FILTROS!U179,IF($B$15=DATOS!$B$9,IC!U179,IF($B$15=DATOS!$B$10,MIXERS!U179,IF($B$15=DATOS!$B$11,MOLINOS!U179,IF($B$15=DATOS!$B$12,'ÓSMOSIS INV'!U179,IF($B$15=DATOS!$B$13,REACTORES!U179,IF($B$15=DATOS!$B$14,RESINAS!U183,IF($B$15=DATOS!$B$15,SECADORES!U179,IF($B$15=DATOS!$B$16,SILOS!U179,IF($B$15=DATOS!$B$17,TANQUES!U179,IF($B$15=DATOS!$B$18,'TK AGITADOS'!U179,IF($B$15=DATOS!$B$19,'TORRES ENF'!U179," ")))))))))))))))))</f>
        <v>0</v>
      </c>
      <c r="T195" s="46">
        <f>IF($B$15=DATOS!$B$3,CALDERAS!V179,IF($B$15=DATOS!$B$4,CENTRÍFUGAS!V179,IF($B$15=DATOS!$B$5,CHILLERS!V179, IF($B$15=DATOS!$B$6,COMPRESORES!V179,IF($B$15=DATOS!$B$7,EVAPORADORES!V179,IF($B$15=DATOS!$B$8,FILTROS!V179,IF($B$15=DATOS!$B$9,IC!V179,IF($B$15=DATOS!$B$10,MIXERS!V179,IF($B$15=DATOS!$B$11,MOLINOS!V179,IF($B$15=DATOS!$B$12,'ÓSMOSIS INV'!V179,IF($B$15=DATOS!$B$13,REACTORES!V179,IF($B$15=DATOS!$B$14,RESINAS!V183,IF($B$15=DATOS!$B$15,SECADORES!V179,IF($B$15=DATOS!$B$16,SILOS!V179,IF($B$15=DATOS!$B$17,TANQUES!V179,IF($B$15=DATOS!$B$18,'TK AGITADOS'!V179,IF($B$15=DATOS!$B$19,'TORRES ENF'!V179," ")))))))))))))))))</f>
        <v>0</v>
      </c>
      <c r="U195" s="46">
        <f>IF($B$15=DATOS!$B$3,CALDERAS!W179,IF($B$15=DATOS!$B$4,CENTRÍFUGAS!W179,IF($B$15=DATOS!$B$5,CHILLERS!W179, IF($B$15=DATOS!$B$6,COMPRESORES!W179,IF($B$15=DATOS!$B$7,EVAPORADORES!W179,IF($B$15=DATOS!$B$8,FILTROS!W179,IF($B$15=DATOS!$B$9,IC!W179,IF($B$15=DATOS!$B$10,MIXERS!W179,IF($B$15=DATOS!$B$11,MOLINOS!W179,IF($B$15=DATOS!$B$12,'ÓSMOSIS INV'!W179,IF($B$15=DATOS!$B$13,REACTORES!W179,IF($B$15=DATOS!$B$14,RESINAS!W183,IF($B$15=DATOS!$B$15,SECADORES!W179,IF($B$15=DATOS!$B$16,SILOS!W179,IF($B$15=DATOS!$B$17,TANQUES!W179,IF($B$15=DATOS!$B$18,'TK AGITADOS'!W179,IF($B$15=DATOS!$B$19,'TORRES ENF'!W179," ")))))))))))))))))</f>
        <v>0</v>
      </c>
      <c r="V195" s="46">
        <f>IF($B$15=DATOS!$B$3,CALDERAS!X179,IF($B$15=DATOS!$B$4,CENTRÍFUGAS!X179,IF($B$15=DATOS!$B$5,CHILLERS!X179, IF($B$15=DATOS!$B$6,COMPRESORES!X179,IF($B$15=DATOS!$B$7,EVAPORADORES!X179,IF($B$15=DATOS!$B$8,FILTROS!X179,IF($B$15=DATOS!$B$9,IC!X179,IF($B$15=DATOS!$B$10,MIXERS!X179,IF($B$15=DATOS!$B$11,MOLINOS!X179,IF($B$15=DATOS!$B$12,'ÓSMOSIS INV'!X179,IF($B$15=DATOS!$B$13,REACTORES!X179,IF($B$15=DATOS!$B$14,RESINAS!X183,IF($B$15=DATOS!$B$15,SECADORES!X179,IF($B$15=DATOS!$B$16,SILOS!X179,IF($B$15=DATOS!$B$17,TANQUES!X179,IF($B$15=DATOS!$B$18,'TK AGITADOS'!X179,IF($B$15=DATOS!$B$19,'TORRES ENF'!X179," ")))))))))))))))))</f>
        <v>0</v>
      </c>
      <c r="W195" s="46">
        <f>IF($B$15=DATOS!$B$3,CALDERAS!Y179,IF($B$15=DATOS!$B$4,CENTRÍFUGAS!Y179,IF($B$15=DATOS!$B$5,CHILLERS!Y179, IF($B$15=DATOS!$B$6,COMPRESORES!Y179,IF($B$15=DATOS!$B$7,EVAPORADORES!Y179,IF($B$15=DATOS!$B$8,FILTROS!Y179,IF($B$15=DATOS!$B$9,IC!Y179,IF($B$15=DATOS!$B$10,MIXERS!Y179,IF($B$15=DATOS!$B$11,MOLINOS!Y179,IF($B$15=DATOS!$B$12,'ÓSMOSIS INV'!Y179,IF($B$15=DATOS!$B$13,REACTORES!Y179,IF($B$15=DATOS!$B$14,RESINAS!Y183,IF($B$15=DATOS!$B$15,SECADORES!Y179,IF($B$15=DATOS!$B$16,SILOS!Y179,IF($B$15=DATOS!$B$17,TANQUES!Y179,IF($B$15=DATOS!$B$18,'TK AGITADOS'!Y179,IF($B$15=DATOS!$B$19,'TORRES ENF'!Y179," ")))))))))))))))))</f>
        <v>0</v>
      </c>
      <c r="X195" s="46">
        <f>IF($B$15=DATOS!$B$3,CALDERAS!Z179,IF($B$15=DATOS!$B$4,CENTRÍFUGAS!Z179,IF($B$15=DATOS!$B$5,CHILLERS!Z179, IF($B$15=DATOS!$B$6,COMPRESORES!Z179,IF($B$15=DATOS!$B$7,EVAPORADORES!Z179,IF($B$15=DATOS!$B$8,FILTROS!Z179,IF($B$15=DATOS!$B$9,IC!Z179,IF($B$15=DATOS!$B$10,MIXERS!Z179,IF($B$15=DATOS!$B$11,MOLINOS!Z179,IF($B$15=DATOS!$B$12,'ÓSMOSIS INV'!Z179,IF($B$15=DATOS!$B$13,REACTORES!Z179,IF($B$15=DATOS!$B$14,RESINAS!Z183,IF($B$15=DATOS!$B$15,SECADORES!Z179,IF($B$15=DATOS!$B$16,SILOS!Z179,IF($B$15=DATOS!$B$17,TANQUES!Z179,IF($B$15=DATOS!$B$18,'TK AGITADOS'!Z179,IF($B$15=DATOS!$B$19,'TORRES ENF'!Z179," ")))))))))))))))))</f>
        <v>0</v>
      </c>
      <c r="Y195" s="46">
        <f>IF($B$15=DATOS!$B$3,CALDERAS!AA179,IF($B$15=DATOS!$B$4,CENTRÍFUGAS!AA179,IF($B$15=DATOS!$B$5,CHILLERS!AA179, IF($B$15=DATOS!$B$6,COMPRESORES!AA179,IF($B$15=DATOS!$B$7,EVAPORADORES!AA179,IF($B$15=DATOS!$B$8,FILTROS!AA179,IF($B$15=DATOS!$B$9,IC!AA179,IF($B$15=DATOS!$B$10,MIXERS!AA179,IF($B$15=DATOS!$B$11,MOLINOS!AA179,IF($B$15=DATOS!$B$12,'ÓSMOSIS INV'!AA179,IF($B$15=DATOS!$B$13,REACTORES!AA179,IF($B$15=DATOS!$B$14,RESINAS!AA183,IF($B$15=DATOS!$B$15,SECADORES!AA179,IF($B$15=DATOS!$B$16,SILOS!AA179,IF($B$15=DATOS!$B$17,TANQUES!AA179,IF($B$15=DATOS!$B$18,'TK AGITADOS'!AA179,IF($B$15=DATOS!$B$19,'TORRES ENF'!AA179," ")))))))))))))))))</f>
        <v>0</v>
      </c>
      <c r="Z195" s="46">
        <f>IF($B$15=DATOS!$B$3,CALDERAS!AB179,IF($B$15=DATOS!$B$4,CENTRÍFUGAS!AB179,IF($B$15=DATOS!$B$5,CHILLERS!AB179, IF($B$15=DATOS!$B$6,COMPRESORES!AB179,IF($B$15=DATOS!$B$7,EVAPORADORES!AB179,IF($B$15=DATOS!$B$8,FILTROS!AB179,IF($B$15=DATOS!$B$9,IC!AB179,IF($B$15=DATOS!$B$10,MIXERS!AB179,IF($B$15=DATOS!$B$11,MOLINOS!AB179,IF($B$15=DATOS!$B$12,'ÓSMOSIS INV'!AB179,IF($B$15=DATOS!$B$13,REACTORES!AB179,IF($B$15=DATOS!$B$14,RESINAS!AB183,IF($B$15=DATOS!$B$15,SECADORES!AB179,IF($B$15=DATOS!$B$16,SILOS!AB179,IF($B$15=DATOS!$B$17,TANQUES!AB179,IF($B$15=DATOS!$B$18,'TK AGITADOS'!AB179,IF($B$15=DATOS!$B$19,'TORRES ENF'!AB179," ")))))))))))))))))</f>
        <v>0</v>
      </c>
      <c r="AA195" s="46">
        <f>IF($B$15=DATOS!$B$3,CALDERAS!AC179,IF($B$15=DATOS!$B$4,CENTRÍFUGAS!AC179,IF($B$15=DATOS!$B$5,CHILLERS!AC179, IF($B$15=DATOS!$B$6,COMPRESORES!AC179,IF($B$15=DATOS!$B$7,EVAPORADORES!AC179,IF($B$15=DATOS!$B$8,FILTROS!AC179,IF($B$15=DATOS!$B$9,IC!AC179,IF($B$15=DATOS!$B$10,MIXERS!AC179,IF($B$15=DATOS!$B$11,MOLINOS!AC179,IF($B$15=DATOS!$B$12,'ÓSMOSIS INV'!AC179,IF($B$15=DATOS!$B$13,REACTORES!AC179,IF($B$15=DATOS!$B$14,RESINAS!AC183,IF($B$15=DATOS!$B$15,SECADORES!AC179,IF($B$15=DATOS!$B$16,SILOS!AC179,IF($B$15=DATOS!$B$17,TANQUES!AC179,IF($B$15=DATOS!$B$18,'TK AGITADOS'!AC179,IF($B$15=DATOS!$B$19,'TORRES ENF'!AC179," ")))))))))))))))))</f>
        <v>0</v>
      </c>
      <c r="AB195" s="46">
        <f>IF($B$15=DATOS!$B$3,CALDERAS!AD179,IF($B$15=DATOS!$B$4,CENTRÍFUGAS!AD179,IF($B$15=DATOS!$B$5,CHILLERS!AD179, IF($B$15=DATOS!$B$6,COMPRESORES!AD179,IF($B$15=DATOS!$B$7,EVAPORADORES!AD179,IF($B$15=DATOS!$B$8,FILTROS!AD179,IF($B$15=DATOS!$B$9,IC!AD179,IF($B$15=DATOS!$B$10,MIXERS!AD179,IF($B$15=DATOS!$B$11,MOLINOS!AD179,IF($B$15=DATOS!$B$12,'ÓSMOSIS INV'!AD179,IF($B$15=DATOS!$B$13,REACTORES!AD179,IF($B$15=DATOS!$B$14,RESINAS!AD183,IF($B$15=DATOS!$B$15,SECADORES!AD179,IF($B$15=DATOS!$B$16,SILOS!AD179,IF($B$15=DATOS!$B$17,TANQUES!AD179,IF($B$15=DATOS!$B$18,'TK AGITADOS'!AD179,IF($B$15=DATOS!$B$19,'TORRES ENF'!AD179," ")))))))))))))))))</f>
        <v>0</v>
      </c>
      <c r="AC195" s="46">
        <f>IF($B$15=DATOS!$B$3,CALDERAS!AE179,IF($B$15=DATOS!$B$4,CENTRÍFUGAS!AE179,IF($B$15=DATOS!$B$5,CHILLERS!AE179, IF($B$15=DATOS!$B$6,COMPRESORES!AE179,IF($B$15=DATOS!$B$7,EVAPORADORES!AE179,IF($B$15=DATOS!$B$8,FILTROS!AE179,IF($B$15=DATOS!$B$9,IC!AE179,IF($B$15=DATOS!$B$10,MIXERS!AE179,IF($B$15=DATOS!$B$11,MOLINOS!AE179,IF($B$15=DATOS!$B$12,'ÓSMOSIS INV'!AE179,IF($B$15=DATOS!$B$13,REACTORES!AE179,IF($B$15=DATOS!$B$14,RESINAS!AE183,IF($B$15=DATOS!$B$15,SECADORES!AE179,IF($B$15=DATOS!$B$16,SILOS!AE179,IF($B$15=DATOS!$B$17,TANQUES!AE179,IF($B$15=DATOS!$B$18,'TK AGITADOS'!AE179,IF($B$15=DATOS!$B$19,'TORRES ENF'!AE179," ")))))))))))))))))</f>
        <v>0</v>
      </c>
      <c r="AD195" s="46">
        <f>IF($B$15=DATOS!$B$3,CALDERAS!AF179,IF($B$15=DATOS!$B$4,CENTRÍFUGAS!AF179,IF($B$15=DATOS!$B$5,CHILLERS!AF179, IF($B$15=DATOS!$B$6,COMPRESORES!AF179,IF($B$15=DATOS!$B$7,EVAPORADORES!AF179,IF($B$15=DATOS!$B$8,FILTROS!AF179,IF($B$15=DATOS!$B$9,IC!AF179,IF($B$15=DATOS!$B$10,MIXERS!AF179,IF($B$15=DATOS!$B$11,MOLINOS!AF179,IF($B$15=DATOS!$B$12,'ÓSMOSIS INV'!AF179,IF($B$15=DATOS!$B$13,REACTORES!AF179,IF($B$15=DATOS!$B$14,RESINAS!AF183,IF($B$15=DATOS!$B$15,SECADORES!AF179,IF($B$15=DATOS!$B$16,SILOS!AF179,IF($B$15=DATOS!$B$17,TANQUES!AF179,IF($B$15=DATOS!$B$18,'TK AGITADOS'!AF179,IF($B$15=DATOS!$B$19,'TORRES ENF'!AF179," ")))))))))))))))))</f>
        <v>0</v>
      </c>
      <c r="AE195" s="46">
        <f>IF($B$15=DATOS!$B$3,CALDERAS!AG179,IF($B$15=DATOS!$B$4,CENTRÍFUGAS!AG179,IF($B$15=DATOS!$B$5,CHILLERS!AG179, IF($B$15=DATOS!$B$6,COMPRESORES!AG179,IF($B$15=DATOS!$B$7,EVAPORADORES!AG179,IF($B$15=DATOS!$B$8,FILTROS!AG179,IF($B$15=DATOS!$B$9,IC!AG179,IF($B$15=DATOS!$B$10,MIXERS!AG179,IF($B$15=DATOS!$B$11,MOLINOS!AG179,IF($B$15=DATOS!$B$12,'ÓSMOSIS INV'!AG179,IF($B$15=DATOS!$B$13,REACTORES!AG179,IF($B$15=DATOS!$B$14,RESINAS!AG183,IF($B$15=DATOS!$B$15,SECADORES!AG179,IF($B$15=DATOS!$B$16,SILOS!AG179,IF($B$15=DATOS!$B$17,TANQUES!AG179,IF($B$15=DATOS!$B$18,'TK AGITADOS'!AG179,IF($B$15=DATOS!$B$19,'TORRES ENF'!AG179," ")))))))))))))))))</f>
        <v>0</v>
      </c>
      <c r="AF195" s="46">
        <f>IF($B$15=DATOS!$B$3,CALDERAS!AH179,IF($B$15=DATOS!$B$4,CENTRÍFUGAS!AH179,IF($B$15=DATOS!$B$5,CHILLERS!AH179, IF($B$15=DATOS!$B$6,COMPRESORES!AH179,IF($B$15=DATOS!$B$7,EVAPORADORES!AH179,IF($B$15=DATOS!$B$8,FILTROS!AH179,IF($B$15=DATOS!$B$9,IC!AH179,IF($B$15=DATOS!$B$10,MIXERS!AH179,IF($B$15=DATOS!$B$11,MOLINOS!AH179,IF($B$15=DATOS!$B$12,'ÓSMOSIS INV'!AH179,IF($B$15=DATOS!$B$13,REACTORES!AH179,IF($B$15=DATOS!$B$14,RESINAS!AH183,IF($B$15=DATOS!$B$15,SECADORES!AH179,IF($B$15=DATOS!$B$16,SILOS!AH179,IF($B$15=DATOS!$B$17,TANQUES!AH179,IF($B$15=DATOS!$B$18,'TK AGITADOS'!AH179,IF($B$15=DATOS!$B$19,'TORRES ENF'!AH179," ")))))))))))))))))</f>
        <v>0</v>
      </c>
    </row>
    <row r="196" spans="1:32" s="48" customFormat="1" ht="45" customHeight="1" x14ac:dyDescent="0.4">
      <c r="A196" s="46">
        <f>IF($B$15=DATOS!$B$3,CALDERAS!C180,IF($B$15=DATOS!$B$4,CENTRÍFUGAS!C180,IF($B$15=DATOS!$B$5,CHILLERS!C180, IF($B$15=DATOS!$B$6,COMPRESORES!C180,IF($B$15=DATOS!$B$7,EVAPORADORES!C180,IF($B$15=DATOS!$B$8,FILTROS!C180,IF($B$15=DATOS!$B$9,IC!C180,IF($B$15=DATOS!$B$10,MIXERS!C180,IF($B$15=DATOS!$B$11,MOLINOS!C180,IF($B$15=DATOS!$B$12,'ÓSMOSIS INV'!C180,IF($B$15=DATOS!$B$13,REACTORES!C180,IF($B$15=DATOS!$B$14,RESINAS!C184,IF($B$15=DATOS!$B$15,SECADORES!C180,IF($B$15=DATOS!$B$16,SILOS!C180,IF($B$15=DATOS!$B$17,TANQUES!C180,IF($B$15=DATOS!$B$18,'TK AGITADOS'!C180,IF($B$15=DATOS!$B$19,'TORRES ENF'!C180," ")))))))))))))))))</f>
        <v>0</v>
      </c>
      <c r="B196" s="46">
        <f>IF($B$15=DATOS!$B$3,CALDERAS!D180,IF($B$15=DATOS!$B$4,CENTRÍFUGAS!D180,IF($B$15=DATOS!$B$5,CHILLERS!D180, IF($B$15=DATOS!$B$6,COMPRESORES!D180,IF($B$15=DATOS!$B$7,EVAPORADORES!D180,IF($B$15=DATOS!$B$8,FILTROS!D180,IF($B$15=DATOS!$B$9,IC!D180,IF($B$15=DATOS!$B$10,MIXERS!D180,IF($B$15=DATOS!$B$11,MOLINOS!D180,IF($B$15=DATOS!$B$12,'ÓSMOSIS INV'!D180,IF($B$15=DATOS!$B$13,REACTORES!D180,IF($B$15=DATOS!$B$14,RESINAS!D184,IF($B$15=DATOS!$B$15,SECADORES!D180,IF($B$15=DATOS!$B$16,SILOS!D180,IF($B$15=DATOS!$B$17,TANQUES!D180,IF($B$15=DATOS!$B$18,'TK AGITADOS'!D180,IF($B$15=DATOS!$B$19,'TORRES ENF'!D180," ")))))))))))))))))</f>
        <v>0</v>
      </c>
      <c r="C196" s="46">
        <f>IF($B$15=DATOS!$B$3,CALDERAS!E180,IF($B$15=DATOS!$B$4,CENTRÍFUGAS!E180,IF($B$15=DATOS!$B$5,CHILLERS!E180, IF($B$15=DATOS!$B$6,COMPRESORES!E180,IF($B$15=DATOS!$B$7,EVAPORADORES!E180,IF($B$15=DATOS!$B$8,FILTROS!E180,IF($B$15=DATOS!$B$9,IC!E180,IF($B$15=DATOS!$B$10,MIXERS!E180,IF($B$15=DATOS!$B$11,MOLINOS!E180,IF($B$15=DATOS!$B$12,'ÓSMOSIS INV'!E180,IF($B$15=DATOS!$B$13,REACTORES!E180,IF($B$15=DATOS!$B$14,RESINAS!E184,IF($B$15=DATOS!$B$15,SECADORES!E180,IF($B$15=DATOS!$B$16,SILOS!E180,IF($B$15=DATOS!$B$17,TANQUES!E180,IF($B$15=DATOS!$B$18,'TK AGITADOS'!E180,IF($B$15=DATOS!$B$19,'TORRES ENF'!E180," ")))))))))))))))))</f>
        <v>0</v>
      </c>
      <c r="D196" s="46">
        <f>IF($B$15=DATOS!$B$3,CALDERAS!F180,IF($B$15=DATOS!$B$4,CENTRÍFUGAS!F180,IF($B$15=DATOS!$B$5,CHILLERS!F180, IF($B$15=DATOS!$B$6,COMPRESORES!F180,IF($B$15=DATOS!$B$7,EVAPORADORES!F180,IF($B$15=DATOS!$B$8,FILTROS!F180,IF($B$15=DATOS!$B$9,IC!F180,IF($B$15=DATOS!$B$10,MIXERS!F180,IF($B$15=DATOS!$B$11,MOLINOS!F180,IF($B$15=DATOS!$B$12,'ÓSMOSIS INV'!F180,IF($B$15=DATOS!$B$13,REACTORES!F180,IF($B$15=DATOS!$B$14,RESINAS!F184,IF($B$15=DATOS!$B$15,SECADORES!F180,IF($B$15=DATOS!$B$16,SILOS!F180,IF($B$15=DATOS!$B$17,TANQUES!F180,IF($B$15=DATOS!$B$18,'TK AGITADOS'!F180,IF($B$15=DATOS!$B$19,'TORRES ENF'!F180," ")))))))))))))))))</f>
        <v>0</v>
      </c>
      <c r="E196" s="46">
        <f>IF($B$15=DATOS!$B$3,CALDERAS!G180,IF($B$15=DATOS!$B$4,CENTRÍFUGAS!G180,IF($B$15=DATOS!$B$5,CHILLERS!G180, IF($B$15=DATOS!$B$6,COMPRESORES!G180,IF($B$15=DATOS!$B$7,EVAPORADORES!G180,IF($B$15=DATOS!$B$8,FILTROS!G180,IF($B$15=DATOS!$B$9,IC!G180,IF($B$15=DATOS!$B$10,MIXERS!G180,IF($B$15=DATOS!$B$11,MOLINOS!G180,IF($B$15=DATOS!$B$12,'ÓSMOSIS INV'!G180,IF($B$15=DATOS!$B$13,REACTORES!G180,IF($B$15=DATOS!$B$14,RESINAS!G184,IF($B$15=DATOS!$B$15,SECADORES!G180,IF($B$15=DATOS!$B$16,SILOS!G180,IF($B$15=DATOS!$B$17,TANQUES!G180,IF($B$15=DATOS!$B$18,'TK AGITADOS'!G180,IF($B$15=DATOS!$B$19,'TORRES ENF'!G180," ")))))))))))))))))</f>
        <v>0</v>
      </c>
      <c r="F196" s="46">
        <f>IF($B$15=DATOS!$B$3,CALDERAS!H180,IF($B$15=DATOS!$B$4,CENTRÍFUGAS!H180,IF($B$15=DATOS!$B$5,CHILLERS!H180, IF($B$15=DATOS!$B$6,COMPRESORES!H180,IF($B$15=DATOS!$B$7,EVAPORADORES!H180,IF($B$15=DATOS!$B$8,FILTROS!H180,IF($B$15=DATOS!$B$9,IC!H180,IF($B$15=DATOS!$B$10,MIXERS!H180,IF($B$15=DATOS!$B$11,MOLINOS!H180,IF($B$15=DATOS!$B$12,'ÓSMOSIS INV'!H180,IF($B$15=DATOS!$B$13,REACTORES!H180,IF($B$15=DATOS!$B$14,RESINAS!H184,IF($B$15=DATOS!$B$15,SECADORES!H180,IF($B$15=DATOS!$B$16,SILOS!H180,IF($B$15=DATOS!$B$17,TANQUES!H180,IF($B$15=DATOS!$B$18,'TK AGITADOS'!H180,IF($B$15=DATOS!$B$19,'TORRES ENF'!H180," ")))))))))))))))))</f>
        <v>0</v>
      </c>
      <c r="G196" s="46">
        <f>IF($B$15=DATOS!$B$3,CALDERAS!I180,IF($B$15=DATOS!$B$4,CENTRÍFUGAS!I180,IF($B$15=DATOS!$B$5,CHILLERS!I180, IF($B$15=DATOS!$B$6,COMPRESORES!I180,IF($B$15=DATOS!$B$7,EVAPORADORES!I180,IF($B$15=DATOS!$B$8,FILTROS!I180,IF($B$15=DATOS!$B$9,IC!I180,IF($B$15=DATOS!$B$10,MIXERS!I180,IF($B$15=DATOS!$B$11,MOLINOS!I180,IF($B$15=DATOS!$B$12,'ÓSMOSIS INV'!I180,IF($B$15=DATOS!$B$13,REACTORES!I180,IF($B$15=DATOS!$B$14,RESINAS!I184,IF($B$15=DATOS!$B$15,SECADORES!I180,IF($B$15=DATOS!$B$16,SILOS!I180,IF($B$15=DATOS!$B$17,TANQUES!I180,IF($B$15=DATOS!$B$18,'TK AGITADOS'!I180,IF($B$15=DATOS!$B$19,'TORRES ENF'!I180," ")))))))))))))))))</f>
        <v>0</v>
      </c>
      <c r="H196" s="46">
        <f>IF($B$15=DATOS!$B$3,CALDERAS!J180,IF($B$15=DATOS!$B$4,CENTRÍFUGAS!J180,IF($B$15=DATOS!$B$5,CHILLERS!J180, IF($B$15=DATOS!$B$6,COMPRESORES!J180,IF($B$15=DATOS!$B$7,EVAPORADORES!J180,IF($B$15=DATOS!$B$8,FILTROS!J180,IF($B$15=DATOS!$B$9,IC!J180,IF($B$15=DATOS!$B$10,MIXERS!J180,IF($B$15=DATOS!$B$11,MOLINOS!J180,IF($B$15=DATOS!$B$12,'ÓSMOSIS INV'!J180,IF($B$15=DATOS!$B$13,REACTORES!J180,IF($B$15=DATOS!$B$14,RESINAS!J184,IF($B$15=DATOS!$B$15,SECADORES!J180,IF($B$15=DATOS!$B$16,SILOS!J180,IF($B$15=DATOS!$B$17,TANQUES!J180,IF($B$15=DATOS!$B$18,'TK AGITADOS'!J180,IF($B$15=DATOS!$B$19,'TORRES ENF'!J180," ")))))))))))))))))</f>
        <v>0</v>
      </c>
      <c r="I196" s="46">
        <f>IF($B$15=DATOS!$B$3,CALDERAS!K180,IF($B$15=DATOS!$B$4,CENTRÍFUGAS!K180,IF($B$15=DATOS!$B$5,CHILLERS!K180, IF($B$15=DATOS!$B$6,COMPRESORES!K180,IF($B$15=DATOS!$B$7,EVAPORADORES!K180,IF($B$15=DATOS!$B$8,FILTROS!K180,IF($B$15=DATOS!$B$9,IC!K180,IF($B$15=DATOS!$B$10,MIXERS!K180,IF($B$15=DATOS!$B$11,MOLINOS!K180,IF($B$15=DATOS!$B$12,'ÓSMOSIS INV'!K180,IF($B$15=DATOS!$B$13,REACTORES!K180,IF($B$15=DATOS!$B$14,RESINAS!K184,IF($B$15=DATOS!$B$15,SECADORES!K180,IF($B$15=DATOS!$B$16,SILOS!K180,IF($B$15=DATOS!$B$17,TANQUES!K180,IF($B$15=DATOS!$B$18,'TK AGITADOS'!K180,IF($B$15=DATOS!$B$19,'TORRES ENF'!K180," ")))))))))))))))))</f>
        <v>0</v>
      </c>
      <c r="J196" s="46">
        <f>IF($B$15=DATOS!$B$3,CALDERAS!L180,IF($B$15=DATOS!$B$4,CENTRÍFUGAS!L180,IF($B$15=DATOS!$B$5,CHILLERS!L180, IF($B$15=DATOS!$B$6,COMPRESORES!L180,IF($B$15=DATOS!$B$7,EVAPORADORES!L180,IF($B$15=DATOS!$B$8,FILTROS!L180,IF($B$15=DATOS!$B$9,IC!L180,IF($B$15=DATOS!$B$10,MIXERS!L180,IF($B$15=DATOS!$B$11,MOLINOS!L180,IF($B$15=DATOS!$B$12,'ÓSMOSIS INV'!L180,IF($B$15=DATOS!$B$13,REACTORES!L180,IF($B$15=DATOS!$B$14,RESINAS!L184,IF($B$15=DATOS!$B$15,SECADORES!L180,IF($B$15=DATOS!$B$16,SILOS!L180,IF($B$15=DATOS!$B$17,TANQUES!L180,IF($B$15=DATOS!$B$18,'TK AGITADOS'!L180,IF($B$15=DATOS!$B$19,'TORRES ENF'!L180," ")))))))))))))))))</f>
        <v>0</v>
      </c>
      <c r="K196" s="46">
        <f>IF($B$15=DATOS!$B$3,CALDERAS!M180,IF($B$15=DATOS!$B$4,CENTRÍFUGAS!M180,IF($B$15=DATOS!$B$5,CHILLERS!M180, IF($B$15=DATOS!$B$6,COMPRESORES!M180,IF($B$15=DATOS!$B$7,EVAPORADORES!M180,IF($B$15=DATOS!$B$8,FILTROS!M180,IF($B$15=DATOS!$B$9,IC!M180,IF($B$15=DATOS!$B$10,MIXERS!M180,IF($B$15=DATOS!$B$11,MOLINOS!M180,IF($B$15=DATOS!$B$12,'ÓSMOSIS INV'!M180,IF($B$15=DATOS!$B$13,REACTORES!M180,IF($B$15=DATOS!$B$14,RESINAS!M184,IF($B$15=DATOS!$B$15,SECADORES!M180,IF($B$15=DATOS!$B$16,SILOS!M180,IF($B$15=DATOS!$B$17,TANQUES!M180,IF($B$15=DATOS!$B$18,'TK AGITADOS'!M180,IF($B$15=DATOS!$B$19,'TORRES ENF'!M180," ")))))))))))))))))</f>
        <v>0</v>
      </c>
      <c r="L196" s="46">
        <f>IF($B$15=DATOS!$B$3,CALDERAS!N180,IF($B$15=DATOS!$B$4,CENTRÍFUGAS!N180,IF($B$15=DATOS!$B$5,CHILLERS!N180, IF($B$15=DATOS!$B$6,COMPRESORES!N180,IF($B$15=DATOS!$B$7,EVAPORADORES!N180,IF($B$15=DATOS!$B$8,FILTROS!N180,IF($B$15=DATOS!$B$9,IC!N180,IF($B$15=DATOS!$B$10,MIXERS!N180,IF($B$15=DATOS!$B$11,MOLINOS!N180,IF($B$15=DATOS!$B$12,'ÓSMOSIS INV'!N180,IF($B$15=DATOS!$B$13,REACTORES!N180,IF($B$15=DATOS!$B$14,RESINAS!N184,IF($B$15=DATOS!$B$15,SECADORES!N180,IF($B$15=DATOS!$B$16,SILOS!N180,IF($B$15=DATOS!$B$17,TANQUES!N180,IF($B$15=DATOS!$B$18,'TK AGITADOS'!N180,IF($B$15=DATOS!$B$19,'TORRES ENF'!N180," ")))))))))))))))))</f>
        <v>0</v>
      </c>
      <c r="M196" s="46">
        <f>IF($B$15=DATOS!$B$3,CALDERAS!O180,IF($B$15=DATOS!$B$4,CENTRÍFUGAS!O180,IF($B$15=DATOS!$B$5,CHILLERS!O180, IF($B$15=DATOS!$B$6,COMPRESORES!O180,IF($B$15=DATOS!$B$7,EVAPORADORES!O180,IF($B$15=DATOS!$B$8,FILTROS!O180,IF($B$15=DATOS!$B$9,IC!O180,IF($B$15=DATOS!$B$10,MIXERS!O180,IF($B$15=DATOS!$B$11,MOLINOS!O180,IF($B$15=DATOS!$B$12,'ÓSMOSIS INV'!O180,IF($B$15=DATOS!$B$13,REACTORES!O180,IF($B$15=DATOS!$B$14,RESINAS!O184,IF($B$15=DATOS!$B$15,SECADORES!O180,IF($B$15=DATOS!$B$16,SILOS!O180,IF($B$15=DATOS!$B$17,TANQUES!O180,IF($B$15=DATOS!$B$18,'TK AGITADOS'!O180,IF($B$15=DATOS!$B$19,'TORRES ENF'!O180," ")))))))))))))))))</f>
        <v>0</v>
      </c>
      <c r="N196" s="46">
        <f>IF($B$15=DATOS!$B$3,CALDERAS!P180,IF($B$15=DATOS!$B$4,CENTRÍFUGAS!P180,IF($B$15=DATOS!$B$5,CHILLERS!P180, IF($B$15=DATOS!$B$6,COMPRESORES!P180,IF($B$15=DATOS!$B$7,EVAPORADORES!P180,IF($B$15=DATOS!$B$8,FILTROS!P180,IF($B$15=DATOS!$B$9,IC!P180,IF($B$15=DATOS!$B$10,MIXERS!P180,IF($B$15=DATOS!$B$11,MOLINOS!P180,IF($B$15=DATOS!$B$12,'ÓSMOSIS INV'!P180,IF($B$15=DATOS!$B$13,REACTORES!P180,IF($B$15=DATOS!$B$14,RESINAS!P184,IF($B$15=DATOS!$B$15,SECADORES!P180,IF($B$15=DATOS!$B$16,SILOS!P180,IF($B$15=DATOS!$B$17,TANQUES!P180,IF($B$15=DATOS!$B$18,'TK AGITADOS'!P180,IF($B$15=DATOS!$B$19,'TORRES ENF'!P180," ")))))))))))))))))</f>
        <v>0</v>
      </c>
      <c r="O196" s="46">
        <f>IF($B$15=DATOS!$B$3,CALDERAS!Q180,IF($B$15=DATOS!$B$4,CENTRÍFUGAS!Q180,IF($B$15=DATOS!$B$5,CHILLERS!Q180, IF($B$15=DATOS!$B$6,COMPRESORES!Q180,IF($B$15=DATOS!$B$7,EVAPORADORES!Q180,IF($B$15=DATOS!$B$8,FILTROS!Q180,IF($B$15=DATOS!$B$9,IC!Q180,IF($B$15=DATOS!$B$10,MIXERS!Q180,IF($B$15=DATOS!$B$11,MOLINOS!Q180,IF($B$15=DATOS!$B$12,'ÓSMOSIS INV'!Q180,IF($B$15=DATOS!$B$13,REACTORES!Q180,IF($B$15=DATOS!$B$14,RESINAS!Q184,IF($B$15=DATOS!$B$15,SECADORES!Q180,IF($B$15=DATOS!$B$16,SILOS!Q180,IF($B$15=DATOS!$B$17,TANQUES!Q180,IF($B$15=DATOS!$B$18,'TK AGITADOS'!Q180,IF($B$15=DATOS!$B$19,'TORRES ENF'!Q180," ")))))))))))))))))</f>
        <v>0</v>
      </c>
      <c r="P196" s="46">
        <f>IF($B$15=DATOS!$B$3,CALDERAS!R180,IF($B$15=DATOS!$B$4,CENTRÍFUGAS!R180,IF($B$15=DATOS!$B$5,CHILLERS!R180, IF($B$15=DATOS!$B$6,COMPRESORES!R180,IF($B$15=DATOS!$B$7,EVAPORADORES!R180,IF($B$15=DATOS!$B$8,FILTROS!R180,IF($B$15=DATOS!$B$9,IC!R180,IF($B$15=DATOS!$B$10,MIXERS!R180,IF($B$15=DATOS!$B$11,MOLINOS!R180,IF($B$15=DATOS!$B$12,'ÓSMOSIS INV'!R180,IF($B$15=DATOS!$B$13,REACTORES!R180,IF($B$15=DATOS!$B$14,RESINAS!R184,IF($B$15=DATOS!$B$15,SECADORES!R180,IF($B$15=DATOS!$B$16,SILOS!R180,IF($B$15=DATOS!$B$17,TANQUES!R180,IF($B$15=DATOS!$B$18,'TK AGITADOS'!R180,IF($B$15=DATOS!$B$19,'TORRES ENF'!R180," ")))))))))))))))))</f>
        <v>0</v>
      </c>
      <c r="Q196" s="46">
        <f>IF($B$15=DATOS!$B$3,CALDERAS!S180,IF($B$15=DATOS!$B$4,CENTRÍFUGAS!S180,IF($B$15=DATOS!$B$5,CHILLERS!S180, IF($B$15=DATOS!$B$6,COMPRESORES!S180,IF($B$15=DATOS!$B$7,EVAPORADORES!S180,IF($B$15=DATOS!$B$8,FILTROS!S180,IF($B$15=DATOS!$B$9,IC!S180,IF($B$15=DATOS!$B$10,MIXERS!S180,IF($B$15=DATOS!$B$11,MOLINOS!S180,IF($B$15=DATOS!$B$12,'ÓSMOSIS INV'!S180,IF($B$15=DATOS!$B$13,REACTORES!S180,IF($B$15=DATOS!$B$14,RESINAS!S184,IF($B$15=DATOS!$B$15,SECADORES!S180,IF($B$15=DATOS!$B$16,SILOS!S180,IF($B$15=DATOS!$B$17,TANQUES!S180,IF($B$15=DATOS!$B$18,'TK AGITADOS'!S180,IF($B$15=DATOS!$B$19,'TORRES ENF'!S180," ")))))))))))))))))</f>
        <v>0</v>
      </c>
      <c r="R196" s="46">
        <f>IF($B$15=DATOS!$B$3,CALDERAS!T180,IF($B$15=DATOS!$B$4,CENTRÍFUGAS!T180,IF($B$15=DATOS!$B$5,CHILLERS!T180, IF($B$15=DATOS!$B$6,COMPRESORES!T180,IF($B$15=DATOS!$B$7,EVAPORADORES!T180,IF($B$15=DATOS!$B$8,FILTROS!T180,IF($B$15=DATOS!$B$9,IC!T180,IF($B$15=DATOS!$B$10,MIXERS!T180,IF($B$15=DATOS!$B$11,MOLINOS!T180,IF($B$15=DATOS!$B$12,'ÓSMOSIS INV'!T180,IF($B$15=DATOS!$B$13,REACTORES!T180,IF($B$15=DATOS!$B$14,RESINAS!T184,IF($B$15=DATOS!$B$15,SECADORES!T180,IF($B$15=DATOS!$B$16,SILOS!T180,IF($B$15=DATOS!$B$17,TANQUES!T180,IF($B$15=DATOS!$B$18,'TK AGITADOS'!T180,IF($B$15=DATOS!$B$19,'TORRES ENF'!T180," ")))))))))))))))))</f>
        <v>0</v>
      </c>
      <c r="S196" s="46">
        <f>IF($B$15=DATOS!$B$3,CALDERAS!U180,IF($B$15=DATOS!$B$4,CENTRÍFUGAS!U180,IF($B$15=DATOS!$B$5,CHILLERS!U180, IF($B$15=DATOS!$B$6,COMPRESORES!U180,IF($B$15=DATOS!$B$7,EVAPORADORES!U180,IF($B$15=DATOS!$B$8,FILTROS!U180,IF($B$15=DATOS!$B$9,IC!U180,IF($B$15=DATOS!$B$10,MIXERS!U180,IF($B$15=DATOS!$B$11,MOLINOS!U180,IF($B$15=DATOS!$B$12,'ÓSMOSIS INV'!U180,IF($B$15=DATOS!$B$13,REACTORES!U180,IF($B$15=DATOS!$B$14,RESINAS!U184,IF($B$15=DATOS!$B$15,SECADORES!U180,IF($B$15=DATOS!$B$16,SILOS!U180,IF($B$15=DATOS!$B$17,TANQUES!U180,IF($B$15=DATOS!$B$18,'TK AGITADOS'!U180,IF($B$15=DATOS!$B$19,'TORRES ENF'!U180," ")))))))))))))))))</f>
        <v>0</v>
      </c>
      <c r="T196" s="46">
        <f>IF($B$15=DATOS!$B$3,CALDERAS!V180,IF($B$15=DATOS!$B$4,CENTRÍFUGAS!V180,IF($B$15=DATOS!$B$5,CHILLERS!V180, IF($B$15=DATOS!$B$6,COMPRESORES!V180,IF($B$15=DATOS!$B$7,EVAPORADORES!V180,IF($B$15=DATOS!$B$8,FILTROS!V180,IF($B$15=DATOS!$B$9,IC!V180,IF($B$15=DATOS!$B$10,MIXERS!V180,IF($B$15=DATOS!$B$11,MOLINOS!V180,IF($B$15=DATOS!$B$12,'ÓSMOSIS INV'!V180,IF($B$15=DATOS!$B$13,REACTORES!V180,IF($B$15=DATOS!$B$14,RESINAS!V184,IF($B$15=DATOS!$B$15,SECADORES!V180,IF($B$15=DATOS!$B$16,SILOS!V180,IF($B$15=DATOS!$B$17,TANQUES!V180,IF($B$15=DATOS!$B$18,'TK AGITADOS'!V180,IF($B$15=DATOS!$B$19,'TORRES ENF'!V180," ")))))))))))))))))</f>
        <v>0</v>
      </c>
      <c r="U196" s="46">
        <f>IF($B$15=DATOS!$B$3,CALDERAS!W180,IF($B$15=DATOS!$B$4,CENTRÍFUGAS!W180,IF($B$15=DATOS!$B$5,CHILLERS!W180, IF($B$15=DATOS!$B$6,COMPRESORES!W180,IF($B$15=DATOS!$B$7,EVAPORADORES!W180,IF($B$15=DATOS!$B$8,FILTROS!W180,IF($B$15=DATOS!$B$9,IC!W180,IF($B$15=DATOS!$B$10,MIXERS!W180,IF($B$15=DATOS!$B$11,MOLINOS!W180,IF($B$15=DATOS!$B$12,'ÓSMOSIS INV'!W180,IF($B$15=DATOS!$B$13,REACTORES!W180,IF($B$15=DATOS!$B$14,RESINAS!W184,IF($B$15=DATOS!$B$15,SECADORES!W180,IF($B$15=DATOS!$B$16,SILOS!W180,IF($B$15=DATOS!$B$17,TANQUES!W180,IF($B$15=DATOS!$B$18,'TK AGITADOS'!W180,IF($B$15=DATOS!$B$19,'TORRES ENF'!W180," ")))))))))))))))))</f>
        <v>0</v>
      </c>
      <c r="V196" s="46">
        <f>IF($B$15=DATOS!$B$3,CALDERAS!X180,IF($B$15=DATOS!$B$4,CENTRÍFUGAS!X180,IF($B$15=DATOS!$B$5,CHILLERS!X180, IF($B$15=DATOS!$B$6,COMPRESORES!X180,IF($B$15=DATOS!$B$7,EVAPORADORES!X180,IF($B$15=DATOS!$B$8,FILTROS!X180,IF($B$15=DATOS!$B$9,IC!X180,IF($B$15=DATOS!$B$10,MIXERS!X180,IF($B$15=DATOS!$B$11,MOLINOS!X180,IF($B$15=DATOS!$B$12,'ÓSMOSIS INV'!X180,IF($B$15=DATOS!$B$13,REACTORES!X180,IF($B$15=DATOS!$B$14,RESINAS!X184,IF($B$15=DATOS!$B$15,SECADORES!X180,IF($B$15=DATOS!$B$16,SILOS!X180,IF($B$15=DATOS!$B$17,TANQUES!X180,IF($B$15=DATOS!$B$18,'TK AGITADOS'!X180,IF($B$15=DATOS!$B$19,'TORRES ENF'!X180," ")))))))))))))))))</f>
        <v>0</v>
      </c>
      <c r="W196" s="46">
        <f>IF($B$15=DATOS!$B$3,CALDERAS!Y180,IF($B$15=DATOS!$B$4,CENTRÍFUGAS!Y180,IF($B$15=DATOS!$B$5,CHILLERS!Y180, IF($B$15=DATOS!$B$6,COMPRESORES!Y180,IF($B$15=DATOS!$B$7,EVAPORADORES!Y180,IF($B$15=DATOS!$B$8,FILTROS!Y180,IF($B$15=DATOS!$B$9,IC!Y180,IF($B$15=DATOS!$B$10,MIXERS!Y180,IF($B$15=DATOS!$B$11,MOLINOS!Y180,IF($B$15=DATOS!$B$12,'ÓSMOSIS INV'!Y180,IF($B$15=DATOS!$B$13,REACTORES!Y180,IF($B$15=DATOS!$B$14,RESINAS!Y184,IF($B$15=DATOS!$B$15,SECADORES!Y180,IF($B$15=DATOS!$B$16,SILOS!Y180,IF($B$15=DATOS!$B$17,TANQUES!Y180,IF($B$15=DATOS!$B$18,'TK AGITADOS'!Y180,IF($B$15=DATOS!$B$19,'TORRES ENF'!Y180," ")))))))))))))))))</f>
        <v>0</v>
      </c>
      <c r="X196" s="46">
        <f>IF($B$15=DATOS!$B$3,CALDERAS!Z180,IF($B$15=DATOS!$B$4,CENTRÍFUGAS!Z180,IF($B$15=DATOS!$B$5,CHILLERS!Z180, IF($B$15=DATOS!$B$6,COMPRESORES!Z180,IF($B$15=DATOS!$B$7,EVAPORADORES!Z180,IF($B$15=DATOS!$B$8,FILTROS!Z180,IF($B$15=DATOS!$B$9,IC!Z180,IF($B$15=DATOS!$B$10,MIXERS!Z180,IF($B$15=DATOS!$B$11,MOLINOS!Z180,IF($B$15=DATOS!$B$12,'ÓSMOSIS INV'!Z180,IF($B$15=DATOS!$B$13,REACTORES!Z180,IF($B$15=DATOS!$B$14,RESINAS!Z184,IF($B$15=DATOS!$B$15,SECADORES!Z180,IF($B$15=DATOS!$B$16,SILOS!Z180,IF($B$15=DATOS!$B$17,TANQUES!Z180,IF($B$15=DATOS!$B$18,'TK AGITADOS'!Z180,IF($B$15=DATOS!$B$19,'TORRES ENF'!Z180," ")))))))))))))))))</f>
        <v>0</v>
      </c>
      <c r="Y196" s="46">
        <f>IF($B$15=DATOS!$B$3,CALDERAS!AA180,IF($B$15=DATOS!$B$4,CENTRÍFUGAS!AA180,IF($B$15=DATOS!$B$5,CHILLERS!AA180, IF($B$15=DATOS!$B$6,COMPRESORES!AA180,IF($B$15=DATOS!$B$7,EVAPORADORES!AA180,IF($B$15=DATOS!$B$8,FILTROS!AA180,IF($B$15=DATOS!$B$9,IC!AA180,IF($B$15=DATOS!$B$10,MIXERS!AA180,IF($B$15=DATOS!$B$11,MOLINOS!AA180,IF($B$15=DATOS!$B$12,'ÓSMOSIS INV'!AA180,IF($B$15=DATOS!$B$13,REACTORES!AA180,IF($B$15=DATOS!$B$14,RESINAS!AA184,IF($B$15=DATOS!$B$15,SECADORES!AA180,IF($B$15=DATOS!$B$16,SILOS!AA180,IF($B$15=DATOS!$B$17,TANQUES!AA180,IF($B$15=DATOS!$B$18,'TK AGITADOS'!AA180,IF($B$15=DATOS!$B$19,'TORRES ENF'!AA180," ")))))))))))))))))</f>
        <v>0</v>
      </c>
      <c r="Z196" s="46">
        <f>IF($B$15=DATOS!$B$3,CALDERAS!AB180,IF($B$15=DATOS!$B$4,CENTRÍFUGAS!AB180,IF($B$15=DATOS!$B$5,CHILLERS!AB180, IF($B$15=DATOS!$B$6,COMPRESORES!AB180,IF($B$15=DATOS!$B$7,EVAPORADORES!AB180,IF($B$15=DATOS!$B$8,FILTROS!AB180,IF($B$15=DATOS!$B$9,IC!AB180,IF($B$15=DATOS!$B$10,MIXERS!AB180,IF($B$15=DATOS!$B$11,MOLINOS!AB180,IF($B$15=DATOS!$B$12,'ÓSMOSIS INV'!AB180,IF($B$15=DATOS!$B$13,REACTORES!AB180,IF($B$15=DATOS!$B$14,RESINAS!AB184,IF($B$15=DATOS!$B$15,SECADORES!AB180,IF($B$15=DATOS!$B$16,SILOS!AB180,IF($B$15=DATOS!$B$17,TANQUES!AB180,IF($B$15=DATOS!$B$18,'TK AGITADOS'!AB180,IF($B$15=DATOS!$B$19,'TORRES ENF'!AB180," ")))))))))))))))))</f>
        <v>0</v>
      </c>
      <c r="AA196" s="46">
        <f>IF($B$15=DATOS!$B$3,CALDERAS!AC180,IF($B$15=DATOS!$B$4,CENTRÍFUGAS!AC180,IF($B$15=DATOS!$B$5,CHILLERS!AC180, IF($B$15=DATOS!$B$6,COMPRESORES!AC180,IF($B$15=DATOS!$B$7,EVAPORADORES!AC180,IF($B$15=DATOS!$B$8,FILTROS!AC180,IF($B$15=DATOS!$B$9,IC!AC180,IF($B$15=DATOS!$B$10,MIXERS!AC180,IF($B$15=DATOS!$B$11,MOLINOS!AC180,IF($B$15=DATOS!$B$12,'ÓSMOSIS INV'!AC180,IF($B$15=DATOS!$B$13,REACTORES!AC180,IF($B$15=DATOS!$B$14,RESINAS!AC184,IF($B$15=DATOS!$B$15,SECADORES!AC180,IF($B$15=DATOS!$B$16,SILOS!AC180,IF($B$15=DATOS!$B$17,TANQUES!AC180,IF($B$15=DATOS!$B$18,'TK AGITADOS'!AC180,IF($B$15=DATOS!$B$19,'TORRES ENF'!AC180," ")))))))))))))))))</f>
        <v>0</v>
      </c>
      <c r="AB196" s="46">
        <f>IF($B$15=DATOS!$B$3,CALDERAS!AD180,IF($B$15=DATOS!$B$4,CENTRÍFUGAS!AD180,IF($B$15=DATOS!$B$5,CHILLERS!AD180, IF($B$15=DATOS!$B$6,COMPRESORES!AD180,IF($B$15=DATOS!$B$7,EVAPORADORES!AD180,IF($B$15=DATOS!$B$8,FILTROS!AD180,IF($B$15=DATOS!$B$9,IC!AD180,IF($B$15=DATOS!$B$10,MIXERS!AD180,IF($B$15=DATOS!$B$11,MOLINOS!AD180,IF($B$15=DATOS!$B$12,'ÓSMOSIS INV'!AD180,IF($B$15=DATOS!$B$13,REACTORES!AD180,IF($B$15=DATOS!$B$14,RESINAS!AD184,IF($B$15=DATOS!$B$15,SECADORES!AD180,IF($B$15=DATOS!$B$16,SILOS!AD180,IF($B$15=DATOS!$B$17,TANQUES!AD180,IF($B$15=DATOS!$B$18,'TK AGITADOS'!AD180,IF($B$15=DATOS!$B$19,'TORRES ENF'!AD180," ")))))))))))))))))</f>
        <v>0</v>
      </c>
      <c r="AC196" s="46">
        <f>IF($B$15=DATOS!$B$3,CALDERAS!AE180,IF($B$15=DATOS!$B$4,CENTRÍFUGAS!AE180,IF($B$15=DATOS!$B$5,CHILLERS!AE180, IF($B$15=DATOS!$B$6,COMPRESORES!AE180,IF($B$15=DATOS!$B$7,EVAPORADORES!AE180,IF($B$15=DATOS!$B$8,FILTROS!AE180,IF($B$15=DATOS!$B$9,IC!AE180,IF($B$15=DATOS!$B$10,MIXERS!AE180,IF($B$15=DATOS!$B$11,MOLINOS!AE180,IF($B$15=DATOS!$B$12,'ÓSMOSIS INV'!AE180,IF($B$15=DATOS!$B$13,REACTORES!AE180,IF($B$15=DATOS!$B$14,RESINAS!AE184,IF($B$15=DATOS!$B$15,SECADORES!AE180,IF($B$15=DATOS!$B$16,SILOS!AE180,IF($B$15=DATOS!$B$17,TANQUES!AE180,IF($B$15=DATOS!$B$18,'TK AGITADOS'!AE180,IF($B$15=DATOS!$B$19,'TORRES ENF'!AE180," ")))))))))))))))))</f>
        <v>0</v>
      </c>
      <c r="AD196" s="46">
        <f>IF($B$15=DATOS!$B$3,CALDERAS!AF180,IF($B$15=DATOS!$B$4,CENTRÍFUGAS!AF180,IF($B$15=DATOS!$B$5,CHILLERS!AF180, IF($B$15=DATOS!$B$6,COMPRESORES!AF180,IF($B$15=DATOS!$B$7,EVAPORADORES!AF180,IF($B$15=DATOS!$B$8,FILTROS!AF180,IF($B$15=DATOS!$B$9,IC!AF180,IF($B$15=DATOS!$B$10,MIXERS!AF180,IF($B$15=DATOS!$B$11,MOLINOS!AF180,IF($B$15=DATOS!$B$12,'ÓSMOSIS INV'!AF180,IF($B$15=DATOS!$B$13,REACTORES!AF180,IF($B$15=DATOS!$B$14,RESINAS!AF184,IF($B$15=DATOS!$B$15,SECADORES!AF180,IF($B$15=DATOS!$B$16,SILOS!AF180,IF($B$15=DATOS!$B$17,TANQUES!AF180,IF($B$15=DATOS!$B$18,'TK AGITADOS'!AF180,IF($B$15=DATOS!$B$19,'TORRES ENF'!AF180," ")))))))))))))))))</f>
        <v>0</v>
      </c>
      <c r="AE196" s="46">
        <f>IF($B$15=DATOS!$B$3,CALDERAS!AG180,IF($B$15=DATOS!$B$4,CENTRÍFUGAS!AG180,IF($B$15=DATOS!$B$5,CHILLERS!AG180, IF($B$15=DATOS!$B$6,COMPRESORES!AG180,IF($B$15=DATOS!$B$7,EVAPORADORES!AG180,IF($B$15=DATOS!$B$8,FILTROS!AG180,IF($B$15=DATOS!$B$9,IC!AG180,IF($B$15=DATOS!$B$10,MIXERS!AG180,IF($B$15=DATOS!$B$11,MOLINOS!AG180,IF($B$15=DATOS!$B$12,'ÓSMOSIS INV'!AG180,IF($B$15=DATOS!$B$13,REACTORES!AG180,IF($B$15=DATOS!$B$14,RESINAS!AG184,IF($B$15=DATOS!$B$15,SECADORES!AG180,IF($B$15=DATOS!$B$16,SILOS!AG180,IF($B$15=DATOS!$B$17,TANQUES!AG180,IF($B$15=DATOS!$B$18,'TK AGITADOS'!AG180,IF($B$15=DATOS!$B$19,'TORRES ENF'!AG180," ")))))))))))))))))</f>
        <v>0</v>
      </c>
      <c r="AF196" s="46">
        <f>IF($B$15=DATOS!$B$3,CALDERAS!AH180,IF($B$15=DATOS!$B$4,CENTRÍFUGAS!AH180,IF($B$15=DATOS!$B$5,CHILLERS!AH180, IF($B$15=DATOS!$B$6,COMPRESORES!AH180,IF($B$15=DATOS!$B$7,EVAPORADORES!AH180,IF($B$15=DATOS!$B$8,FILTROS!AH180,IF($B$15=DATOS!$B$9,IC!AH180,IF($B$15=DATOS!$B$10,MIXERS!AH180,IF($B$15=DATOS!$B$11,MOLINOS!AH180,IF($B$15=DATOS!$B$12,'ÓSMOSIS INV'!AH180,IF($B$15=DATOS!$B$13,REACTORES!AH180,IF($B$15=DATOS!$B$14,RESINAS!AH184,IF($B$15=DATOS!$B$15,SECADORES!AH180,IF($B$15=DATOS!$B$16,SILOS!AH180,IF($B$15=DATOS!$B$17,TANQUES!AH180,IF($B$15=DATOS!$B$18,'TK AGITADOS'!AH180,IF($B$15=DATOS!$B$19,'TORRES ENF'!AH180," ")))))))))))))))))</f>
        <v>0</v>
      </c>
    </row>
    <row r="197" spans="1:32" s="48" customFormat="1" ht="45" customHeight="1" x14ac:dyDescent="0.4">
      <c r="A197" s="46">
        <f>IF($B$15=DATOS!$B$3,CALDERAS!C181,IF($B$15=DATOS!$B$4,CENTRÍFUGAS!C181,IF($B$15=DATOS!$B$5,CHILLERS!C181, IF($B$15=DATOS!$B$6,COMPRESORES!C181,IF($B$15=DATOS!$B$7,EVAPORADORES!C181,IF($B$15=DATOS!$B$8,FILTROS!C181,IF($B$15=DATOS!$B$9,IC!C181,IF($B$15=DATOS!$B$10,MIXERS!C181,IF($B$15=DATOS!$B$11,MOLINOS!C181,IF($B$15=DATOS!$B$12,'ÓSMOSIS INV'!C181,IF($B$15=DATOS!$B$13,REACTORES!C181,IF($B$15=DATOS!$B$14,RESINAS!C185,IF($B$15=DATOS!$B$15,SECADORES!C181,IF($B$15=DATOS!$B$16,SILOS!C181,IF($B$15=DATOS!$B$17,TANQUES!C181,IF($B$15=DATOS!$B$18,'TK AGITADOS'!C181,IF($B$15=DATOS!$B$19,'TORRES ENF'!C181," ")))))))))))))))))</f>
        <v>0</v>
      </c>
      <c r="B197" s="46">
        <f>IF($B$15=DATOS!$B$3,CALDERAS!D181,IF($B$15=DATOS!$B$4,CENTRÍFUGAS!D181,IF($B$15=DATOS!$B$5,CHILLERS!D181, IF($B$15=DATOS!$B$6,COMPRESORES!D181,IF($B$15=DATOS!$B$7,EVAPORADORES!D181,IF($B$15=DATOS!$B$8,FILTROS!D181,IF($B$15=DATOS!$B$9,IC!D181,IF($B$15=DATOS!$B$10,MIXERS!D181,IF($B$15=DATOS!$B$11,MOLINOS!D181,IF($B$15=DATOS!$B$12,'ÓSMOSIS INV'!D181,IF($B$15=DATOS!$B$13,REACTORES!D181,IF($B$15=DATOS!$B$14,RESINAS!D185,IF($B$15=DATOS!$B$15,SECADORES!D181,IF($B$15=DATOS!$B$16,SILOS!D181,IF($B$15=DATOS!$B$17,TANQUES!D181,IF($B$15=DATOS!$B$18,'TK AGITADOS'!D181,IF($B$15=DATOS!$B$19,'TORRES ENF'!D181," ")))))))))))))))))</f>
        <v>0</v>
      </c>
      <c r="C197" s="46">
        <f>IF($B$15=DATOS!$B$3,CALDERAS!E181,IF($B$15=DATOS!$B$4,CENTRÍFUGAS!E181,IF($B$15=DATOS!$B$5,CHILLERS!E181, IF($B$15=DATOS!$B$6,COMPRESORES!E181,IF($B$15=DATOS!$B$7,EVAPORADORES!E181,IF($B$15=DATOS!$B$8,FILTROS!E181,IF($B$15=DATOS!$B$9,IC!E181,IF($B$15=DATOS!$B$10,MIXERS!E181,IF($B$15=DATOS!$B$11,MOLINOS!E181,IF($B$15=DATOS!$B$12,'ÓSMOSIS INV'!E181,IF($B$15=DATOS!$B$13,REACTORES!E181,IF($B$15=DATOS!$B$14,RESINAS!E185,IF($B$15=DATOS!$B$15,SECADORES!E181,IF($B$15=DATOS!$B$16,SILOS!E181,IF($B$15=DATOS!$B$17,TANQUES!E181,IF($B$15=DATOS!$B$18,'TK AGITADOS'!E181,IF($B$15=DATOS!$B$19,'TORRES ENF'!E181," ")))))))))))))))))</f>
        <v>0</v>
      </c>
      <c r="D197" s="46">
        <f>IF($B$15=DATOS!$B$3,CALDERAS!F181,IF($B$15=DATOS!$B$4,CENTRÍFUGAS!F181,IF($B$15=DATOS!$B$5,CHILLERS!F181, IF($B$15=DATOS!$B$6,COMPRESORES!F181,IF($B$15=DATOS!$B$7,EVAPORADORES!F181,IF($B$15=DATOS!$B$8,FILTROS!F181,IF($B$15=DATOS!$B$9,IC!F181,IF($B$15=DATOS!$B$10,MIXERS!F181,IF($B$15=DATOS!$B$11,MOLINOS!F181,IF($B$15=DATOS!$B$12,'ÓSMOSIS INV'!F181,IF($B$15=DATOS!$B$13,REACTORES!F181,IF($B$15=DATOS!$B$14,RESINAS!F185,IF($B$15=DATOS!$B$15,SECADORES!F181,IF($B$15=DATOS!$B$16,SILOS!F181,IF($B$15=DATOS!$B$17,TANQUES!F181,IF($B$15=DATOS!$B$18,'TK AGITADOS'!F181,IF($B$15=DATOS!$B$19,'TORRES ENF'!F181," ")))))))))))))))))</f>
        <v>0</v>
      </c>
      <c r="E197" s="46">
        <f>IF($B$15=DATOS!$B$3,CALDERAS!G181,IF($B$15=DATOS!$B$4,CENTRÍFUGAS!G181,IF($B$15=DATOS!$B$5,CHILLERS!G181, IF($B$15=DATOS!$B$6,COMPRESORES!G181,IF($B$15=DATOS!$B$7,EVAPORADORES!G181,IF($B$15=DATOS!$B$8,FILTROS!G181,IF($B$15=DATOS!$B$9,IC!G181,IF($B$15=DATOS!$B$10,MIXERS!G181,IF($B$15=DATOS!$B$11,MOLINOS!G181,IF($B$15=DATOS!$B$12,'ÓSMOSIS INV'!G181,IF($B$15=DATOS!$B$13,REACTORES!G181,IF($B$15=DATOS!$B$14,RESINAS!G185,IF($B$15=DATOS!$B$15,SECADORES!G181,IF($B$15=DATOS!$B$16,SILOS!G181,IF($B$15=DATOS!$B$17,TANQUES!G181,IF($B$15=DATOS!$B$18,'TK AGITADOS'!G181,IF($B$15=DATOS!$B$19,'TORRES ENF'!G181," ")))))))))))))))))</f>
        <v>0</v>
      </c>
      <c r="F197" s="46">
        <f>IF($B$15=DATOS!$B$3,CALDERAS!H181,IF($B$15=DATOS!$B$4,CENTRÍFUGAS!H181,IF($B$15=DATOS!$B$5,CHILLERS!H181, IF($B$15=DATOS!$B$6,COMPRESORES!H181,IF($B$15=DATOS!$B$7,EVAPORADORES!H181,IF($B$15=DATOS!$B$8,FILTROS!H181,IF($B$15=DATOS!$B$9,IC!H181,IF($B$15=DATOS!$B$10,MIXERS!H181,IF($B$15=DATOS!$B$11,MOLINOS!H181,IF($B$15=DATOS!$B$12,'ÓSMOSIS INV'!H181,IF($B$15=DATOS!$B$13,REACTORES!H181,IF($B$15=DATOS!$B$14,RESINAS!H185,IF($B$15=DATOS!$B$15,SECADORES!H181,IF($B$15=DATOS!$B$16,SILOS!H181,IF($B$15=DATOS!$B$17,TANQUES!H181,IF($B$15=DATOS!$B$18,'TK AGITADOS'!H181,IF($B$15=DATOS!$B$19,'TORRES ENF'!H181," ")))))))))))))))))</f>
        <v>0</v>
      </c>
      <c r="G197" s="46">
        <f>IF($B$15=DATOS!$B$3,CALDERAS!I181,IF($B$15=DATOS!$B$4,CENTRÍFUGAS!I181,IF($B$15=DATOS!$B$5,CHILLERS!I181, IF($B$15=DATOS!$B$6,COMPRESORES!I181,IF($B$15=DATOS!$B$7,EVAPORADORES!I181,IF($B$15=DATOS!$B$8,FILTROS!I181,IF($B$15=DATOS!$B$9,IC!I181,IF($B$15=DATOS!$B$10,MIXERS!I181,IF($B$15=DATOS!$B$11,MOLINOS!I181,IF($B$15=DATOS!$B$12,'ÓSMOSIS INV'!I181,IF($B$15=DATOS!$B$13,REACTORES!I181,IF($B$15=DATOS!$B$14,RESINAS!I185,IF($B$15=DATOS!$B$15,SECADORES!I181,IF($B$15=DATOS!$B$16,SILOS!I181,IF($B$15=DATOS!$B$17,TANQUES!I181,IF($B$15=DATOS!$B$18,'TK AGITADOS'!I181,IF($B$15=DATOS!$B$19,'TORRES ENF'!I181," ")))))))))))))))))</f>
        <v>0</v>
      </c>
      <c r="H197" s="46">
        <f>IF($B$15=DATOS!$B$3,CALDERAS!J181,IF($B$15=DATOS!$B$4,CENTRÍFUGAS!J181,IF($B$15=DATOS!$B$5,CHILLERS!J181, IF($B$15=DATOS!$B$6,COMPRESORES!J181,IF($B$15=DATOS!$B$7,EVAPORADORES!J181,IF($B$15=DATOS!$B$8,FILTROS!J181,IF($B$15=DATOS!$B$9,IC!J181,IF($B$15=DATOS!$B$10,MIXERS!J181,IF($B$15=DATOS!$B$11,MOLINOS!J181,IF($B$15=DATOS!$B$12,'ÓSMOSIS INV'!J181,IF($B$15=DATOS!$B$13,REACTORES!J181,IF($B$15=DATOS!$B$14,RESINAS!J185,IF($B$15=DATOS!$B$15,SECADORES!J181,IF($B$15=DATOS!$B$16,SILOS!J181,IF($B$15=DATOS!$B$17,TANQUES!J181,IF($B$15=DATOS!$B$18,'TK AGITADOS'!J181,IF($B$15=DATOS!$B$19,'TORRES ENF'!J181," ")))))))))))))))))</f>
        <v>0</v>
      </c>
      <c r="I197" s="46">
        <f>IF($B$15=DATOS!$B$3,CALDERAS!K181,IF($B$15=DATOS!$B$4,CENTRÍFUGAS!K181,IF($B$15=DATOS!$B$5,CHILLERS!K181, IF($B$15=DATOS!$B$6,COMPRESORES!K181,IF($B$15=DATOS!$B$7,EVAPORADORES!K181,IF($B$15=DATOS!$B$8,FILTROS!K181,IF($B$15=DATOS!$B$9,IC!K181,IF($B$15=DATOS!$B$10,MIXERS!K181,IF($B$15=DATOS!$B$11,MOLINOS!K181,IF($B$15=DATOS!$B$12,'ÓSMOSIS INV'!K181,IF($B$15=DATOS!$B$13,REACTORES!K181,IF($B$15=DATOS!$B$14,RESINAS!K185,IF($B$15=DATOS!$B$15,SECADORES!K181,IF($B$15=DATOS!$B$16,SILOS!K181,IF($B$15=DATOS!$B$17,TANQUES!K181,IF($B$15=DATOS!$B$18,'TK AGITADOS'!K181,IF($B$15=DATOS!$B$19,'TORRES ENF'!K181," ")))))))))))))))))</f>
        <v>0</v>
      </c>
      <c r="J197" s="46">
        <f>IF($B$15=DATOS!$B$3,CALDERAS!L181,IF($B$15=DATOS!$B$4,CENTRÍFUGAS!L181,IF($B$15=DATOS!$B$5,CHILLERS!L181, IF($B$15=DATOS!$B$6,COMPRESORES!L181,IF($B$15=DATOS!$B$7,EVAPORADORES!L181,IF($B$15=DATOS!$B$8,FILTROS!L181,IF($B$15=DATOS!$B$9,IC!L181,IF($B$15=DATOS!$B$10,MIXERS!L181,IF($B$15=DATOS!$B$11,MOLINOS!L181,IF($B$15=DATOS!$B$12,'ÓSMOSIS INV'!L181,IF($B$15=DATOS!$B$13,REACTORES!L181,IF($B$15=DATOS!$B$14,RESINAS!L185,IF($B$15=DATOS!$B$15,SECADORES!L181,IF($B$15=DATOS!$B$16,SILOS!L181,IF($B$15=DATOS!$B$17,TANQUES!L181,IF($B$15=DATOS!$B$18,'TK AGITADOS'!L181,IF($B$15=DATOS!$B$19,'TORRES ENF'!L181," ")))))))))))))))))</f>
        <v>0</v>
      </c>
      <c r="K197" s="46">
        <f>IF($B$15=DATOS!$B$3,CALDERAS!M181,IF($B$15=DATOS!$B$4,CENTRÍFUGAS!M181,IF($B$15=DATOS!$B$5,CHILLERS!M181, IF($B$15=DATOS!$B$6,COMPRESORES!M181,IF($B$15=DATOS!$B$7,EVAPORADORES!M181,IF($B$15=DATOS!$B$8,FILTROS!M181,IF($B$15=DATOS!$B$9,IC!M181,IF($B$15=DATOS!$B$10,MIXERS!M181,IF($B$15=DATOS!$B$11,MOLINOS!M181,IF($B$15=DATOS!$B$12,'ÓSMOSIS INV'!M181,IF($B$15=DATOS!$B$13,REACTORES!M181,IF($B$15=DATOS!$B$14,RESINAS!M185,IF($B$15=DATOS!$B$15,SECADORES!M181,IF($B$15=DATOS!$B$16,SILOS!M181,IF($B$15=DATOS!$B$17,TANQUES!M181,IF($B$15=DATOS!$B$18,'TK AGITADOS'!M181,IF($B$15=DATOS!$B$19,'TORRES ENF'!M181," ")))))))))))))))))</f>
        <v>0</v>
      </c>
      <c r="L197" s="46">
        <f>IF($B$15=DATOS!$B$3,CALDERAS!N181,IF($B$15=DATOS!$B$4,CENTRÍFUGAS!N181,IF($B$15=DATOS!$B$5,CHILLERS!N181, IF($B$15=DATOS!$B$6,COMPRESORES!N181,IF($B$15=DATOS!$B$7,EVAPORADORES!N181,IF($B$15=DATOS!$B$8,FILTROS!N181,IF($B$15=DATOS!$B$9,IC!N181,IF($B$15=DATOS!$B$10,MIXERS!N181,IF($B$15=DATOS!$B$11,MOLINOS!N181,IF($B$15=DATOS!$B$12,'ÓSMOSIS INV'!N181,IF($B$15=DATOS!$B$13,REACTORES!N181,IF($B$15=DATOS!$B$14,RESINAS!N185,IF($B$15=DATOS!$B$15,SECADORES!N181,IF($B$15=DATOS!$B$16,SILOS!N181,IF($B$15=DATOS!$B$17,TANQUES!N181,IF($B$15=DATOS!$B$18,'TK AGITADOS'!N181,IF($B$15=DATOS!$B$19,'TORRES ENF'!N181," ")))))))))))))))))</f>
        <v>0</v>
      </c>
      <c r="M197" s="46">
        <f>IF($B$15=DATOS!$B$3,CALDERAS!O181,IF($B$15=DATOS!$B$4,CENTRÍFUGAS!O181,IF($B$15=DATOS!$B$5,CHILLERS!O181, IF($B$15=DATOS!$B$6,COMPRESORES!O181,IF($B$15=DATOS!$B$7,EVAPORADORES!O181,IF($B$15=DATOS!$B$8,FILTROS!O181,IF($B$15=DATOS!$B$9,IC!O181,IF($B$15=DATOS!$B$10,MIXERS!O181,IF($B$15=DATOS!$B$11,MOLINOS!O181,IF($B$15=DATOS!$B$12,'ÓSMOSIS INV'!O181,IF($B$15=DATOS!$B$13,REACTORES!O181,IF($B$15=DATOS!$B$14,RESINAS!O185,IF($B$15=DATOS!$B$15,SECADORES!O181,IF($B$15=DATOS!$B$16,SILOS!O181,IF($B$15=DATOS!$B$17,TANQUES!O181,IF($B$15=DATOS!$B$18,'TK AGITADOS'!O181,IF($B$15=DATOS!$B$19,'TORRES ENF'!O181," ")))))))))))))))))</f>
        <v>0</v>
      </c>
      <c r="N197" s="46">
        <f>IF($B$15=DATOS!$B$3,CALDERAS!P181,IF($B$15=DATOS!$B$4,CENTRÍFUGAS!P181,IF($B$15=DATOS!$B$5,CHILLERS!P181, IF($B$15=DATOS!$B$6,COMPRESORES!P181,IF($B$15=DATOS!$B$7,EVAPORADORES!P181,IF($B$15=DATOS!$B$8,FILTROS!P181,IF($B$15=DATOS!$B$9,IC!P181,IF($B$15=DATOS!$B$10,MIXERS!P181,IF($B$15=DATOS!$B$11,MOLINOS!P181,IF($B$15=DATOS!$B$12,'ÓSMOSIS INV'!P181,IF($B$15=DATOS!$B$13,REACTORES!P181,IF($B$15=DATOS!$B$14,RESINAS!P185,IF($B$15=DATOS!$B$15,SECADORES!P181,IF($B$15=DATOS!$B$16,SILOS!P181,IF($B$15=DATOS!$B$17,TANQUES!P181,IF($B$15=DATOS!$B$18,'TK AGITADOS'!P181,IF($B$15=DATOS!$B$19,'TORRES ENF'!P181," ")))))))))))))))))</f>
        <v>0</v>
      </c>
      <c r="O197" s="46">
        <f>IF($B$15=DATOS!$B$3,CALDERAS!Q181,IF($B$15=DATOS!$B$4,CENTRÍFUGAS!Q181,IF($B$15=DATOS!$B$5,CHILLERS!Q181, IF($B$15=DATOS!$B$6,COMPRESORES!Q181,IF($B$15=DATOS!$B$7,EVAPORADORES!Q181,IF($B$15=DATOS!$B$8,FILTROS!Q181,IF($B$15=DATOS!$B$9,IC!Q181,IF($B$15=DATOS!$B$10,MIXERS!Q181,IF($B$15=DATOS!$B$11,MOLINOS!Q181,IF($B$15=DATOS!$B$12,'ÓSMOSIS INV'!Q181,IF($B$15=DATOS!$B$13,REACTORES!Q181,IF($B$15=DATOS!$B$14,RESINAS!Q185,IF($B$15=DATOS!$B$15,SECADORES!Q181,IF($B$15=DATOS!$B$16,SILOS!Q181,IF($B$15=DATOS!$B$17,TANQUES!Q181,IF($B$15=DATOS!$B$18,'TK AGITADOS'!Q181,IF($B$15=DATOS!$B$19,'TORRES ENF'!Q181," ")))))))))))))))))</f>
        <v>0</v>
      </c>
      <c r="P197" s="46">
        <f>IF($B$15=DATOS!$B$3,CALDERAS!R181,IF($B$15=DATOS!$B$4,CENTRÍFUGAS!R181,IF($B$15=DATOS!$B$5,CHILLERS!R181, IF($B$15=DATOS!$B$6,COMPRESORES!R181,IF($B$15=DATOS!$B$7,EVAPORADORES!R181,IF($B$15=DATOS!$B$8,FILTROS!R181,IF($B$15=DATOS!$B$9,IC!R181,IF($B$15=DATOS!$B$10,MIXERS!R181,IF($B$15=DATOS!$B$11,MOLINOS!R181,IF($B$15=DATOS!$B$12,'ÓSMOSIS INV'!R181,IF($B$15=DATOS!$B$13,REACTORES!R181,IF($B$15=DATOS!$B$14,RESINAS!R185,IF($B$15=DATOS!$B$15,SECADORES!R181,IF($B$15=DATOS!$B$16,SILOS!R181,IF($B$15=DATOS!$B$17,TANQUES!R181,IF($B$15=DATOS!$B$18,'TK AGITADOS'!R181,IF($B$15=DATOS!$B$19,'TORRES ENF'!R181," ")))))))))))))))))</f>
        <v>0</v>
      </c>
      <c r="Q197" s="46">
        <f>IF($B$15=DATOS!$B$3,CALDERAS!S181,IF($B$15=DATOS!$B$4,CENTRÍFUGAS!S181,IF($B$15=DATOS!$B$5,CHILLERS!S181, IF($B$15=DATOS!$B$6,COMPRESORES!S181,IF($B$15=DATOS!$B$7,EVAPORADORES!S181,IF($B$15=DATOS!$B$8,FILTROS!S181,IF($B$15=DATOS!$B$9,IC!S181,IF($B$15=DATOS!$B$10,MIXERS!S181,IF($B$15=DATOS!$B$11,MOLINOS!S181,IF($B$15=DATOS!$B$12,'ÓSMOSIS INV'!S181,IF($B$15=DATOS!$B$13,REACTORES!S181,IF($B$15=DATOS!$B$14,RESINAS!S185,IF($B$15=DATOS!$B$15,SECADORES!S181,IF($B$15=DATOS!$B$16,SILOS!S181,IF($B$15=DATOS!$B$17,TANQUES!S181,IF($B$15=DATOS!$B$18,'TK AGITADOS'!S181,IF($B$15=DATOS!$B$19,'TORRES ENF'!S181," ")))))))))))))))))</f>
        <v>0</v>
      </c>
      <c r="R197" s="46">
        <f>IF($B$15=DATOS!$B$3,CALDERAS!T181,IF($B$15=DATOS!$B$4,CENTRÍFUGAS!T181,IF($B$15=DATOS!$B$5,CHILLERS!T181, IF($B$15=DATOS!$B$6,COMPRESORES!T181,IF($B$15=DATOS!$B$7,EVAPORADORES!T181,IF($B$15=DATOS!$B$8,FILTROS!T181,IF($B$15=DATOS!$B$9,IC!T181,IF($B$15=DATOS!$B$10,MIXERS!T181,IF($B$15=DATOS!$B$11,MOLINOS!T181,IF($B$15=DATOS!$B$12,'ÓSMOSIS INV'!T181,IF($B$15=DATOS!$B$13,REACTORES!T181,IF($B$15=DATOS!$B$14,RESINAS!T185,IF($B$15=DATOS!$B$15,SECADORES!T181,IF($B$15=DATOS!$B$16,SILOS!T181,IF($B$15=DATOS!$B$17,TANQUES!T181,IF($B$15=DATOS!$B$18,'TK AGITADOS'!T181,IF($B$15=DATOS!$B$19,'TORRES ENF'!T181," ")))))))))))))))))</f>
        <v>0</v>
      </c>
      <c r="S197" s="46">
        <f>IF($B$15=DATOS!$B$3,CALDERAS!U181,IF($B$15=DATOS!$B$4,CENTRÍFUGAS!U181,IF($B$15=DATOS!$B$5,CHILLERS!U181, IF($B$15=DATOS!$B$6,COMPRESORES!U181,IF($B$15=DATOS!$B$7,EVAPORADORES!U181,IF($B$15=DATOS!$B$8,FILTROS!U181,IF($B$15=DATOS!$B$9,IC!U181,IF($B$15=DATOS!$B$10,MIXERS!U181,IF($B$15=DATOS!$B$11,MOLINOS!U181,IF($B$15=DATOS!$B$12,'ÓSMOSIS INV'!U181,IF($B$15=DATOS!$B$13,REACTORES!U181,IF($B$15=DATOS!$B$14,RESINAS!U185,IF($B$15=DATOS!$B$15,SECADORES!U181,IF($B$15=DATOS!$B$16,SILOS!U181,IF($B$15=DATOS!$B$17,TANQUES!U181,IF($B$15=DATOS!$B$18,'TK AGITADOS'!U181,IF($B$15=DATOS!$B$19,'TORRES ENF'!U181," ")))))))))))))))))</f>
        <v>0</v>
      </c>
      <c r="T197" s="46">
        <f>IF($B$15=DATOS!$B$3,CALDERAS!V181,IF($B$15=DATOS!$B$4,CENTRÍFUGAS!V181,IF($B$15=DATOS!$B$5,CHILLERS!V181, IF($B$15=DATOS!$B$6,COMPRESORES!V181,IF($B$15=DATOS!$B$7,EVAPORADORES!V181,IF($B$15=DATOS!$B$8,FILTROS!V181,IF($B$15=DATOS!$B$9,IC!V181,IF($B$15=DATOS!$B$10,MIXERS!V181,IF($B$15=DATOS!$B$11,MOLINOS!V181,IF($B$15=DATOS!$B$12,'ÓSMOSIS INV'!V181,IF($B$15=DATOS!$B$13,REACTORES!V181,IF($B$15=DATOS!$B$14,RESINAS!V185,IF($B$15=DATOS!$B$15,SECADORES!V181,IF($B$15=DATOS!$B$16,SILOS!V181,IF($B$15=DATOS!$B$17,TANQUES!V181,IF($B$15=DATOS!$B$18,'TK AGITADOS'!V181,IF($B$15=DATOS!$B$19,'TORRES ENF'!V181," ")))))))))))))))))</f>
        <v>0</v>
      </c>
      <c r="U197" s="46">
        <f>IF($B$15=DATOS!$B$3,CALDERAS!W181,IF($B$15=DATOS!$B$4,CENTRÍFUGAS!W181,IF($B$15=DATOS!$B$5,CHILLERS!W181, IF($B$15=DATOS!$B$6,COMPRESORES!W181,IF($B$15=DATOS!$B$7,EVAPORADORES!W181,IF($B$15=DATOS!$B$8,FILTROS!W181,IF($B$15=DATOS!$B$9,IC!W181,IF($B$15=DATOS!$B$10,MIXERS!W181,IF($B$15=DATOS!$B$11,MOLINOS!W181,IF($B$15=DATOS!$B$12,'ÓSMOSIS INV'!W181,IF($B$15=DATOS!$B$13,REACTORES!W181,IF($B$15=DATOS!$B$14,RESINAS!W185,IF($B$15=DATOS!$B$15,SECADORES!W181,IF($B$15=DATOS!$B$16,SILOS!W181,IF($B$15=DATOS!$B$17,TANQUES!W181,IF($B$15=DATOS!$B$18,'TK AGITADOS'!W181,IF($B$15=DATOS!$B$19,'TORRES ENF'!W181," ")))))))))))))))))</f>
        <v>0</v>
      </c>
      <c r="V197" s="46">
        <f>IF($B$15=DATOS!$B$3,CALDERAS!X181,IF($B$15=DATOS!$B$4,CENTRÍFUGAS!X181,IF($B$15=DATOS!$B$5,CHILLERS!X181, IF($B$15=DATOS!$B$6,COMPRESORES!X181,IF($B$15=DATOS!$B$7,EVAPORADORES!X181,IF($B$15=DATOS!$B$8,FILTROS!X181,IF($B$15=DATOS!$B$9,IC!X181,IF($B$15=DATOS!$B$10,MIXERS!X181,IF($B$15=DATOS!$B$11,MOLINOS!X181,IF($B$15=DATOS!$B$12,'ÓSMOSIS INV'!X181,IF($B$15=DATOS!$B$13,REACTORES!X181,IF($B$15=DATOS!$B$14,RESINAS!X185,IF($B$15=DATOS!$B$15,SECADORES!X181,IF($B$15=DATOS!$B$16,SILOS!X181,IF($B$15=DATOS!$B$17,TANQUES!X181,IF($B$15=DATOS!$B$18,'TK AGITADOS'!X181,IF($B$15=DATOS!$B$19,'TORRES ENF'!X181," ")))))))))))))))))</f>
        <v>0</v>
      </c>
      <c r="W197" s="46">
        <f>IF($B$15=DATOS!$B$3,CALDERAS!Y181,IF($B$15=DATOS!$B$4,CENTRÍFUGAS!Y181,IF($B$15=DATOS!$B$5,CHILLERS!Y181, IF($B$15=DATOS!$B$6,COMPRESORES!Y181,IF($B$15=DATOS!$B$7,EVAPORADORES!Y181,IF($B$15=DATOS!$B$8,FILTROS!Y181,IF($B$15=DATOS!$B$9,IC!Y181,IF($B$15=DATOS!$B$10,MIXERS!Y181,IF($B$15=DATOS!$B$11,MOLINOS!Y181,IF($B$15=DATOS!$B$12,'ÓSMOSIS INV'!Y181,IF($B$15=DATOS!$B$13,REACTORES!Y181,IF($B$15=DATOS!$B$14,RESINAS!Y185,IF($B$15=DATOS!$B$15,SECADORES!Y181,IF($B$15=DATOS!$B$16,SILOS!Y181,IF($B$15=DATOS!$B$17,TANQUES!Y181,IF($B$15=DATOS!$B$18,'TK AGITADOS'!Y181,IF($B$15=DATOS!$B$19,'TORRES ENF'!Y181," ")))))))))))))))))</f>
        <v>0</v>
      </c>
      <c r="X197" s="46">
        <f>IF($B$15=DATOS!$B$3,CALDERAS!Z181,IF($B$15=DATOS!$B$4,CENTRÍFUGAS!Z181,IF($B$15=DATOS!$B$5,CHILLERS!Z181, IF($B$15=DATOS!$B$6,COMPRESORES!Z181,IF($B$15=DATOS!$B$7,EVAPORADORES!Z181,IF($B$15=DATOS!$B$8,FILTROS!Z181,IF($B$15=DATOS!$B$9,IC!Z181,IF($B$15=DATOS!$B$10,MIXERS!Z181,IF($B$15=DATOS!$B$11,MOLINOS!Z181,IF($B$15=DATOS!$B$12,'ÓSMOSIS INV'!Z181,IF($B$15=DATOS!$B$13,REACTORES!Z181,IF($B$15=DATOS!$B$14,RESINAS!Z185,IF($B$15=DATOS!$B$15,SECADORES!Z181,IF($B$15=DATOS!$B$16,SILOS!Z181,IF($B$15=DATOS!$B$17,TANQUES!Z181,IF($B$15=DATOS!$B$18,'TK AGITADOS'!Z181,IF($B$15=DATOS!$B$19,'TORRES ENF'!Z181," ")))))))))))))))))</f>
        <v>0</v>
      </c>
      <c r="Y197" s="46">
        <f>IF($B$15=DATOS!$B$3,CALDERAS!AA181,IF($B$15=DATOS!$B$4,CENTRÍFUGAS!AA181,IF($B$15=DATOS!$B$5,CHILLERS!AA181, IF($B$15=DATOS!$B$6,COMPRESORES!AA181,IF($B$15=DATOS!$B$7,EVAPORADORES!AA181,IF($B$15=DATOS!$B$8,FILTROS!AA181,IF($B$15=DATOS!$B$9,IC!AA181,IF($B$15=DATOS!$B$10,MIXERS!AA181,IF($B$15=DATOS!$B$11,MOLINOS!AA181,IF($B$15=DATOS!$B$12,'ÓSMOSIS INV'!AA181,IF($B$15=DATOS!$B$13,REACTORES!AA181,IF($B$15=DATOS!$B$14,RESINAS!AA185,IF($B$15=DATOS!$B$15,SECADORES!AA181,IF($B$15=DATOS!$B$16,SILOS!AA181,IF($B$15=DATOS!$B$17,TANQUES!AA181,IF($B$15=DATOS!$B$18,'TK AGITADOS'!AA181,IF($B$15=DATOS!$B$19,'TORRES ENF'!AA181," ")))))))))))))))))</f>
        <v>0</v>
      </c>
      <c r="Z197" s="46">
        <f>IF($B$15=DATOS!$B$3,CALDERAS!AB181,IF($B$15=DATOS!$B$4,CENTRÍFUGAS!AB181,IF($B$15=DATOS!$B$5,CHILLERS!AB181, IF($B$15=DATOS!$B$6,COMPRESORES!AB181,IF($B$15=DATOS!$B$7,EVAPORADORES!AB181,IF($B$15=DATOS!$B$8,FILTROS!AB181,IF($B$15=DATOS!$B$9,IC!AB181,IF($B$15=DATOS!$B$10,MIXERS!AB181,IF($B$15=DATOS!$B$11,MOLINOS!AB181,IF($B$15=DATOS!$B$12,'ÓSMOSIS INV'!AB181,IF($B$15=DATOS!$B$13,REACTORES!AB181,IF($B$15=DATOS!$B$14,RESINAS!AB185,IF($B$15=DATOS!$B$15,SECADORES!AB181,IF($B$15=DATOS!$B$16,SILOS!AB181,IF($B$15=DATOS!$B$17,TANQUES!AB181,IF($B$15=DATOS!$B$18,'TK AGITADOS'!AB181,IF($B$15=DATOS!$B$19,'TORRES ENF'!AB181," ")))))))))))))))))</f>
        <v>0</v>
      </c>
      <c r="AA197" s="46">
        <f>IF($B$15=DATOS!$B$3,CALDERAS!AC181,IF($B$15=DATOS!$B$4,CENTRÍFUGAS!AC181,IF($B$15=DATOS!$B$5,CHILLERS!AC181, IF($B$15=DATOS!$B$6,COMPRESORES!AC181,IF($B$15=DATOS!$B$7,EVAPORADORES!AC181,IF($B$15=DATOS!$B$8,FILTROS!AC181,IF($B$15=DATOS!$B$9,IC!AC181,IF($B$15=DATOS!$B$10,MIXERS!AC181,IF($B$15=DATOS!$B$11,MOLINOS!AC181,IF($B$15=DATOS!$B$12,'ÓSMOSIS INV'!AC181,IF($B$15=DATOS!$B$13,REACTORES!AC181,IF($B$15=DATOS!$B$14,RESINAS!AC185,IF($B$15=DATOS!$B$15,SECADORES!AC181,IF($B$15=DATOS!$B$16,SILOS!AC181,IF($B$15=DATOS!$B$17,TANQUES!AC181,IF($B$15=DATOS!$B$18,'TK AGITADOS'!AC181,IF($B$15=DATOS!$B$19,'TORRES ENF'!AC181," ")))))))))))))))))</f>
        <v>0</v>
      </c>
      <c r="AB197" s="46">
        <f>IF($B$15=DATOS!$B$3,CALDERAS!AD181,IF($B$15=DATOS!$B$4,CENTRÍFUGAS!AD181,IF($B$15=DATOS!$B$5,CHILLERS!AD181, IF($B$15=DATOS!$B$6,COMPRESORES!AD181,IF($B$15=DATOS!$B$7,EVAPORADORES!AD181,IF($B$15=DATOS!$B$8,FILTROS!AD181,IF($B$15=DATOS!$B$9,IC!AD181,IF($B$15=DATOS!$B$10,MIXERS!AD181,IF($B$15=DATOS!$B$11,MOLINOS!AD181,IF($B$15=DATOS!$B$12,'ÓSMOSIS INV'!AD181,IF($B$15=DATOS!$B$13,REACTORES!AD181,IF($B$15=DATOS!$B$14,RESINAS!AD185,IF($B$15=DATOS!$B$15,SECADORES!AD181,IF($B$15=DATOS!$B$16,SILOS!AD181,IF($B$15=DATOS!$B$17,TANQUES!AD181,IF($B$15=DATOS!$B$18,'TK AGITADOS'!AD181,IF($B$15=DATOS!$B$19,'TORRES ENF'!AD181," ")))))))))))))))))</f>
        <v>0</v>
      </c>
      <c r="AC197" s="46">
        <f>IF($B$15=DATOS!$B$3,CALDERAS!AE181,IF($B$15=DATOS!$B$4,CENTRÍFUGAS!AE181,IF($B$15=DATOS!$B$5,CHILLERS!AE181, IF($B$15=DATOS!$B$6,COMPRESORES!AE181,IF($B$15=DATOS!$B$7,EVAPORADORES!AE181,IF($B$15=DATOS!$B$8,FILTROS!AE181,IF($B$15=DATOS!$B$9,IC!AE181,IF($B$15=DATOS!$B$10,MIXERS!AE181,IF($B$15=DATOS!$B$11,MOLINOS!AE181,IF($B$15=DATOS!$B$12,'ÓSMOSIS INV'!AE181,IF($B$15=DATOS!$B$13,REACTORES!AE181,IF($B$15=DATOS!$B$14,RESINAS!AE185,IF($B$15=DATOS!$B$15,SECADORES!AE181,IF($B$15=DATOS!$B$16,SILOS!AE181,IF($B$15=DATOS!$B$17,TANQUES!AE181,IF($B$15=DATOS!$B$18,'TK AGITADOS'!AE181,IF($B$15=DATOS!$B$19,'TORRES ENF'!AE181," ")))))))))))))))))</f>
        <v>0</v>
      </c>
      <c r="AD197" s="46">
        <f>IF($B$15=DATOS!$B$3,CALDERAS!AF181,IF($B$15=DATOS!$B$4,CENTRÍFUGAS!AF181,IF($B$15=DATOS!$B$5,CHILLERS!AF181, IF($B$15=DATOS!$B$6,COMPRESORES!AF181,IF($B$15=DATOS!$B$7,EVAPORADORES!AF181,IF($B$15=DATOS!$B$8,FILTROS!AF181,IF($B$15=DATOS!$B$9,IC!AF181,IF($B$15=DATOS!$B$10,MIXERS!AF181,IF($B$15=DATOS!$B$11,MOLINOS!AF181,IF($B$15=DATOS!$B$12,'ÓSMOSIS INV'!AF181,IF($B$15=DATOS!$B$13,REACTORES!AF181,IF($B$15=DATOS!$B$14,RESINAS!AF185,IF($B$15=DATOS!$B$15,SECADORES!AF181,IF($B$15=DATOS!$B$16,SILOS!AF181,IF($B$15=DATOS!$B$17,TANQUES!AF181,IF($B$15=DATOS!$B$18,'TK AGITADOS'!AF181,IF($B$15=DATOS!$B$19,'TORRES ENF'!AF181," ")))))))))))))))))</f>
        <v>0</v>
      </c>
      <c r="AE197" s="46">
        <f>IF($B$15=DATOS!$B$3,CALDERAS!AG181,IF($B$15=DATOS!$B$4,CENTRÍFUGAS!AG181,IF($B$15=DATOS!$B$5,CHILLERS!AG181, IF($B$15=DATOS!$B$6,COMPRESORES!AG181,IF($B$15=DATOS!$B$7,EVAPORADORES!AG181,IF($B$15=DATOS!$B$8,FILTROS!AG181,IF($B$15=DATOS!$B$9,IC!AG181,IF($B$15=DATOS!$B$10,MIXERS!AG181,IF($B$15=DATOS!$B$11,MOLINOS!AG181,IF($B$15=DATOS!$B$12,'ÓSMOSIS INV'!AG181,IF($B$15=DATOS!$B$13,REACTORES!AG181,IF($B$15=DATOS!$B$14,RESINAS!AG185,IF($B$15=DATOS!$B$15,SECADORES!AG181,IF($B$15=DATOS!$B$16,SILOS!AG181,IF($B$15=DATOS!$B$17,TANQUES!AG181,IF($B$15=DATOS!$B$18,'TK AGITADOS'!AG181,IF($B$15=DATOS!$B$19,'TORRES ENF'!AG181," ")))))))))))))))))</f>
        <v>0</v>
      </c>
      <c r="AF197" s="46">
        <f>IF($B$15=DATOS!$B$3,CALDERAS!AH181,IF($B$15=DATOS!$B$4,CENTRÍFUGAS!AH181,IF($B$15=DATOS!$B$5,CHILLERS!AH181, IF($B$15=DATOS!$B$6,COMPRESORES!AH181,IF($B$15=DATOS!$B$7,EVAPORADORES!AH181,IF($B$15=DATOS!$B$8,FILTROS!AH181,IF($B$15=DATOS!$B$9,IC!AH181,IF($B$15=DATOS!$B$10,MIXERS!AH181,IF($B$15=DATOS!$B$11,MOLINOS!AH181,IF($B$15=DATOS!$B$12,'ÓSMOSIS INV'!AH181,IF($B$15=DATOS!$B$13,REACTORES!AH181,IF($B$15=DATOS!$B$14,RESINAS!AH185,IF($B$15=DATOS!$B$15,SECADORES!AH181,IF($B$15=DATOS!$B$16,SILOS!AH181,IF($B$15=DATOS!$B$17,TANQUES!AH181,IF($B$15=DATOS!$B$18,'TK AGITADOS'!AH181,IF($B$15=DATOS!$B$19,'TORRES ENF'!AH181," ")))))))))))))))))</f>
        <v>0</v>
      </c>
    </row>
    <row r="198" spans="1:32" s="48" customFormat="1" ht="45" customHeight="1" x14ac:dyDescent="0.4">
      <c r="A198" s="46">
        <f>IF($B$15=DATOS!$B$3,CALDERAS!C182,IF($B$15=DATOS!$B$4,CENTRÍFUGAS!C182,IF($B$15=DATOS!$B$5,CHILLERS!C182, IF($B$15=DATOS!$B$6,COMPRESORES!C182,IF($B$15=DATOS!$B$7,EVAPORADORES!C182,IF($B$15=DATOS!$B$8,FILTROS!C182,IF($B$15=DATOS!$B$9,IC!C182,IF($B$15=DATOS!$B$10,MIXERS!C182,IF($B$15=DATOS!$B$11,MOLINOS!C182,IF($B$15=DATOS!$B$12,'ÓSMOSIS INV'!C182,IF($B$15=DATOS!$B$13,REACTORES!C182,IF($B$15=DATOS!$B$14,RESINAS!C186,IF($B$15=DATOS!$B$15,SECADORES!C182,IF($B$15=DATOS!$B$16,SILOS!C182,IF($B$15=DATOS!$B$17,TANQUES!C182,IF($B$15=DATOS!$B$18,'TK AGITADOS'!C182,IF($B$15=DATOS!$B$19,'TORRES ENF'!C182," ")))))))))))))))))</f>
        <v>0</v>
      </c>
      <c r="B198" s="46">
        <f>IF($B$15=DATOS!$B$3,CALDERAS!D182,IF($B$15=DATOS!$B$4,CENTRÍFUGAS!D182,IF($B$15=DATOS!$B$5,CHILLERS!D182, IF($B$15=DATOS!$B$6,COMPRESORES!D182,IF($B$15=DATOS!$B$7,EVAPORADORES!D182,IF($B$15=DATOS!$B$8,FILTROS!D182,IF($B$15=DATOS!$B$9,IC!D182,IF($B$15=DATOS!$B$10,MIXERS!D182,IF($B$15=DATOS!$B$11,MOLINOS!D182,IF($B$15=DATOS!$B$12,'ÓSMOSIS INV'!D182,IF($B$15=DATOS!$B$13,REACTORES!D182,IF($B$15=DATOS!$B$14,RESINAS!D186,IF($B$15=DATOS!$B$15,SECADORES!D182,IF($B$15=DATOS!$B$16,SILOS!D182,IF($B$15=DATOS!$B$17,TANQUES!D182,IF($B$15=DATOS!$B$18,'TK AGITADOS'!D182,IF($B$15=DATOS!$B$19,'TORRES ENF'!D182," ")))))))))))))))))</f>
        <v>0</v>
      </c>
      <c r="C198" s="46">
        <f>IF($B$15=DATOS!$B$3,CALDERAS!E182,IF($B$15=DATOS!$B$4,CENTRÍFUGAS!E182,IF($B$15=DATOS!$B$5,CHILLERS!E182, IF($B$15=DATOS!$B$6,COMPRESORES!E182,IF($B$15=DATOS!$B$7,EVAPORADORES!E182,IF($B$15=DATOS!$B$8,FILTROS!E182,IF($B$15=DATOS!$B$9,IC!E182,IF($B$15=DATOS!$B$10,MIXERS!E182,IF($B$15=DATOS!$B$11,MOLINOS!E182,IF($B$15=DATOS!$B$12,'ÓSMOSIS INV'!E182,IF($B$15=DATOS!$B$13,REACTORES!E182,IF($B$15=DATOS!$B$14,RESINAS!E186,IF($B$15=DATOS!$B$15,SECADORES!E182,IF($B$15=DATOS!$B$16,SILOS!E182,IF($B$15=DATOS!$B$17,TANQUES!E182,IF($B$15=DATOS!$B$18,'TK AGITADOS'!E182,IF($B$15=DATOS!$B$19,'TORRES ENF'!E182," ")))))))))))))))))</f>
        <v>0</v>
      </c>
      <c r="D198" s="46">
        <f>IF($B$15=DATOS!$B$3,CALDERAS!F182,IF($B$15=DATOS!$B$4,CENTRÍFUGAS!F182,IF($B$15=DATOS!$B$5,CHILLERS!F182, IF($B$15=DATOS!$B$6,COMPRESORES!F182,IF($B$15=DATOS!$B$7,EVAPORADORES!F182,IF($B$15=DATOS!$B$8,FILTROS!F182,IF($B$15=DATOS!$B$9,IC!F182,IF($B$15=DATOS!$B$10,MIXERS!F182,IF($B$15=DATOS!$B$11,MOLINOS!F182,IF($B$15=DATOS!$B$12,'ÓSMOSIS INV'!F182,IF($B$15=DATOS!$B$13,REACTORES!F182,IF($B$15=DATOS!$B$14,RESINAS!F186,IF($B$15=DATOS!$B$15,SECADORES!F182,IF($B$15=DATOS!$B$16,SILOS!F182,IF($B$15=DATOS!$B$17,TANQUES!F182,IF($B$15=DATOS!$B$18,'TK AGITADOS'!F182,IF($B$15=DATOS!$B$19,'TORRES ENF'!F182," ")))))))))))))))))</f>
        <v>0</v>
      </c>
      <c r="E198" s="46">
        <f>IF($B$15=DATOS!$B$3,CALDERAS!G182,IF($B$15=DATOS!$B$4,CENTRÍFUGAS!G182,IF($B$15=DATOS!$B$5,CHILLERS!G182, IF($B$15=DATOS!$B$6,COMPRESORES!G182,IF($B$15=DATOS!$B$7,EVAPORADORES!G182,IF($B$15=DATOS!$B$8,FILTROS!G182,IF($B$15=DATOS!$B$9,IC!G182,IF($B$15=DATOS!$B$10,MIXERS!G182,IF($B$15=DATOS!$B$11,MOLINOS!G182,IF($B$15=DATOS!$B$12,'ÓSMOSIS INV'!G182,IF($B$15=DATOS!$B$13,REACTORES!G182,IF($B$15=DATOS!$B$14,RESINAS!G186,IF($B$15=DATOS!$B$15,SECADORES!G182,IF($B$15=DATOS!$B$16,SILOS!G182,IF($B$15=DATOS!$B$17,TANQUES!G182,IF($B$15=DATOS!$B$18,'TK AGITADOS'!G182,IF($B$15=DATOS!$B$19,'TORRES ENF'!G182," ")))))))))))))))))</f>
        <v>0</v>
      </c>
      <c r="F198" s="46">
        <f>IF($B$15=DATOS!$B$3,CALDERAS!H182,IF($B$15=DATOS!$B$4,CENTRÍFUGAS!H182,IF($B$15=DATOS!$B$5,CHILLERS!H182, IF($B$15=DATOS!$B$6,COMPRESORES!H182,IF($B$15=DATOS!$B$7,EVAPORADORES!H182,IF($B$15=DATOS!$B$8,FILTROS!H182,IF($B$15=DATOS!$B$9,IC!H182,IF($B$15=DATOS!$B$10,MIXERS!H182,IF($B$15=DATOS!$B$11,MOLINOS!H182,IF($B$15=DATOS!$B$12,'ÓSMOSIS INV'!H182,IF($B$15=DATOS!$B$13,REACTORES!H182,IF($B$15=DATOS!$B$14,RESINAS!H186,IF($B$15=DATOS!$B$15,SECADORES!H182,IF($B$15=DATOS!$B$16,SILOS!H182,IF($B$15=DATOS!$B$17,TANQUES!H182,IF($B$15=DATOS!$B$18,'TK AGITADOS'!H182,IF($B$15=DATOS!$B$19,'TORRES ENF'!H182," ")))))))))))))))))</f>
        <v>0</v>
      </c>
      <c r="G198" s="46">
        <f>IF($B$15=DATOS!$B$3,CALDERAS!I182,IF($B$15=DATOS!$B$4,CENTRÍFUGAS!I182,IF($B$15=DATOS!$B$5,CHILLERS!I182, IF($B$15=DATOS!$B$6,COMPRESORES!I182,IF($B$15=DATOS!$B$7,EVAPORADORES!I182,IF($B$15=DATOS!$B$8,FILTROS!I182,IF($B$15=DATOS!$B$9,IC!I182,IF($B$15=DATOS!$B$10,MIXERS!I182,IF($B$15=DATOS!$B$11,MOLINOS!I182,IF($B$15=DATOS!$B$12,'ÓSMOSIS INV'!I182,IF($B$15=DATOS!$B$13,REACTORES!I182,IF($B$15=DATOS!$B$14,RESINAS!I186,IF($B$15=DATOS!$B$15,SECADORES!I182,IF($B$15=DATOS!$B$16,SILOS!I182,IF($B$15=DATOS!$B$17,TANQUES!I182,IF($B$15=DATOS!$B$18,'TK AGITADOS'!I182,IF($B$15=DATOS!$B$19,'TORRES ENF'!I182," ")))))))))))))))))</f>
        <v>0</v>
      </c>
      <c r="H198" s="46">
        <f>IF($B$15=DATOS!$B$3,CALDERAS!J182,IF($B$15=DATOS!$B$4,CENTRÍFUGAS!J182,IF($B$15=DATOS!$B$5,CHILLERS!J182, IF($B$15=DATOS!$B$6,COMPRESORES!J182,IF($B$15=DATOS!$B$7,EVAPORADORES!J182,IF($B$15=DATOS!$B$8,FILTROS!J182,IF($B$15=DATOS!$B$9,IC!J182,IF($B$15=DATOS!$B$10,MIXERS!J182,IF($B$15=DATOS!$B$11,MOLINOS!J182,IF($B$15=DATOS!$B$12,'ÓSMOSIS INV'!J182,IF($B$15=DATOS!$B$13,REACTORES!J182,IF($B$15=DATOS!$B$14,RESINAS!J186,IF($B$15=DATOS!$B$15,SECADORES!J182,IF($B$15=DATOS!$B$16,SILOS!J182,IF($B$15=DATOS!$B$17,TANQUES!J182,IF($B$15=DATOS!$B$18,'TK AGITADOS'!J182,IF($B$15=DATOS!$B$19,'TORRES ENF'!J182," ")))))))))))))))))</f>
        <v>0</v>
      </c>
      <c r="I198" s="46">
        <f>IF($B$15=DATOS!$B$3,CALDERAS!K182,IF($B$15=DATOS!$B$4,CENTRÍFUGAS!K182,IF($B$15=DATOS!$B$5,CHILLERS!K182, IF($B$15=DATOS!$B$6,COMPRESORES!K182,IF($B$15=DATOS!$B$7,EVAPORADORES!K182,IF($B$15=DATOS!$B$8,FILTROS!K182,IF($B$15=DATOS!$B$9,IC!K182,IF($B$15=DATOS!$B$10,MIXERS!K182,IF($B$15=DATOS!$B$11,MOLINOS!K182,IF($B$15=DATOS!$B$12,'ÓSMOSIS INV'!K182,IF($B$15=DATOS!$B$13,REACTORES!K182,IF($B$15=DATOS!$B$14,RESINAS!K186,IF($B$15=DATOS!$B$15,SECADORES!K182,IF($B$15=DATOS!$B$16,SILOS!K182,IF($B$15=DATOS!$B$17,TANQUES!K182,IF($B$15=DATOS!$B$18,'TK AGITADOS'!K182,IF($B$15=DATOS!$B$19,'TORRES ENF'!K182," ")))))))))))))))))</f>
        <v>0</v>
      </c>
      <c r="J198" s="46">
        <f>IF($B$15=DATOS!$B$3,CALDERAS!L182,IF($B$15=DATOS!$B$4,CENTRÍFUGAS!L182,IF($B$15=DATOS!$B$5,CHILLERS!L182, IF($B$15=DATOS!$B$6,COMPRESORES!L182,IF($B$15=DATOS!$B$7,EVAPORADORES!L182,IF($B$15=DATOS!$B$8,FILTROS!L182,IF($B$15=DATOS!$B$9,IC!L182,IF($B$15=DATOS!$B$10,MIXERS!L182,IF($B$15=DATOS!$B$11,MOLINOS!L182,IF($B$15=DATOS!$B$12,'ÓSMOSIS INV'!L182,IF($B$15=DATOS!$B$13,REACTORES!L182,IF($B$15=DATOS!$B$14,RESINAS!L186,IF($B$15=DATOS!$B$15,SECADORES!L182,IF($B$15=DATOS!$B$16,SILOS!L182,IF($B$15=DATOS!$B$17,TANQUES!L182,IF($B$15=DATOS!$B$18,'TK AGITADOS'!L182,IF($B$15=DATOS!$B$19,'TORRES ENF'!L182," ")))))))))))))))))</f>
        <v>0</v>
      </c>
      <c r="K198" s="46">
        <f>IF($B$15=DATOS!$B$3,CALDERAS!M182,IF($B$15=DATOS!$B$4,CENTRÍFUGAS!M182,IF($B$15=DATOS!$B$5,CHILLERS!M182, IF($B$15=DATOS!$B$6,COMPRESORES!M182,IF($B$15=DATOS!$B$7,EVAPORADORES!M182,IF($B$15=DATOS!$B$8,FILTROS!M182,IF($B$15=DATOS!$B$9,IC!M182,IF($B$15=DATOS!$B$10,MIXERS!M182,IF($B$15=DATOS!$B$11,MOLINOS!M182,IF($B$15=DATOS!$B$12,'ÓSMOSIS INV'!M182,IF($B$15=DATOS!$B$13,REACTORES!M182,IF($B$15=DATOS!$B$14,RESINAS!M186,IF($B$15=DATOS!$B$15,SECADORES!M182,IF($B$15=DATOS!$B$16,SILOS!M182,IF($B$15=DATOS!$B$17,TANQUES!M182,IF($B$15=DATOS!$B$18,'TK AGITADOS'!M182,IF($B$15=DATOS!$B$19,'TORRES ENF'!M182," ")))))))))))))))))</f>
        <v>0</v>
      </c>
      <c r="L198" s="46">
        <f>IF($B$15=DATOS!$B$3,CALDERAS!N182,IF($B$15=DATOS!$B$4,CENTRÍFUGAS!N182,IF($B$15=DATOS!$B$5,CHILLERS!N182, IF($B$15=DATOS!$B$6,COMPRESORES!N182,IF($B$15=DATOS!$B$7,EVAPORADORES!N182,IF($B$15=DATOS!$B$8,FILTROS!N182,IF($B$15=DATOS!$B$9,IC!N182,IF($B$15=DATOS!$B$10,MIXERS!N182,IF($B$15=DATOS!$B$11,MOLINOS!N182,IF($B$15=DATOS!$B$12,'ÓSMOSIS INV'!N182,IF($B$15=DATOS!$B$13,REACTORES!N182,IF($B$15=DATOS!$B$14,RESINAS!N186,IF($B$15=DATOS!$B$15,SECADORES!N182,IF($B$15=DATOS!$B$16,SILOS!N182,IF($B$15=DATOS!$B$17,TANQUES!N182,IF($B$15=DATOS!$B$18,'TK AGITADOS'!N182,IF($B$15=DATOS!$B$19,'TORRES ENF'!N182," ")))))))))))))))))</f>
        <v>0</v>
      </c>
      <c r="M198" s="46">
        <f>IF($B$15=DATOS!$B$3,CALDERAS!O182,IF($B$15=DATOS!$B$4,CENTRÍFUGAS!O182,IF($B$15=DATOS!$B$5,CHILLERS!O182, IF($B$15=DATOS!$B$6,COMPRESORES!O182,IF($B$15=DATOS!$B$7,EVAPORADORES!O182,IF($B$15=DATOS!$B$8,FILTROS!O182,IF($B$15=DATOS!$B$9,IC!O182,IF($B$15=DATOS!$B$10,MIXERS!O182,IF($B$15=DATOS!$B$11,MOLINOS!O182,IF($B$15=DATOS!$B$12,'ÓSMOSIS INV'!O182,IF($B$15=DATOS!$B$13,REACTORES!O182,IF($B$15=DATOS!$B$14,RESINAS!O186,IF($B$15=DATOS!$B$15,SECADORES!O182,IF($B$15=DATOS!$B$16,SILOS!O182,IF($B$15=DATOS!$B$17,TANQUES!O182,IF($B$15=DATOS!$B$18,'TK AGITADOS'!O182,IF($B$15=DATOS!$B$19,'TORRES ENF'!O182," ")))))))))))))))))</f>
        <v>0</v>
      </c>
      <c r="N198" s="46">
        <f>IF($B$15=DATOS!$B$3,CALDERAS!P182,IF($B$15=DATOS!$B$4,CENTRÍFUGAS!P182,IF($B$15=DATOS!$B$5,CHILLERS!P182, IF($B$15=DATOS!$B$6,COMPRESORES!P182,IF($B$15=DATOS!$B$7,EVAPORADORES!P182,IF($B$15=DATOS!$B$8,FILTROS!P182,IF($B$15=DATOS!$B$9,IC!P182,IF($B$15=DATOS!$B$10,MIXERS!P182,IF($B$15=DATOS!$B$11,MOLINOS!P182,IF($B$15=DATOS!$B$12,'ÓSMOSIS INV'!P182,IF($B$15=DATOS!$B$13,REACTORES!P182,IF($B$15=DATOS!$B$14,RESINAS!P186,IF($B$15=DATOS!$B$15,SECADORES!P182,IF($B$15=DATOS!$B$16,SILOS!P182,IF($B$15=DATOS!$B$17,TANQUES!P182,IF($B$15=DATOS!$B$18,'TK AGITADOS'!P182,IF($B$15=DATOS!$B$19,'TORRES ENF'!P182," ")))))))))))))))))</f>
        <v>0</v>
      </c>
      <c r="O198" s="46">
        <f>IF($B$15=DATOS!$B$3,CALDERAS!Q182,IF($B$15=DATOS!$B$4,CENTRÍFUGAS!Q182,IF($B$15=DATOS!$B$5,CHILLERS!Q182, IF($B$15=DATOS!$B$6,COMPRESORES!Q182,IF($B$15=DATOS!$B$7,EVAPORADORES!Q182,IF($B$15=DATOS!$B$8,FILTROS!Q182,IF($B$15=DATOS!$B$9,IC!Q182,IF($B$15=DATOS!$B$10,MIXERS!Q182,IF($B$15=DATOS!$B$11,MOLINOS!Q182,IF($B$15=DATOS!$B$12,'ÓSMOSIS INV'!Q182,IF($B$15=DATOS!$B$13,REACTORES!Q182,IF($B$15=DATOS!$B$14,RESINAS!Q186,IF($B$15=DATOS!$B$15,SECADORES!Q182,IF($B$15=DATOS!$B$16,SILOS!Q182,IF($B$15=DATOS!$B$17,TANQUES!Q182,IF($B$15=DATOS!$B$18,'TK AGITADOS'!Q182,IF($B$15=DATOS!$B$19,'TORRES ENF'!Q182," ")))))))))))))))))</f>
        <v>0</v>
      </c>
      <c r="P198" s="46">
        <f>IF($B$15=DATOS!$B$3,CALDERAS!R182,IF($B$15=DATOS!$B$4,CENTRÍFUGAS!R182,IF($B$15=DATOS!$B$5,CHILLERS!R182, IF($B$15=DATOS!$B$6,COMPRESORES!R182,IF($B$15=DATOS!$B$7,EVAPORADORES!R182,IF($B$15=DATOS!$B$8,FILTROS!R182,IF($B$15=DATOS!$B$9,IC!R182,IF($B$15=DATOS!$B$10,MIXERS!R182,IF($B$15=DATOS!$B$11,MOLINOS!R182,IF($B$15=DATOS!$B$12,'ÓSMOSIS INV'!R182,IF($B$15=DATOS!$B$13,REACTORES!R182,IF($B$15=DATOS!$B$14,RESINAS!R186,IF($B$15=DATOS!$B$15,SECADORES!R182,IF($B$15=DATOS!$B$16,SILOS!R182,IF($B$15=DATOS!$B$17,TANQUES!R182,IF($B$15=DATOS!$B$18,'TK AGITADOS'!R182,IF($B$15=DATOS!$B$19,'TORRES ENF'!R182," ")))))))))))))))))</f>
        <v>0</v>
      </c>
      <c r="Q198" s="46">
        <f>IF($B$15=DATOS!$B$3,CALDERAS!S182,IF($B$15=DATOS!$B$4,CENTRÍFUGAS!S182,IF($B$15=DATOS!$B$5,CHILLERS!S182, IF($B$15=DATOS!$B$6,COMPRESORES!S182,IF($B$15=DATOS!$B$7,EVAPORADORES!S182,IF($B$15=DATOS!$B$8,FILTROS!S182,IF($B$15=DATOS!$B$9,IC!S182,IF($B$15=DATOS!$B$10,MIXERS!S182,IF($B$15=DATOS!$B$11,MOLINOS!S182,IF($B$15=DATOS!$B$12,'ÓSMOSIS INV'!S182,IF($B$15=DATOS!$B$13,REACTORES!S182,IF($B$15=DATOS!$B$14,RESINAS!S186,IF($B$15=DATOS!$B$15,SECADORES!S182,IF($B$15=DATOS!$B$16,SILOS!S182,IF($B$15=DATOS!$B$17,TANQUES!S182,IF($B$15=DATOS!$B$18,'TK AGITADOS'!S182,IF($B$15=DATOS!$B$19,'TORRES ENF'!S182," ")))))))))))))))))</f>
        <v>0</v>
      </c>
      <c r="R198" s="46">
        <f>IF($B$15=DATOS!$B$3,CALDERAS!T182,IF($B$15=DATOS!$B$4,CENTRÍFUGAS!T182,IF($B$15=DATOS!$B$5,CHILLERS!T182, IF($B$15=DATOS!$B$6,COMPRESORES!T182,IF($B$15=DATOS!$B$7,EVAPORADORES!T182,IF($B$15=DATOS!$B$8,FILTROS!T182,IF($B$15=DATOS!$B$9,IC!T182,IF($B$15=DATOS!$B$10,MIXERS!T182,IF($B$15=DATOS!$B$11,MOLINOS!T182,IF($B$15=DATOS!$B$12,'ÓSMOSIS INV'!T182,IF($B$15=DATOS!$B$13,REACTORES!T182,IF($B$15=DATOS!$B$14,RESINAS!T186,IF($B$15=DATOS!$B$15,SECADORES!T182,IF($B$15=DATOS!$B$16,SILOS!T182,IF($B$15=DATOS!$B$17,TANQUES!T182,IF($B$15=DATOS!$B$18,'TK AGITADOS'!T182,IF($B$15=DATOS!$B$19,'TORRES ENF'!T182," ")))))))))))))))))</f>
        <v>0</v>
      </c>
      <c r="S198" s="46">
        <f>IF($B$15=DATOS!$B$3,CALDERAS!U182,IF($B$15=DATOS!$B$4,CENTRÍFUGAS!U182,IF($B$15=DATOS!$B$5,CHILLERS!U182, IF($B$15=DATOS!$B$6,COMPRESORES!U182,IF($B$15=DATOS!$B$7,EVAPORADORES!U182,IF($B$15=DATOS!$B$8,FILTROS!U182,IF($B$15=DATOS!$B$9,IC!U182,IF($B$15=DATOS!$B$10,MIXERS!U182,IF($B$15=DATOS!$B$11,MOLINOS!U182,IF($B$15=DATOS!$B$12,'ÓSMOSIS INV'!U182,IF($B$15=DATOS!$B$13,REACTORES!U182,IF($B$15=DATOS!$B$14,RESINAS!U186,IF($B$15=DATOS!$B$15,SECADORES!U182,IF($B$15=DATOS!$B$16,SILOS!U182,IF($B$15=DATOS!$B$17,TANQUES!U182,IF($B$15=DATOS!$B$18,'TK AGITADOS'!U182,IF($B$15=DATOS!$B$19,'TORRES ENF'!U182," ")))))))))))))))))</f>
        <v>0</v>
      </c>
      <c r="T198" s="46">
        <f>IF($B$15=DATOS!$B$3,CALDERAS!V182,IF($B$15=DATOS!$B$4,CENTRÍFUGAS!V182,IF($B$15=DATOS!$B$5,CHILLERS!V182, IF($B$15=DATOS!$B$6,COMPRESORES!V182,IF($B$15=DATOS!$B$7,EVAPORADORES!V182,IF($B$15=DATOS!$B$8,FILTROS!V182,IF($B$15=DATOS!$B$9,IC!V182,IF($B$15=DATOS!$B$10,MIXERS!V182,IF($B$15=DATOS!$B$11,MOLINOS!V182,IF($B$15=DATOS!$B$12,'ÓSMOSIS INV'!V182,IF($B$15=DATOS!$B$13,REACTORES!V182,IF($B$15=DATOS!$B$14,RESINAS!V186,IF($B$15=DATOS!$B$15,SECADORES!V182,IF($B$15=DATOS!$B$16,SILOS!V182,IF($B$15=DATOS!$B$17,TANQUES!V182,IF($B$15=DATOS!$B$18,'TK AGITADOS'!V182,IF($B$15=DATOS!$B$19,'TORRES ENF'!V182," ")))))))))))))))))</f>
        <v>0</v>
      </c>
      <c r="U198" s="46">
        <f>IF($B$15=DATOS!$B$3,CALDERAS!W182,IF($B$15=DATOS!$B$4,CENTRÍFUGAS!W182,IF($B$15=DATOS!$B$5,CHILLERS!W182, IF($B$15=DATOS!$B$6,COMPRESORES!W182,IF($B$15=DATOS!$B$7,EVAPORADORES!W182,IF($B$15=DATOS!$B$8,FILTROS!W182,IF($B$15=DATOS!$B$9,IC!W182,IF($B$15=DATOS!$B$10,MIXERS!W182,IF($B$15=DATOS!$B$11,MOLINOS!W182,IF($B$15=DATOS!$B$12,'ÓSMOSIS INV'!W182,IF($B$15=DATOS!$B$13,REACTORES!W182,IF($B$15=DATOS!$B$14,RESINAS!W186,IF($B$15=DATOS!$B$15,SECADORES!W182,IF($B$15=DATOS!$B$16,SILOS!W182,IF($B$15=DATOS!$B$17,TANQUES!W182,IF($B$15=DATOS!$B$18,'TK AGITADOS'!W182,IF($B$15=DATOS!$B$19,'TORRES ENF'!W182," ")))))))))))))))))</f>
        <v>0</v>
      </c>
      <c r="V198" s="46">
        <f>IF($B$15=DATOS!$B$3,CALDERAS!X182,IF($B$15=DATOS!$B$4,CENTRÍFUGAS!X182,IF($B$15=DATOS!$B$5,CHILLERS!X182, IF($B$15=DATOS!$B$6,COMPRESORES!X182,IF($B$15=DATOS!$B$7,EVAPORADORES!X182,IF($B$15=DATOS!$B$8,FILTROS!X182,IF($B$15=DATOS!$B$9,IC!X182,IF($B$15=DATOS!$B$10,MIXERS!X182,IF($B$15=DATOS!$B$11,MOLINOS!X182,IF($B$15=DATOS!$B$12,'ÓSMOSIS INV'!X182,IF($B$15=DATOS!$B$13,REACTORES!X182,IF($B$15=DATOS!$B$14,RESINAS!X186,IF($B$15=DATOS!$B$15,SECADORES!X182,IF($B$15=DATOS!$B$16,SILOS!X182,IF($B$15=DATOS!$B$17,TANQUES!X182,IF($B$15=DATOS!$B$18,'TK AGITADOS'!X182,IF($B$15=DATOS!$B$19,'TORRES ENF'!X182," ")))))))))))))))))</f>
        <v>0</v>
      </c>
      <c r="W198" s="46">
        <f>IF($B$15=DATOS!$B$3,CALDERAS!Y182,IF($B$15=DATOS!$B$4,CENTRÍFUGAS!Y182,IF($B$15=DATOS!$B$5,CHILLERS!Y182, IF($B$15=DATOS!$B$6,COMPRESORES!Y182,IF($B$15=DATOS!$B$7,EVAPORADORES!Y182,IF($B$15=DATOS!$B$8,FILTROS!Y182,IF($B$15=DATOS!$B$9,IC!Y182,IF($B$15=DATOS!$B$10,MIXERS!Y182,IF($B$15=DATOS!$B$11,MOLINOS!Y182,IF($B$15=DATOS!$B$12,'ÓSMOSIS INV'!Y182,IF($B$15=DATOS!$B$13,REACTORES!Y182,IF($B$15=DATOS!$B$14,RESINAS!Y186,IF($B$15=DATOS!$B$15,SECADORES!Y182,IF($B$15=DATOS!$B$16,SILOS!Y182,IF($B$15=DATOS!$B$17,TANQUES!Y182,IF($B$15=DATOS!$B$18,'TK AGITADOS'!Y182,IF($B$15=DATOS!$B$19,'TORRES ENF'!Y182," ")))))))))))))))))</f>
        <v>0</v>
      </c>
      <c r="X198" s="46">
        <f>IF($B$15=DATOS!$B$3,CALDERAS!Z182,IF($B$15=DATOS!$B$4,CENTRÍFUGAS!Z182,IF($B$15=DATOS!$B$5,CHILLERS!Z182, IF($B$15=DATOS!$B$6,COMPRESORES!Z182,IF($B$15=DATOS!$B$7,EVAPORADORES!Z182,IF($B$15=DATOS!$B$8,FILTROS!Z182,IF($B$15=DATOS!$B$9,IC!Z182,IF($B$15=DATOS!$B$10,MIXERS!Z182,IF($B$15=DATOS!$B$11,MOLINOS!Z182,IF($B$15=DATOS!$B$12,'ÓSMOSIS INV'!Z182,IF($B$15=DATOS!$B$13,REACTORES!Z182,IF($B$15=DATOS!$B$14,RESINAS!Z186,IF($B$15=DATOS!$B$15,SECADORES!Z182,IF($B$15=DATOS!$B$16,SILOS!Z182,IF($B$15=DATOS!$B$17,TANQUES!Z182,IF($B$15=DATOS!$B$18,'TK AGITADOS'!Z182,IF($B$15=DATOS!$B$19,'TORRES ENF'!Z182," ")))))))))))))))))</f>
        <v>0</v>
      </c>
      <c r="Y198" s="46">
        <f>IF($B$15=DATOS!$B$3,CALDERAS!AA182,IF($B$15=DATOS!$B$4,CENTRÍFUGAS!AA182,IF($B$15=DATOS!$B$5,CHILLERS!AA182, IF($B$15=DATOS!$B$6,COMPRESORES!AA182,IF($B$15=DATOS!$B$7,EVAPORADORES!AA182,IF($B$15=DATOS!$B$8,FILTROS!AA182,IF($B$15=DATOS!$B$9,IC!AA182,IF($B$15=DATOS!$B$10,MIXERS!AA182,IF($B$15=DATOS!$B$11,MOLINOS!AA182,IF($B$15=DATOS!$B$12,'ÓSMOSIS INV'!AA182,IF($B$15=DATOS!$B$13,REACTORES!AA182,IF($B$15=DATOS!$B$14,RESINAS!AA186,IF($B$15=DATOS!$B$15,SECADORES!AA182,IF($B$15=DATOS!$B$16,SILOS!AA182,IF($B$15=DATOS!$B$17,TANQUES!AA182,IF($B$15=DATOS!$B$18,'TK AGITADOS'!AA182,IF($B$15=DATOS!$B$19,'TORRES ENF'!AA182," ")))))))))))))))))</f>
        <v>0</v>
      </c>
      <c r="Z198" s="46">
        <f>IF($B$15=DATOS!$B$3,CALDERAS!AB182,IF($B$15=DATOS!$B$4,CENTRÍFUGAS!AB182,IF($B$15=DATOS!$B$5,CHILLERS!AB182, IF($B$15=DATOS!$B$6,COMPRESORES!AB182,IF($B$15=DATOS!$B$7,EVAPORADORES!AB182,IF($B$15=DATOS!$B$8,FILTROS!AB182,IF($B$15=DATOS!$B$9,IC!AB182,IF($B$15=DATOS!$B$10,MIXERS!AB182,IF($B$15=DATOS!$B$11,MOLINOS!AB182,IF($B$15=DATOS!$B$12,'ÓSMOSIS INV'!AB182,IF($B$15=DATOS!$B$13,REACTORES!AB182,IF($B$15=DATOS!$B$14,RESINAS!AB186,IF($B$15=DATOS!$B$15,SECADORES!AB182,IF($B$15=DATOS!$B$16,SILOS!AB182,IF($B$15=DATOS!$B$17,TANQUES!AB182,IF($B$15=DATOS!$B$18,'TK AGITADOS'!AB182,IF($B$15=DATOS!$B$19,'TORRES ENF'!AB182," ")))))))))))))))))</f>
        <v>0</v>
      </c>
      <c r="AA198" s="46">
        <f>IF($B$15=DATOS!$B$3,CALDERAS!AC182,IF($B$15=DATOS!$B$4,CENTRÍFUGAS!AC182,IF($B$15=DATOS!$B$5,CHILLERS!AC182, IF($B$15=DATOS!$B$6,COMPRESORES!AC182,IF($B$15=DATOS!$B$7,EVAPORADORES!AC182,IF($B$15=DATOS!$B$8,FILTROS!AC182,IF($B$15=DATOS!$B$9,IC!AC182,IF($B$15=DATOS!$B$10,MIXERS!AC182,IF($B$15=DATOS!$B$11,MOLINOS!AC182,IF($B$15=DATOS!$B$12,'ÓSMOSIS INV'!AC182,IF($B$15=DATOS!$B$13,REACTORES!AC182,IF($B$15=DATOS!$B$14,RESINAS!AC186,IF($B$15=DATOS!$B$15,SECADORES!AC182,IF($B$15=DATOS!$B$16,SILOS!AC182,IF($B$15=DATOS!$B$17,TANQUES!AC182,IF($B$15=DATOS!$B$18,'TK AGITADOS'!AC182,IF($B$15=DATOS!$B$19,'TORRES ENF'!AC182," ")))))))))))))))))</f>
        <v>0</v>
      </c>
      <c r="AB198" s="46">
        <f>IF($B$15=DATOS!$B$3,CALDERAS!AD182,IF($B$15=DATOS!$B$4,CENTRÍFUGAS!AD182,IF($B$15=DATOS!$B$5,CHILLERS!AD182, IF($B$15=DATOS!$B$6,COMPRESORES!AD182,IF($B$15=DATOS!$B$7,EVAPORADORES!AD182,IF($B$15=DATOS!$B$8,FILTROS!AD182,IF($B$15=DATOS!$B$9,IC!AD182,IF($B$15=DATOS!$B$10,MIXERS!AD182,IF($B$15=DATOS!$B$11,MOLINOS!AD182,IF($B$15=DATOS!$B$12,'ÓSMOSIS INV'!AD182,IF($B$15=DATOS!$B$13,REACTORES!AD182,IF($B$15=DATOS!$B$14,RESINAS!AD186,IF($B$15=DATOS!$B$15,SECADORES!AD182,IF($B$15=DATOS!$B$16,SILOS!AD182,IF($B$15=DATOS!$B$17,TANQUES!AD182,IF($B$15=DATOS!$B$18,'TK AGITADOS'!AD182,IF($B$15=DATOS!$B$19,'TORRES ENF'!AD182," ")))))))))))))))))</f>
        <v>0</v>
      </c>
      <c r="AC198" s="46">
        <f>IF($B$15=DATOS!$B$3,CALDERAS!AE182,IF($B$15=DATOS!$B$4,CENTRÍFUGAS!AE182,IF($B$15=DATOS!$B$5,CHILLERS!AE182, IF($B$15=DATOS!$B$6,COMPRESORES!AE182,IF($B$15=DATOS!$B$7,EVAPORADORES!AE182,IF($B$15=DATOS!$B$8,FILTROS!AE182,IF($B$15=DATOS!$B$9,IC!AE182,IF($B$15=DATOS!$B$10,MIXERS!AE182,IF($B$15=DATOS!$B$11,MOLINOS!AE182,IF($B$15=DATOS!$B$12,'ÓSMOSIS INV'!AE182,IF($B$15=DATOS!$B$13,REACTORES!AE182,IF($B$15=DATOS!$B$14,RESINAS!AE186,IF($B$15=DATOS!$B$15,SECADORES!AE182,IF($B$15=DATOS!$B$16,SILOS!AE182,IF($B$15=DATOS!$B$17,TANQUES!AE182,IF($B$15=DATOS!$B$18,'TK AGITADOS'!AE182,IF($B$15=DATOS!$B$19,'TORRES ENF'!AE182," ")))))))))))))))))</f>
        <v>0</v>
      </c>
      <c r="AD198" s="46">
        <f>IF($B$15=DATOS!$B$3,CALDERAS!AF182,IF($B$15=DATOS!$B$4,CENTRÍFUGAS!AF182,IF($B$15=DATOS!$B$5,CHILLERS!AF182, IF($B$15=DATOS!$B$6,COMPRESORES!AF182,IF($B$15=DATOS!$B$7,EVAPORADORES!AF182,IF($B$15=DATOS!$B$8,FILTROS!AF182,IF($B$15=DATOS!$B$9,IC!AF182,IF($B$15=DATOS!$B$10,MIXERS!AF182,IF($B$15=DATOS!$B$11,MOLINOS!AF182,IF($B$15=DATOS!$B$12,'ÓSMOSIS INV'!AF182,IF($B$15=DATOS!$B$13,REACTORES!AF182,IF($B$15=DATOS!$B$14,RESINAS!AF186,IF($B$15=DATOS!$B$15,SECADORES!AF182,IF($B$15=DATOS!$B$16,SILOS!AF182,IF($B$15=DATOS!$B$17,TANQUES!AF182,IF($B$15=DATOS!$B$18,'TK AGITADOS'!AF182,IF($B$15=DATOS!$B$19,'TORRES ENF'!AF182," ")))))))))))))))))</f>
        <v>0</v>
      </c>
      <c r="AE198" s="46">
        <f>IF($B$15=DATOS!$B$3,CALDERAS!AG182,IF($B$15=DATOS!$B$4,CENTRÍFUGAS!AG182,IF($B$15=DATOS!$B$5,CHILLERS!AG182, IF($B$15=DATOS!$B$6,COMPRESORES!AG182,IF($B$15=DATOS!$B$7,EVAPORADORES!AG182,IF($B$15=DATOS!$B$8,FILTROS!AG182,IF($B$15=DATOS!$B$9,IC!AG182,IF($B$15=DATOS!$B$10,MIXERS!AG182,IF($B$15=DATOS!$B$11,MOLINOS!AG182,IF($B$15=DATOS!$B$12,'ÓSMOSIS INV'!AG182,IF($B$15=DATOS!$B$13,REACTORES!AG182,IF($B$15=DATOS!$B$14,RESINAS!AG186,IF($B$15=DATOS!$B$15,SECADORES!AG182,IF($B$15=DATOS!$B$16,SILOS!AG182,IF($B$15=DATOS!$B$17,TANQUES!AG182,IF($B$15=DATOS!$B$18,'TK AGITADOS'!AG182,IF($B$15=DATOS!$B$19,'TORRES ENF'!AG182," ")))))))))))))))))</f>
        <v>0</v>
      </c>
      <c r="AF198" s="46">
        <f>IF($B$15=DATOS!$B$3,CALDERAS!AH182,IF($B$15=DATOS!$B$4,CENTRÍFUGAS!AH182,IF($B$15=DATOS!$B$5,CHILLERS!AH182, IF($B$15=DATOS!$B$6,COMPRESORES!AH182,IF($B$15=DATOS!$B$7,EVAPORADORES!AH182,IF($B$15=DATOS!$B$8,FILTROS!AH182,IF($B$15=DATOS!$B$9,IC!AH182,IF($B$15=DATOS!$B$10,MIXERS!AH182,IF($B$15=DATOS!$B$11,MOLINOS!AH182,IF($B$15=DATOS!$B$12,'ÓSMOSIS INV'!AH182,IF($B$15=DATOS!$B$13,REACTORES!AH182,IF($B$15=DATOS!$B$14,RESINAS!AH186,IF($B$15=DATOS!$B$15,SECADORES!AH182,IF($B$15=DATOS!$B$16,SILOS!AH182,IF($B$15=DATOS!$B$17,TANQUES!AH182,IF($B$15=DATOS!$B$18,'TK AGITADOS'!AH182,IF($B$15=DATOS!$B$19,'TORRES ENF'!AH182," ")))))))))))))))))</f>
        <v>0</v>
      </c>
    </row>
    <row r="199" spans="1:32" s="48" customFormat="1" ht="45" customHeight="1" x14ac:dyDescent="0.4">
      <c r="A199" s="46">
        <f>IF($B$15=DATOS!$B$3,CALDERAS!C183,IF($B$15=DATOS!$B$4,CENTRÍFUGAS!C183,IF($B$15=DATOS!$B$5,CHILLERS!C183, IF($B$15=DATOS!$B$6,COMPRESORES!C183,IF($B$15=DATOS!$B$7,EVAPORADORES!C183,IF($B$15=DATOS!$B$8,FILTROS!C183,IF($B$15=DATOS!$B$9,IC!C183,IF($B$15=DATOS!$B$10,MIXERS!C183,IF($B$15=DATOS!$B$11,MOLINOS!C183,IF($B$15=DATOS!$B$12,'ÓSMOSIS INV'!C183,IF($B$15=DATOS!$B$13,REACTORES!C183,IF($B$15=DATOS!$B$14,RESINAS!C187,IF($B$15=DATOS!$B$15,SECADORES!C183,IF($B$15=DATOS!$B$16,SILOS!C183,IF($B$15=DATOS!$B$17,TANQUES!C183,IF($B$15=DATOS!$B$18,'TK AGITADOS'!C183,IF($B$15=DATOS!$B$19,'TORRES ENF'!C183," ")))))))))))))))))</f>
        <v>0</v>
      </c>
      <c r="B199" s="46">
        <f>IF($B$15=DATOS!$B$3,CALDERAS!D183,IF($B$15=DATOS!$B$4,CENTRÍFUGAS!D183,IF($B$15=DATOS!$B$5,CHILLERS!D183, IF($B$15=DATOS!$B$6,COMPRESORES!D183,IF($B$15=DATOS!$B$7,EVAPORADORES!D183,IF($B$15=DATOS!$B$8,FILTROS!D183,IF($B$15=DATOS!$B$9,IC!D183,IF($B$15=DATOS!$B$10,MIXERS!D183,IF($B$15=DATOS!$B$11,MOLINOS!D183,IF($B$15=DATOS!$B$12,'ÓSMOSIS INV'!D183,IF($B$15=DATOS!$B$13,REACTORES!D183,IF($B$15=DATOS!$B$14,RESINAS!D187,IF($B$15=DATOS!$B$15,SECADORES!D183,IF($B$15=DATOS!$B$16,SILOS!D183,IF($B$15=DATOS!$B$17,TANQUES!D183,IF($B$15=DATOS!$B$18,'TK AGITADOS'!D183,IF($B$15=DATOS!$B$19,'TORRES ENF'!D183," ")))))))))))))))))</f>
        <v>0</v>
      </c>
      <c r="C199" s="46">
        <f>IF($B$15=DATOS!$B$3,CALDERAS!E183,IF($B$15=DATOS!$B$4,CENTRÍFUGAS!E183,IF($B$15=DATOS!$B$5,CHILLERS!E183, IF($B$15=DATOS!$B$6,COMPRESORES!E183,IF($B$15=DATOS!$B$7,EVAPORADORES!E183,IF($B$15=DATOS!$B$8,FILTROS!E183,IF($B$15=DATOS!$B$9,IC!E183,IF($B$15=DATOS!$B$10,MIXERS!E183,IF($B$15=DATOS!$B$11,MOLINOS!E183,IF($B$15=DATOS!$B$12,'ÓSMOSIS INV'!E183,IF($B$15=DATOS!$B$13,REACTORES!E183,IF($B$15=DATOS!$B$14,RESINAS!E187,IF($B$15=DATOS!$B$15,SECADORES!E183,IF($B$15=DATOS!$B$16,SILOS!E183,IF($B$15=DATOS!$B$17,TANQUES!E183,IF($B$15=DATOS!$B$18,'TK AGITADOS'!E183,IF($B$15=DATOS!$B$19,'TORRES ENF'!E183," ")))))))))))))))))</f>
        <v>0</v>
      </c>
      <c r="D199" s="46">
        <f>IF($B$15=DATOS!$B$3,CALDERAS!F183,IF($B$15=DATOS!$B$4,CENTRÍFUGAS!F183,IF($B$15=DATOS!$B$5,CHILLERS!F183, IF($B$15=DATOS!$B$6,COMPRESORES!F183,IF($B$15=DATOS!$B$7,EVAPORADORES!F183,IF($B$15=DATOS!$B$8,FILTROS!F183,IF($B$15=DATOS!$B$9,IC!F183,IF($B$15=DATOS!$B$10,MIXERS!F183,IF($B$15=DATOS!$B$11,MOLINOS!F183,IF($B$15=DATOS!$B$12,'ÓSMOSIS INV'!F183,IF($B$15=DATOS!$B$13,REACTORES!F183,IF($B$15=DATOS!$B$14,RESINAS!F187,IF($B$15=DATOS!$B$15,SECADORES!F183,IF($B$15=DATOS!$B$16,SILOS!F183,IF($B$15=DATOS!$B$17,TANQUES!F183,IF($B$15=DATOS!$B$18,'TK AGITADOS'!F183,IF($B$15=DATOS!$B$19,'TORRES ENF'!F183," ")))))))))))))))))</f>
        <v>0</v>
      </c>
      <c r="E199" s="46">
        <f>IF($B$15=DATOS!$B$3,CALDERAS!G183,IF($B$15=DATOS!$B$4,CENTRÍFUGAS!G183,IF($B$15=DATOS!$B$5,CHILLERS!G183, IF($B$15=DATOS!$B$6,COMPRESORES!G183,IF($B$15=DATOS!$B$7,EVAPORADORES!G183,IF($B$15=DATOS!$B$8,FILTROS!G183,IF($B$15=DATOS!$B$9,IC!G183,IF($B$15=DATOS!$B$10,MIXERS!G183,IF($B$15=DATOS!$B$11,MOLINOS!G183,IF($B$15=DATOS!$B$12,'ÓSMOSIS INV'!G183,IF($B$15=DATOS!$B$13,REACTORES!G183,IF($B$15=DATOS!$B$14,RESINAS!G187,IF($B$15=DATOS!$B$15,SECADORES!G183,IF($B$15=DATOS!$B$16,SILOS!G183,IF($B$15=DATOS!$B$17,TANQUES!G183,IF($B$15=DATOS!$B$18,'TK AGITADOS'!G183,IF($B$15=DATOS!$B$19,'TORRES ENF'!G183," ")))))))))))))))))</f>
        <v>0</v>
      </c>
      <c r="F199" s="46">
        <f>IF($B$15=DATOS!$B$3,CALDERAS!H183,IF($B$15=DATOS!$B$4,CENTRÍFUGAS!H183,IF($B$15=DATOS!$B$5,CHILLERS!H183, IF($B$15=DATOS!$B$6,COMPRESORES!H183,IF($B$15=DATOS!$B$7,EVAPORADORES!H183,IF($B$15=DATOS!$B$8,FILTROS!H183,IF($B$15=DATOS!$B$9,IC!H183,IF($B$15=DATOS!$B$10,MIXERS!H183,IF($B$15=DATOS!$B$11,MOLINOS!H183,IF($B$15=DATOS!$B$12,'ÓSMOSIS INV'!H183,IF($B$15=DATOS!$B$13,REACTORES!H183,IF($B$15=DATOS!$B$14,RESINAS!H187,IF($B$15=DATOS!$B$15,SECADORES!H183,IF($B$15=DATOS!$B$16,SILOS!H183,IF($B$15=DATOS!$B$17,TANQUES!H183,IF($B$15=DATOS!$B$18,'TK AGITADOS'!H183,IF($B$15=DATOS!$B$19,'TORRES ENF'!H183," ")))))))))))))))))</f>
        <v>0</v>
      </c>
      <c r="G199" s="46">
        <f>IF($B$15=DATOS!$B$3,CALDERAS!I183,IF($B$15=DATOS!$B$4,CENTRÍFUGAS!I183,IF($B$15=DATOS!$B$5,CHILLERS!I183, IF($B$15=DATOS!$B$6,COMPRESORES!I183,IF($B$15=DATOS!$B$7,EVAPORADORES!I183,IF($B$15=DATOS!$B$8,FILTROS!I183,IF($B$15=DATOS!$B$9,IC!I183,IF($B$15=DATOS!$B$10,MIXERS!I183,IF($B$15=DATOS!$B$11,MOLINOS!I183,IF($B$15=DATOS!$B$12,'ÓSMOSIS INV'!I183,IF($B$15=DATOS!$B$13,REACTORES!I183,IF($B$15=DATOS!$B$14,RESINAS!I187,IF($B$15=DATOS!$B$15,SECADORES!I183,IF($B$15=DATOS!$B$16,SILOS!I183,IF($B$15=DATOS!$B$17,TANQUES!I183,IF($B$15=DATOS!$B$18,'TK AGITADOS'!I183,IF($B$15=DATOS!$B$19,'TORRES ENF'!I183," ")))))))))))))))))</f>
        <v>0</v>
      </c>
      <c r="H199" s="46">
        <f>IF($B$15=DATOS!$B$3,CALDERAS!J183,IF($B$15=DATOS!$B$4,CENTRÍFUGAS!J183,IF($B$15=DATOS!$B$5,CHILLERS!J183, IF($B$15=DATOS!$B$6,COMPRESORES!J183,IF($B$15=DATOS!$B$7,EVAPORADORES!J183,IF($B$15=DATOS!$B$8,FILTROS!J183,IF($B$15=DATOS!$B$9,IC!J183,IF($B$15=DATOS!$B$10,MIXERS!J183,IF($B$15=DATOS!$B$11,MOLINOS!J183,IF($B$15=DATOS!$B$12,'ÓSMOSIS INV'!J183,IF($B$15=DATOS!$B$13,REACTORES!J183,IF($B$15=DATOS!$B$14,RESINAS!J187,IF($B$15=DATOS!$B$15,SECADORES!J183,IF($B$15=DATOS!$B$16,SILOS!J183,IF($B$15=DATOS!$B$17,TANQUES!J183,IF($B$15=DATOS!$B$18,'TK AGITADOS'!J183,IF($B$15=DATOS!$B$19,'TORRES ENF'!J183," ")))))))))))))))))</f>
        <v>0</v>
      </c>
      <c r="I199" s="46">
        <f>IF($B$15=DATOS!$B$3,CALDERAS!K183,IF($B$15=DATOS!$B$4,CENTRÍFUGAS!K183,IF($B$15=DATOS!$B$5,CHILLERS!K183, IF($B$15=DATOS!$B$6,COMPRESORES!K183,IF($B$15=DATOS!$B$7,EVAPORADORES!K183,IF($B$15=DATOS!$B$8,FILTROS!K183,IF($B$15=DATOS!$B$9,IC!K183,IF($B$15=DATOS!$B$10,MIXERS!K183,IF($B$15=DATOS!$B$11,MOLINOS!K183,IF($B$15=DATOS!$B$12,'ÓSMOSIS INV'!K183,IF($B$15=DATOS!$B$13,REACTORES!K183,IF($B$15=DATOS!$B$14,RESINAS!K187,IF($B$15=DATOS!$B$15,SECADORES!K183,IF($B$15=DATOS!$B$16,SILOS!K183,IF($B$15=DATOS!$B$17,TANQUES!K183,IF($B$15=DATOS!$B$18,'TK AGITADOS'!K183,IF($B$15=DATOS!$B$19,'TORRES ENF'!K183," ")))))))))))))))))</f>
        <v>0</v>
      </c>
      <c r="J199" s="46">
        <f>IF($B$15=DATOS!$B$3,CALDERAS!L183,IF($B$15=DATOS!$B$4,CENTRÍFUGAS!L183,IF($B$15=DATOS!$B$5,CHILLERS!L183, IF($B$15=DATOS!$B$6,COMPRESORES!L183,IF($B$15=DATOS!$B$7,EVAPORADORES!L183,IF($B$15=DATOS!$B$8,FILTROS!L183,IF($B$15=DATOS!$B$9,IC!L183,IF($B$15=DATOS!$B$10,MIXERS!L183,IF($B$15=DATOS!$B$11,MOLINOS!L183,IF($B$15=DATOS!$B$12,'ÓSMOSIS INV'!L183,IF($B$15=DATOS!$B$13,REACTORES!L183,IF($B$15=DATOS!$B$14,RESINAS!L187,IF($B$15=DATOS!$B$15,SECADORES!L183,IF($B$15=DATOS!$B$16,SILOS!L183,IF($B$15=DATOS!$B$17,TANQUES!L183,IF($B$15=DATOS!$B$18,'TK AGITADOS'!L183,IF($B$15=DATOS!$B$19,'TORRES ENF'!L183," ")))))))))))))))))</f>
        <v>0</v>
      </c>
      <c r="K199" s="46">
        <f>IF($B$15=DATOS!$B$3,CALDERAS!M183,IF($B$15=DATOS!$B$4,CENTRÍFUGAS!M183,IF($B$15=DATOS!$B$5,CHILLERS!M183, IF($B$15=DATOS!$B$6,COMPRESORES!M183,IF($B$15=DATOS!$B$7,EVAPORADORES!M183,IF($B$15=DATOS!$B$8,FILTROS!M183,IF($B$15=DATOS!$B$9,IC!M183,IF($B$15=DATOS!$B$10,MIXERS!M183,IF($B$15=DATOS!$B$11,MOLINOS!M183,IF($B$15=DATOS!$B$12,'ÓSMOSIS INV'!M183,IF($B$15=DATOS!$B$13,REACTORES!M183,IF($B$15=DATOS!$B$14,RESINAS!M187,IF($B$15=DATOS!$B$15,SECADORES!M183,IF($B$15=DATOS!$B$16,SILOS!M183,IF($B$15=DATOS!$B$17,TANQUES!M183,IF($B$15=DATOS!$B$18,'TK AGITADOS'!M183,IF($B$15=DATOS!$B$19,'TORRES ENF'!M183," ")))))))))))))))))</f>
        <v>0</v>
      </c>
      <c r="L199" s="46">
        <f>IF($B$15=DATOS!$B$3,CALDERAS!N183,IF($B$15=DATOS!$B$4,CENTRÍFUGAS!N183,IF($B$15=DATOS!$B$5,CHILLERS!N183, IF($B$15=DATOS!$B$6,COMPRESORES!N183,IF($B$15=DATOS!$B$7,EVAPORADORES!N183,IF($B$15=DATOS!$B$8,FILTROS!N183,IF($B$15=DATOS!$B$9,IC!N183,IF($B$15=DATOS!$B$10,MIXERS!N183,IF($B$15=DATOS!$B$11,MOLINOS!N183,IF($B$15=DATOS!$B$12,'ÓSMOSIS INV'!N183,IF($B$15=DATOS!$B$13,REACTORES!N183,IF($B$15=DATOS!$B$14,RESINAS!N187,IF($B$15=DATOS!$B$15,SECADORES!N183,IF($B$15=DATOS!$B$16,SILOS!N183,IF($B$15=DATOS!$B$17,TANQUES!N183,IF($B$15=DATOS!$B$18,'TK AGITADOS'!N183,IF($B$15=DATOS!$B$19,'TORRES ENF'!N183," ")))))))))))))))))</f>
        <v>0</v>
      </c>
      <c r="M199" s="46">
        <f>IF($B$15=DATOS!$B$3,CALDERAS!O183,IF($B$15=DATOS!$B$4,CENTRÍFUGAS!O183,IF($B$15=DATOS!$B$5,CHILLERS!O183, IF($B$15=DATOS!$B$6,COMPRESORES!O183,IF($B$15=DATOS!$B$7,EVAPORADORES!O183,IF($B$15=DATOS!$B$8,FILTROS!O183,IF($B$15=DATOS!$B$9,IC!O183,IF($B$15=DATOS!$B$10,MIXERS!O183,IF($B$15=DATOS!$B$11,MOLINOS!O183,IF($B$15=DATOS!$B$12,'ÓSMOSIS INV'!O183,IF($B$15=DATOS!$B$13,REACTORES!O183,IF($B$15=DATOS!$B$14,RESINAS!O187,IF($B$15=DATOS!$B$15,SECADORES!O183,IF($B$15=DATOS!$B$16,SILOS!O183,IF($B$15=DATOS!$B$17,TANQUES!O183,IF($B$15=DATOS!$B$18,'TK AGITADOS'!O183,IF($B$15=DATOS!$B$19,'TORRES ENF'!O183," ")))))))))))))))))</f>
        <v>0</v>
      </c>
      <c r="N199" s="46">
        <f>IF($B$15=DATOS!$B$3,CALDERAS!P183,IF($B$15=DATOS!$B$4,CENTRÍFUGAS!P183,IF($B$15=DATOS!$B$5,CHILLERS!P183, IF($B$15=DATOS!$B$6,COMPRESORES!P183,IF($B$15=DATOS!$B$7,EVAPORADORES!P183,IF($B$15=DATOS!$B$8,FILTROS!P183,IF($B$15=DATOS!$B$9,IC!P183,IF($B$15=DATOS!$B$10,MIXERS!P183,IF($B$15=DATOS!$B$11,MOLINOS!P183,IF($B$15=DATOS!$B$12,'ÓSMOSIS INV'!P183,IF($B$15=DATOS!$B$13,REACTORES!P183,IF($B$15=DATOS!$B$14,RESINAS!P187,IF($B$15=DATOS!$B$15,SECADORES!P183,IF($B$15=DATOS!$B$16,SILOS!P183,IF($B$15=DATOS!$B$17,TANQUES!P183,IF($B$15=DATOS!$B$18,'TK AGITADOS'!P183,IF($B$15=DATOS!$B$19,'TORRES ENF'!P183," ")))))))))))))))))</f>
        <v>0</v>
      </c>
      <c r="O199" s="46">
        <f>IF($B$15=DATOS!$B$3,CALDERAS!Q183,IF($B$15=DATOS!$B$4,CENTRÍFUGAS!Q183,IF($B$15=DATOS!$B$5,CHILLERS!Q183, IF($B$15=DATOS!$B$6,COMPRESORES!Q183,IF($B$15=DATOS!$B$7,EVAPORADORES!Q183,IF($B$15=DATOS!$B$8,FILTROS!Q183,IF($B$15=DATOS!$B$9,IC!Q183,IF($B$15=DATOS!$B$10,MIXERS!Q183,IF($B$15=DATOS!$B$11,MOLINOS!Q183,IF($B$15=DATOS!$B$12,'ÓSMOSIS INV'!Q183,IF($B$15=DATOS!$B$13,REACTORES!Q183,IF($B$15=DATOS!$B$14,RESINAS!Q187,IF($B$15=DATOS!$B$15,SECADORES!Q183,IF($B$15=DATOS!$B$16,SILOS!Q183,IF($B$15=DATOS!$B$17,TANQUES!Q183,IF($B$15=DATOS!$B$18,'TK AGITADOS'!Q183,IF($B$15=DATOS!$B$19,'TORRES ENF'!Q183," ")))))))))))))))))</f>
        <v>0</v>
      </c>
      <c r="P199" s="46">
        <f>IF($B$15=DATOS!$B$3,CALDERAS!R183,IF($B$15=DATOS!$B$4,CENTRÍFUGAS!R183,IF($B$15=DATOS!$B$5,CHILLERS!R183, IF($B$15=DATOS!$B$6,COMPRESORES!R183,IF($B$15=DATOS!$B$7,EVAPORADORES!R183,IF($B$15=DATOS!$B$8,FILTROS!R183,IF($B$15=DATOS!$B$9,IC!R183,IF($B$15=DATOS!$B$10,MIXERS!R183,IF($B$15=DATOS!$B$11,MOLINOS!R183,IF($B$15=DATOS!$B$12,'ÓSMOSIS INV'!R183,IF($B$15=DATOS!$B$13,REACTORES!R183,IF($B$15=DATOS!$B$14,RESINAS!R187,IF($B$15=DATOS!$B$15,SECADORES!R183,IF($B$15=DATOS!$B$16,SILOS!R183,IF($B$15=DATOS!$B$17,TANQUES!R183,IF($B$15=DATOS!$B$18,'TK AGITADOS'!R183,IF($B$15=DATOS!$B$19,'TORRES ENF'!R183," ")))))))))))))))))</f>
        <v>0</v>
      </c>
      <c r="Q199" s="46">
        <f>IF($B$15=DATOS!$B$3,CALDERAS!S183,IF($B$15=DATOS!$B$4,CENTRÍFUGAS!S183,IF($B$15=DATOS!$B$5,CHILLERS!S183, IF($B$15=DATOS!$B$6,COMPRESORES!S183,IF($B$15=DATOS!$B$7,EVAPORADORES!S183,IF($B$15=DATOS!$B$8,FILTROS!S183,IF($B$15=DATOS!$B$9,IC!S183,IF($B$15=DATOS!$B$10,MIXERS!S183,IF($B$15=DATOS!$B$11,MOLINOS!S183,IF($B$15=DATOS!$B$12,'ÓSMOSIS INV'!S183,IF($B$15=DATOS!$B$13,REACTORES!S183,IF($B$15=DATOS!$B$14,RESINAS!S187,IF($B$15=DATOS!$B$15,SECADORES!S183,IF($B$15=DATOS!$B$16,SILOS!S183,IF($B$15=DATOS!$B$17,TANQUES!S183,IF($B$15=DATOS!$B$18,'TK AGITADOS'!S183,IF($B$15=DATOS!$B$19,'TORRES ENF'!S183," ")))))))))))))))))</f>
        <v>0</v>
      </c>
      <c r="R199" s="46">
        <f>IF($B$15=DATOS!$B$3,CALDERAS!T183,IF($B$15=DATOS!$B$4,CENTRÍFUGAS!T183,IF($B$15=DATOS!$B$5,CHILLERS!T183, IF($B$15=DATOS!$B$6,COMPRESORES!T183,IF($B$15=DATOS!$B$7,EVAPORADORES!T183,IF($B$15=DATOS!$B$8,FILTROS!T183,IF($B$15=DATOS!$B$9,IC!T183,IF($B$15=DATOS!$B$10,MIXERS!T183,IF($B$15=DATOS!$B$11,MOLINOS!T183,IF($B$15=DATOS!$B$12,'ÓSMOSIS INV'!T183,IF($B$15=DATOS!$B$13,REACTORES!T183,IF($B$15=DATOS!$B$14,RESINAS!T187,IF($B$15=DATOS!$B$15,SECADORES!T183,IF($B$15=DATOS!$B$16,SILOS!T183,IF($B$15=DATOS!$B$17,TANQUES!T183,IF($B$15=DATOS!$B$18,'TK AGITADOS'!T183,IF($B$15=DATOS!$B$19,'TORRES ENF'!T183," ")))))))))))))))))</f>
        <v>0</v>
      </c>
      <c r="S199" s="46">
        <f>IF($B$15=DATOS!$B$3,CALDERAS!U183,IF($B$15=DATOS!$B$4,CENTRÍFUGAS!U183,IF($B$15=DATOS!$B$5,CHILLERS!U183, IF($B$15=DATOS!$B$6,COMPRESORES!U183,IF($B$15=DATOS!$B$7,EVAPORADORES!U183,IF($B$15=DATOS!$B$8,FILTROS!U183,IF($B$15=DATOS!$B$9,IC!U183,IF($B$15=DATOS!$B$10,MIXERS!U183,IF($B$15=DATOS!$B$11,MOLINOS!U183,IF($B$15=DATOS!$B$12,'ÓSMOSIS INV'!U183,IF($B$15=DATOS!$B$13,REACTORES!U183,IF($B$15=DATOS!$B$14,RESINAS!U187,IF($B$15=DATOS!$B$15,SECADORES!U183,IF($B$15=DATOS!$B$16,SILOS!U183,IF($B$15=DATOS!$B$17,TANQUES!U183,IF($B$15=DATOS!$B$18,'TK AGITADOS'!U183,IF($B$15=DATOS!$B$19,'TORRES ENF'!U183," ")))))))))))))))))</f>
        <v>0</v>
      </c>
      <c r="T199" s="46">
        <f>IF($B$15=DATOS!$B$3,CALDERAS!V183,IF($B$15=DATOS!$B$4,CENTRÍFUGAS!V183,IF($B$15=DATOS!$B$5,CHILLERS!V183, IF($B$15=DATOS!$B$6,COMPRESORES!V183,IF($B$15=DATOS!$B$7,EVAPORADORES!V183,IF($B$15=DATOS!$B$8,FILTROS!V183,IF($B$15=DATOS!$B$9,IC!V183,IF($B$15=DATOS!$B$10,MIXERS!V183,IF($B$15=DATOS!$B$11,MOLINOS!V183,IF($B$15=DATOS!$B$12,'ÓSMOSIS INV'!V183,IF($B$15=DATOS!$B$13,REACTORES!V183,IF($B$15=DATOS!$B$14,RESINAS!V187,IF($B$15=DATOS!$B$15,SECADORES!V183,IF($B$15=DATOS!$B$16,SILOS!V183,IF($B$15=DATOS!$B$17,TANQUES!V183,IF($B$15=DATOS!$B$18,'TK AGITADOS'!V183,IF($B$15=DATOS!$B$19,'TORRES ENF'!V183," ")))))))))))))))))</f>
        <v>0</v>
      </c>
      <c r="U199" s="46">
        <f>IF($B$15=DATOS!$B$3,CALDERAS!W183,IF($B$15=DATOS!$B$4,CENTRÍFUGAS!W183,IF($B$15=DATOS!$B$5,CHILLERS!W183, IF($B$15=DATOS!$B$6,COMPRESORES!W183,IF($B$15=DATOS!$B$7,EVAPORADORES!W183,IF($B$15=DATOS!$B$8,FILTROS!W183,IF($B$15=DATOS!$B$9,IC!W183,IF($B$15=DATOS!$B$10,MIXERS!W183,IF($B$15=DATOS!$B$11,MOLINOS!W183,IF($B$15=DATOS!$B$12,'ÓSMOSIS INV'!W183,IF($B$15=DATOS!$B$13,REACTORES!W183,IF($B$15=DATOS!$B$14,RESINAS!W187,IF($B$15=DATOS!$B$15,SECADORES!W183,IF($B$15=DATOS!$B$16,SILOS!W183,IF($B$15=DATOS!$B$17,TANQUES!W183,IF($B$15=DATOS!$B$18,'TK AGITADOS'!W183,IF($B$15=DATOS!$B$19,'TORRES ENF'!W183," ")))))))))))))))))</f>
        <v>0</v>
      </c>
      <c r="V199" s="46">
        <f>IF($B$15=DATOS!$B$3,CALDERAS!X183,IF($B$15=DATOS!$B$4,CENTRÍFUGAS!X183,IF($B$15=DATOS!$B$5,CHILLERS!X183, IF($B$15=DATOS!$B$6,COMPRESORES!X183,IF($B$15=DATOS!$B$7,EVAPORADORES!X183,IF($B$15=DATOS!$B$8,FILTROS!X183,IF($B$15=DATOS!$B$9,IC!X183,IF($B$15=DATOS!$B$10,MIXERS!X183,IF($B$15=DATOS!$B$11,MOLINOS!X183,IF($B$15=DATOS!$B$12,'ÓSMOSIS INV'!X183,IF($B$15=DATOS!$B$13,REACTORES!X183,IF($B$15=DATOS!$B$14,RESINAS!X187,IF($B$15=DATOS!$B$15,SECADORES!X183,IF($B$15=DATOS!$B$16,SILOS!X183,IF($B$15=DATOS!$B$17,TANQUES!X183,IF($B$15=DATOS!$B$18,'TK AGITADOS'!X183,IF($B$15=DATOS!$B$19,'TORRES ENF'!X183," ")))))))))))))))))</f>
        <v>0</v>
      </c>
      <c r="W199" s="46">
        <f>IF($B$15=DATOS!$B$3,CALDERAS!Y183,IF($B$15=DATOS!$B$4,CENTRÍFUGAS!Y183,IF($B$15=DATOS!$B$5,CHILLERS!Y183, IF($B$15=DATOS!$B$6,COMPRESORES!Y183,IF($B$15=DATOS!$B$7,EVAPORADORES!Y183,IF($B$15=DATOS!$B$8,FILTROS!Y183,IF($B$15=DATOS!$B$9,IC!Y183,IF($B$15=DATOS!$B$10,MIXERS!Y183,IF($B$15=DATOS!$B$11,MOLINOS!Y183,IF($B$15=DATOS!$B$12,'ÓSMOSIS INV'!Y183,IF($B$15=DATOS!$B$13,REACTORES!Y183,IF($B$15=DATOS!$B$14,RESINAS!Y187,IF($B$15=DATOS!$B$15,SECADORES!Y183,IF($B$15=DATOS!$B$16,SILOS!Y183,IF($B$15=DATOS!$B$17,TANQUES!Y183,IF($B$15=DATOS!$B$18,'TK AGITADOS'!Y183,IF($B$15=DATOS!$B$19,'TORRES ENF'!Y183," ")))))))))))))))))</f>
        <v>0</v>
      </c>
      <c r="X199" s="46">
        <f>IF($B$15=DATOS!$B$3,CALDERAS!Z183,IF($B$15=DATOS!$B$4,CENTRÍFUGAS!Z183,IF($B$15=DATOS!$B$5,CHILLERS!Z183, IF($B$15=DATOS!$B$6,COMPRESORES!Z183,IF($B$15=DATOS!$B$7,EVAPORADORES!Z183,IF($B$15=DATOS!$B$8,FILTROS!Z183,IF($B$15=DATOS!$B$9,IC!Z183,IF($B$15=DATOS!$B$10,MIXERS!Z183,IF($B$15=DATOS!$B$11,MOLINOS!Z183,IF($B$15=DATOS!$B$12,'ÓSMOSIS INV'!Z183,IF($B$15=DATOS!$B$13,REACTORES!Z183,IF($B$15=DATOS!$B$14,RESINAS!Z187,IF($B$15=DATOS!$B$15,SECADORES!Z183,IF($B$15=DATOS!$B$16,SILOS!Z183,IF($B$15=DATOS!$B$17,TANQUES!Z183,IF($B$15=DATOS!$B$18,'TK AGITADOS'!Z183,IF($B$15=DATOS!$B$19,'TORRES ENF'!Z183," ")))))))))))))))))</f>
        <v>0</v>
      </c>
      <c r="Y199" s="46">
        <f>IF($B$15=DATOS!$B$3,CALDERAS!AA183,IF($B$15=DATOS!$B$4,CENTRÍFUGAS!AA183,IF($B$15=DATOS!$B$5,CHILLERS!AA183, IF($B$15=DATOS!$B$6,COMPRESORES!AA183,IF($B$15=DATOS!$B$7,EVAPORADORES!AA183,IF($B$15=DATOS!$B$8,FILTROS!AA183,IF($B$15=DATOS!$B$9,IC!AA183,IF($B$15=DATOS!$B$10,MIXERS!AA183,IF($B$15=DATOS!$B$11,MOLINOS!AA183,IF($B$15=DATOS!$B$12,'ÓSMOSIS INV'!AA183,IF($B$15=DATOS!$B$13,REACTORES!AA183,IF($B$15=DATOS!$B$14,RESINAS!AA187,IF($B$15=DATOS!$B$15,SECADORES!AA183,IF($B$15=DATOS!$B$16,SILOS!AA183,IF($B$15=DATOS!$B$17,TANQUES!AA183,IF($B$15=DATOS!$B$18,'TK AGITADOS'!AA183,IF($B$15=DATOS!$B$19,'TORRES ENF'!AA183," ")))))))))))))))))</f>
        <v>0</v>
      </c>
      <c r="Z199" s="46">
        <f>IF($B$15=DATOS!$B$3,CALDERAS!AB183,IF($B$15=DATOS!$B$4,CENTRÍFUGAS!AB183,IF($B$15=DATOS!$B$5,CHILLERS!AB183, IF($B$15=DATOS!$B$6,COMPRESORES!AB183,IF($B$15=DATOS!$B$7,EVAPORADORES!AB183,IF($B$15=DATOS!$B$8,FILTROS!AB183,IF($B$15=DATOS!$B$9,IC!AB183,IF($B$15=DATOS!$B$10,MIXERS!AB183,IF($B$15=DATOS!$B$11,MOLINOS!AB183,IF($B$15=DATOS!$B$12,'ÓSMOSIS INV'!AB183,IF($B$15=DATOS!$B$13,REACTORES!AB183,IF($B$15=DATOS!$B$14,RESINAS!AB187,IF($B$15=DATOS!$B$15,SECADORES!AB183,IF($B$15=DATOS!$B$16,SILOS!AB183,IF($B$15=DATOS!$B$17,TANQUES!AB183,IF($B$15=DATOS!$B$18,'TK AGITADOS'!AB183,IF($B$15=DATOS!$B$19,'TORRES ENF'!AB183," ")))))))))))))))))</f>
        <v>0</v>
      </c>
      <c r="AA199" s="46">
        <f>IF($B$15=DATOS!$B$3,CALDERAS!AC183,IF($B$15=DATOS!$B$4,CENTRÍFUGAS!AC183,IF($B$15=DATOS!$B$5,CHILLERS!AC183, IF($B$15=DATOS!$B$6,COMPRESORES!AC183,IF($B$15=DATOS!$B$7,EVAPORADORES!AC183,IF($B$15=DATOS!$B$8,FILTROS!AC183,IF($B$15=DATOS!$B$9,IC!AC183,IF($B$15=DATOS!$B$10,MIXERS!AC183,IF($B$15=DATOS!$B$11,MOLINOS!AC183,IF($B$15=DATOS!$B$12,'ÓSMOSIS INV'!AC183,IF($B$15=DATOS!$B$13,REACTORES!AC183,IF($B$15=DATOS!$B$14,RESINAS!AC187,IF($B$15=DATOS!$B$15,SECADORES!AC183,IF($B$15=DATOS!$B$16,SILOS!AC183,IF($B$15=DATOS!$B$17,TANQUES!AC183,IF($B$15=DATOS!$B$18,'TK AGITADOS'!AC183,IF($B$15=DATOS!$B$19,'TORRES ENF'!AC183," ")))))))))))))))))</f>
        <v>0</v>
      </c>
      <c r="AB199" s="46">
        <f>IF($B$15=DATOS!$B$3,CALDERAS!AD183,IF($B$15=DATOS!$B$4,CENTRÍFUGAS!AD183,IF($B$15=DATOS!$B$5,CHILLERS!AD183, IF($B$15=DATOS!$B$6,COMPRESORES!AD183,IF($B$15=DATOS!$B$7,EVAPORADORES!AD183,IF($B$15=DATOS!$B$8,FILTROS!AD183,IF($B$15=DATOS!$B$9,IC!AD183,IF($B$15=DATOS!$B$10,MIXERS!AD183,IF($B$15=DATOS!$B$11,MOLINOS!AD183,IF($B$15=DATOS!$B$12,'ÓSMOSIS INV'!AD183,IF($B$15=DATOS!$B$13,REACTORES!AD183,IF($B$15=DATOS!$B$14,RESINAS!AD187,IF($B$15=DATOS!$B$15,SECADORES!AD183,IF($B$15=DATOS!$B$16,SILOS!AD183,IF($B$15=DATOS!$B$17,TANQUES!AD183,IF($B$15=DATOS!$B$18,'TK AGITADOS'!AD183,IF($B$15=DATOS!$B$19,'TORRES ENF'!AD183," ")))))))))))))))))</f>
        <v>0</v>
      </c>
      <c r="AC199" s="46">
        <f>IF($B$15=DATOS!$B$3,CALDERAS!AE183,IF($B$15=DATOS!$B$4,CENTRÍFUGAS!AE183,IF($B$15=DATOS!$B$5,CHILLERS!AE183, IF($B$15=DATOS!$B$6,COMPRESORES!AE183,IF($B$15=DATOS!$B$7,EVAPORADORES!AE183,IF($B$15=DATOS!$B$8,FILTROS!AE183,IF($B$15=DATOS!$B$9,IC!AE183,IF($B$15=DATOS!$B$10,MIXERS!AE183,IF($B$15=DATOS!$B$11,MOLINOS!AE183,IF($B$15=DATOS!$B$12,'ÓSMOSIS INV'!AE183,IF($B$15=DATOS!$B$13,REACTORES!AE183,IF($B$15=DATOS!$B$14,RESINAS!AE187,IF($B$15=DATOS!$B$15,SECADORES!AE183,IF($B$15=DATOS!$B$16,SILOS!AE183,IF($B$15=DATOS!$B$17,TANQUES!AE183,IF($B$15=DATOS!$B$18,'TK AGITADOS'!AE183,IF($B$15=DATOS!$B$19,'TORRES ENF'!AE183," ")))))))))))))))))</f>
        <v>0</v>
      </c>
      <c r="AD199" s="46">
        <f>IF($B$15=DATOS!$B$3,CALDERAS!AF183,IF($B$15=DATOS!$B$4,CENTRÍFUGAS!AF183,IF($B$15=DATOS!$B$5,CHILLERS!AF183, IF($B$15=DATOS!$B$6,COMPRESORES!AF183,IF($B$15=DATOS!$B$7,EVAPORADORES!AF183,IF($B$15=DATOS!$B$8,FILTROS!AF183,IF($B$15=DATOS!$B$9,IC!AF183,IF($B$15=DATOS!$B$10,MIXERS!AF183,IF($B$15=DATOS!$B$11,MOLINOS!AF183,IF($B$15=DATOS!$B$12,'ÓSMOSIS INV'!AF183,IF($B$15=DATOS!$B$13,REACTORES!AF183,IF($B$15=DATOS!$B$14,RESINAS!AF187,IF($B$15=DATOS!$B$15,SECADORES!AF183,IF($B$15=DATOS!$B$16,SILOS!AF183,IF($B$15=DATOS!$B$17,TANQUES!AF183,IF($B$15=DATOS!$B$18,'TK AGITADOS'!AF183,IF($B$15=DATOS!$B$19,'TORRES ENF'!AF183," ")))))))))))))))))</f>
        <v>0</v>
      </c>
      <c r="AE199" s="46">
        <f>IF($B$15=DATOS!$B$3,CALDERAS!AG183,IF($B$15=DATOS!$B$4,CENTRÍFUGAS!AG183,IF($B$15=DATOS!$B$5,CHILLERS!AG183, IF($B$15=DATOS!$B$6,COMPRESORES!AG183,IF($B$15=DATOS!$B$7,EVAPORADORES!AG183,IF($B$15=DATOS!$B$8,FILTROS!AG183,IF($B$15=DATOS!$B$9,IC!AG183,IF($B$15=DATOS!$B$10,MIXERS!AG183,IF($B$15=DATOS!$B$11,MOLINOS!AG183,IF($B$15=DATOS!$B$12,'ÓSMOSIS INV'!AG183,IF($B$15=DATOS!$B$13,REACTORES!AG183,IF($B$15=DATOS!$B$14,RESINAS!AG187,IF($B$15=DATOS!$B$15,SECADORES!AG183,IF($B$15=DATOS!$B$16,SILOS!AG183,IF($B$15=DATOS!$B$17,TANQUES!AG183,IF($B$15=DATOS!$B$18,'TK AGITADOS'!AG183,IF($B$15=DATOS!$B$19,'TORRES ENF'!AG183," ")))))))))))))))))</f>
        <v>0</v>
      </c>
      <c r="AF199" s="46">
        <f>IF($B$15=DATOS!$B$3,CALDERAS!AH183,IF($B$15=DATOS!$B$4,CENTRÍFUGAS!AH183,IF($B$15=DATOS!$B$5,CHILLERS!AH183, IF($B$15=DATOS!$B$6,COMPRESORES!AH183,IF($B$15=DATOS!$B$7,EVAPORADORES!AH183,IF($B$15=DATOS!$B$8,FILTROS!AH183,IF($B$15=DATOS!$B$9,IC!AH183,IF($B$15=DATOS!$B$10,MIXERS!AH183,IF($B$15=DATOS!$B$11,MOLINOS!AH183,IF($B$15=DATOS!$B$12,'ÓSMOSIS INV'!AH183,IF($B$15=DATOS!$B$13,REACTORES!AH183,IF($B$15=DATOS!$B$14,RESINAS!AH187,IF($B$15=DATOS!$B$15,SECADORES!AH183,IF($B$15=DATOS!$B$16,SILOS!AH183,IF($B$15=DATOS!$B$17,TANQUES!AH183,IF($B$15=DATOS!$B$18,'TK AGITADOS'!AH183,IF($B$15=DATOS!$B$19,'TORRES ENF'!AH183," ")))))))))))))))))</f>
        <v>0</v>
      </c>
    </row>
    <row r="200" spans="1:32" s="48" customFormat="1" ht="45" customHeight="1" x14ac:dyDescent="0.4">
      <c r="A200" s="46">
        <f>IF($B$15=DATOS!$B$3,CALDERAS!C184,IF($B$15=DATOS!$B$4,CENTRÍFUGAS!C184,IF($B$15=DATOS!$B$5,CHILLERS!C184, IF($B$15=DATOS!$B$6,COMPRESORES!C184,IF($B$15=DATOS!$B$7,EVAPORADORES!C184,IF($B$15=DATOS!$B$8,FILTROS!C184,IF($B$15=DATOS!$B$9,IC!C184,IF($B$15=DATOS!$B$10,MIXERS!C184,IF($B$15=DATOS!$B$11,MOLINOS!C184,IF($B$15=DATOS!$B$12,'ÓSMOSIS INV'!C184,IF($B$15=DATOS!$B$13,REACTORES!C184,IF($B$15=DATOS!$B$14,RESINAS!C188,IF($B$15=DATOS!$B$15,SECADORES!C184,IF($B$15=DATOS!$B$16,SILOS!C184,IF($B$15=DATOS!$B$17,TANQUES!C184,IF($B$15=DATOS!$B$18,'TK AGITADOS'!C184,IF($B$15=DATOS!$B$19,'TORRES ENF'!C184," ")))))))))))))))))</f>
        <v>0</v>
      </c>
      <c r="B200" s="46">
        <f>IF($B$15=DATOS!$B$3,CALDERAS!D184,IF($B$15=DATOS!$B$4,CENTRÍFUGAS!D184,IF($B$15=DATOS!$B$5,CHILLERS!D184, IF($B$15=DATOS!$B$6,COMPRESORES!D184,IF($B$15=DATOS!$B$7,EVAPORADORES!D184,IF($B$15=DATOS!$B$8,FILTROS!D184,IF($B$15=DATOS!$B$9,IC!D184,IF($B$15=DATOS!$B$10,MIXERS!D184,IF($B$15=DATOS!$B$11,MOLINOS!D184,IF($B$15=DATOS!$B$12,'ÓSMOSIS INV'!D184,IF($B$15=DATOS!$B$13,REACTORES!D184,IF($B$15=DATOS!$B$14,RESINAS!D188,IF($B$15=DATOS!$B$15,SECADORES!D184,IF($B$15=DATOS!$B$16,SILOS!D184,IF($B$15=DATOS!$B$17,TANQUES!D184,IF($B$15=DATOS!$B$18,'TK AGITADOS'!D184,IF($B$15=DATOS!$B$19,'TORRES ENF'!D184," ")))))))))))))))))</f>
        <v>0</v>
      </c>
      <c r="C200" s="46">
        <f>IF($B$15=DATOS!$B$3,CALDERAS!E184,IF($B$15=DATOS!$B$4,CENTRÍFUGAS!E184,IF($B$15=DATOS!$B$5,CHILLERS!E184, IF($B$15=DATOS!$B$6,COMPRESORES!E184,IF($B$15=DATOS!$B$7,EVAPORADORES!E184,IF($B$15=DATOS!$B$8,FILTROS!E184,IF($B$15=DATOS!$B$9,IC!E184,IF($B$15=DATOS!$B$10,MIXERS!E184,IF($B$15=DATOS!$B$11,MOLINOS!E184,IF($B$15=DATOS!$B$12,'ÓSMOSIS INV'!E184,IF($B$15=DATOS!$B$13,REACTORES!E184,IF($B$15=DATOS!$B$14,RESINAS!E188,IF($B$15=DATOS!$B$15,SECADORES!E184,IF($B$15=DATOS!$B$16,SILOS!E184,IF($B$15=DATOS!$B$17,TANQUES!E184,IF($B$15=DATOS!$B$18,'TK AGITADOS'!E184,IF($B$15=DATOS!$B$19,'TORRES ENF'!E184," ")))))))))))))))))</f>
        <v>0</v>
      </c>
      <c r="D200" s="46">
        <f>IF($B$15=DATOS!$B$3,CALDERAS!F184,IF($B$15=DATOS!$B$4,CENTRÍFUGAS!F184,IF($B$15=DATOS!$B$5,CHILLERS!F184, IF($B$15=DATOS!$B$6,COMPRESORES!F184,IF($B$15=DATOS!$B$7,EVAPORADORES!F184,IF($B$15=DATOS!$B$8,FILTROS!F184,IF($B$15=DATOS!$B$9,IC!F184,IF($B$15=DATOS!$B$10,MIXERS!F184,IF($B$15=DATOS!$B$11,MOLINOS!F184,IF($B$15=DATOS!$B$12,'ÓSMOSIS INV'!F184,IF($B$15=DATOS!$B$13,REACTORES!F184,IF($B$15=DATOS!$B$14,RESINAS!F188,IF($B$15=DATOS!$B$15,SECADORES!F184,IF($B$15=DATOS!$B$16,SILOS!F184,IF($B$15=DATOS!$B$17,TANQUES!F184,IF($B$15=DATOS!$B$18,'TK AGITADOS'!F184,IF($B$15=DATOS!$B$19,'TORRES ENF'!F184," ")))))))))))))))))</f>
        <v>0</v>
      </c>
      <c r="E200" s="46">
        <f>IF($B$15=DATOS!$B$3,CALDERAS!G184,IF($B$15=DATOS!$B$4,CENTRÍFUGAS!G184,IF($B$15=DATOS!$B$5,CHILLERS!G184, IF($B$15=DATOS!$B$6,COMPRESORES!G184,IF($B$15=DATOS!$B$7,EVAPORADORES!G184,IF($B$15=DATOS!$B$8,FILTROS!G184,IF($B$15=DATOS!$B$9,IC!G184,IF($B$15=DATOS!$B$10,MIXERS!G184,IF($B$15=DATOS!$B$11,MOLINOS!G184,IF($B$15=DATOS!$B$12,'ÓSMOSIS INV'!G184,IF($B$15=DATOS!$B$13,REACTORES!G184,IF($B$15=DATOS!$B$14,RESINAS!G188,IF($B$15=DATOS!$B$15,SECADORES!G184,IF($B$15=DATOS!$B$16,SILOS!G184,IF($B$15=DATOS!$B$17,TANQUES!G184,IF($B$15=DATOS!$B$18,'TK AGITADOS'!G184,IF($B$15=DATOS!$B$19,'TORRES ENF'!G184," ")))))))))))))))))</f>
        <v>0</v>
      </c>
      <c r="F200" s="46">
        <f>IF($B$15=DATOS!$B$3,CALDERAS!H184,IF($B$15=DATOS!$B$4,CENTRÍFUGAS!H184,IF($B$15=DATOS!$B$5,CHILLERS!H184, IF($B$15=DATOS!$B$6,COMPRESORES!H184,IF($B$15=DATOS!$B$7,EVAPORADORES!H184,IF($B$15=DATOS!$B$8,FILTROS!H184,IF($B$15=DATOS!$B$9,IC!H184,IF($B$15=DATOS!$B$10,MIXERS!H184,IF($B$15=DATOS!$B$11,MOLINOS!H184,IF($B$15=DATOS!$B$12,'ÓSMOSIS INV'!H184,IF($B$15=DATOS!$B$13,REACTORES!H184,IF($B$15=DATOS!$B$14,RESINAS!H188,IF($B$15=DATOS!$B$15,SECADORES!H184,IF($B$15=DATOS!$B$16,SILOS!H184,IF($B$15=DATOS!$B$17,TANQUES!H184,IF($B$15=DATOS!$B$18,'TK AGITADOS'!H184,IF($B$15=DATOS!$B$19,'TORRES ENF'!H184," ")))))))))))))))))</f>
        <v>0</v>
      </c>
      <c r="G200" s="46">
        <f>IF($B$15=DATOS!$B$3,CALDERAS!I184,IF($B$15=DATOS!$B$4,CENTRÍFUGAS!I184,IF($B$15=DATOS!$B$5,CHILLERS!I184, IF($B$15=DATOS!$B$6,COMPRESORES!I184,IF($B$15=DATOS!$B$7,EVAPORADORES!I184,IF($B$15=DATOS!$B$8,FILTROS!I184,IF($B$15=DATOS!$B$9,IC!I184,IF($B$15=DATOS!$B$10,MIXERS!I184,IF($B$15=DATOS!$B$11,MOLINOS!I184,IF($B$15=DATOS!$B$12,'ÓSMOSIS INV'!I184,IF($B$15=DATOS!$B$13,REACTORES!I184,IF($B$15=DATOS!$B$14,RESINAS!I188,IF($B$15=DATOS!$B$15,SECADORES!I184,IF($B$15=DATOS!$B$16,SILOS!I184,IF($B$15=DATOS!$B$17,TANQUES!I184,IF($B$15=DATOS!$B$18,'TK AGITADOS'!I184,IF($B$15=DATOS!$B$19,'TORRES ENF'!I184," ")))))))))))))))))</f>
        <v>0</v>
      </c>
      <c r="H200" s="46">
        <f>IF($B$15=DATOS!$B$3,CALDERAS!J184,IF($B$15=DATOS!$B$4,CENTRÍFUGAS!J184,IF($B$15=DATOS!$B$5,CHILLERS!J184, IF($B$15=DATOS!$B$6,COMPRESORES!J184,IF($B$15=DATOS!$B$7,EVAPORADORES!J184,IF($B$15=DATOS!$B$8,FILTROS!J184,IF($B$15=DATOS!$B$9,IC!J184,IF($B$15=DATOS!$B$10,MIXERS!J184,IF($B$15=DATOS!$B$11,MOLINOS!J184,IF($B$15=DATOS!$B$12,'ÓSMOSIS INV'!J184,IF($B$15=DATOS!$B$13,REACTORES!J184,IF($B$15=DATOS!$B$14,RESINAS!J188,IF($B$15=DATOS!$B$15,SECADORES!J184,IF($B$15=DATOS!$B$16,SILOS!J184,IF($B$15=DATOS!$B$17,TANQUES!J184,IF($B$15=DATOS!$B$18,'TK AGITADOS'!J184,IF($B$15=DATOS!$B$19,'TORRES ENF'!J184," ")))))))))))))))))</f>
        <v>0</v>
      </c>
      <c r="I200" s="46">
        <f>IF($B$15=DATOS!$B$3,CALDERAS!K184,IF($B$15=DATOS!$B$4,CENTRÍFUGAS!K184,IF($B$15=DATOS!$B$5,CHILLERS!K184, IF($B$15=DATOS!$B$6,COMPRESORES!K184,IF($B$15=DATOS!$B$7,EVAPORADORES!K184,IF($B$15=DATOS!$B$8,FILTROS!K184,IF($B$15=DATOS!$B$9,IC!K184,IF($B$15=DATOS!$B$10,MIXERS!K184,IF($B$15=DATOS!$B$11,MOLINOS!K184,IF($B$15=DATOS!$B$12,'ÓSMOSIS INV'!K184,IF($B$15=DATOS!$B$13,REACTORES!K184,IF($B$15=DATOS!$B$14,RESINAS!K188,IF($B$15=DATOS!$B$15,SECADORES!K184,IF($B$15=DATOS!$B$16,SILOS!K184,IF($B$15=DATOS!$B$17,TANQUES!K184,IF($B$15=DATOS!$B$18,'TK AGITADOS'!K184,IF($B$15=DATOS!$B$19,'TORRES ENF'!K184," ")))))))))))))))))</f>
        <v>0</v>
      </c>
      <c r="J200" s="46">
        <f>IF($B$15=DATOS!$B$3,CALDERAS!L184,IF($B$15=DATOS!$B$4,CENTRÍFUGAS!L184,IF($B$15=DATOS!$B$5,CHILLERS!L184, IF($B$15=DATOS!$B$6,COMPRESORES!L184,IF($B$15=DATOS!$B$7,EVAPORADORES!L184,IF($B$15=DATOS!$B$8,FILTROS!L184,IF($B$15=DATOS!$B$9,IC!L184,IF($B$15=DATOS!$B$10,MIXERS!L184,IF($B$15=DATOS!$B$11,MOLINOS!L184,IF($B$15=DATOS!$B$12,'ÓSMOSIS INV'!L184,IF($B$15=DATOS!$B$13,REACTORES!L184,IF($B$15=DATOS!$B$14,RESINAS!L188,IF($B$15=DATOS!$B$15,SECADORES!L184,IF($B$15=DATOS!$B$16,SILOS!L184,IF($B$15=DATOS!$B$17,TANQUES!L184,IF($B$15=DATOS!$B$18,'TK AGITADOS'!L184,IF($B$15=DATOS!$B$19,'TORRES ENF'!L184," ")))))))))))))))))</f>
        <v>0</v>
      </c>
      <c r="K200" s="46">
        <f>IF($B$15=DATOS!$B$3,CALDERAS!M184,IF($B$15=DATOS!$B$4,CENTRÍFUGAS!M184,IF($B$15=DATOS!$B$5,CHILLERS!M184, IF($B$15=DATOS!$B$6,COMPRESORES!M184,IF($B$15=DATOS!$B$7,EVAPORADORES!M184,IF($B$15=DATOS!$B$8,FILTROS!M184,IF($B$15=DATOS!$B$9,IC!M184,IF($B$15=DATOS!$B$10,MIXERS!M184,IF($B$15=DATOS!$B$11,MOLINOS!M184,IF($B$15=DATOS!$B$12,'ÓSMOSIS INV'!M184,IF($B$15=DATOS!$B$13,REACTORES!M184,IF($B$15=DATOS!$B$14,RESINAS!M188,IF($B$15=DATOS!$B$15,SECADORES!M184,IF($B$15=DATOS!$B$16,SILOS!M184,IF($B$15=DATOS!$B$17,TANQUES!M184,IF($B$15=DATOS!$B$18,'TK AGITADOS'!M184,IF($B$15=DATOS!$B$19,'TORRES ENF'!M184," ")))))))))))))))))</f>
        <v>0</v>
      </c>
      <c r="L200" s="46">
        <f>IF($B$15=DATOS!$B$3,CALDERAS!N184,IF($B$15=DATOS!$B$4,CENTRÍFUGAS!N184,IF($B$15=DATOS!$B$5,CHILLERS!N184, IF($B$15=DATOS!$B$6,COMPRESORES!N184,IF($B$15=DATOS!$B$7,EVAPORADORES!N184,IF($B$15=DATOS!$B$8,FILTROS!N184,IF($B$15=DATOS!$B$9,IC!N184,IF($B$15=DATOS!$B$10,MIXERS!N184,IF($B$15=DATOS!$B$11,MOLINOS!N184,IF($B$15=DATOS!$B$12,'ÓSMOSIS INV'!N184,IF($B$15=DATOS!$B$13,REACTORES!N184,IF($B$15=DATOS!$B$14,RESINAS!N188,IF($B$15=DATOS!$B$15,SECADORES!N184,IF($B$15=DATOS!$B$16,SILOS!N184,IF($B$15=DATOS!$B$17,TANQUES!N184,IF($B$15=DATOS!$B$18,'TK AGITADOS'!N184,IF($B$15=DATOS!$B$19,'TORRES ENF'!N184," ")))))))))))))))))</f>
        <v>0</v>
      </c>
      <c r="M200" s="46">
        <f>IF($B$15=DATOS!$B$3,CALDERAS!O184,IF($B$15=DATOS!$B$4,CENTRÍFUGAS!O184,IF($B$15=DATOS!$B$5,CHILLERS!O184, IF($B$15=DATOS!$B$6,COMPRESORES!O184,IF($B$15=DATOS!$B$7,EVAPORADORES!O184,IF($B$15=DATOS!$B$8,FILTROS!O184,IF($B$15=DATOS!$B$9,IC!O184,IF($B$15=DATOS!$B$10,MIXERS!O184,IF($B$15=DATOS!$B$11,MOLINOS!O184,IF($B$15=DATOS!$B$12,'ÓSMOSIS INV'!O184,IF($B$15=DATOS!$B$13,REACTORES!O184,IF($B$15=DATOS!$B$14,RESINAS!O188,IF($B$15=DATOS!$B$15,SECADORES!O184,IF($B$15=DATOS!$B$16,SILOS!O184,IF($B$15=DATOS!$B$17,TANQUES!O184,IF($B$15=DATOS!$B$18,'TK AGITADOS'!O184,IF($B$15=DATOS!$B$19,'TORRES ENF'!O184," ")))))))))))))))))</f>
        <v>0</v>
      </c>
      <c r="N200" s="46">
        <f>IF($B$15=DATOS!$B$3,CALDERAS!P184,IF($B$15=DATOS!$B$4,CENTRÍFUGAS!P184,IF($B$15=DATOS!$B$5,CHILLERS!P184, IF($B$15=DATOS!$B$6,COMPRESORES!P184,IF($B$15=DATOS!$B$7,EVAPORADORES!P184,IF($B$15=DATOS!$B$8,FILTROS!P184,IF($B$15=DATOS!$B$9,IC!P184,IF($B$15=DATOS!$B$10,MIXERS!P184,IF($B$15=DATOS!$B$11,MOLINOS!P184,IF($B$15=DATOS!$B$12,'ÓSMOSIS INV'!P184,IF($B$15=DATOS!$B$13,REACTORES!P184,IF($B$15=DATOS!$B$14,RESINAS!P188,IF($B$15=DATOS!$B$15,SECADORES!P184,IF($B$15=DATOS!$B$16,SILOS!P184,IF($B$15=DATOS!$B$17,TANQUES!P184,IF($B$15=DATOS!$B$18,'TK AGITADOS'!P184,IF($B$15=DATOS!$B$19,'TORRES ENF'!P184," ")))))))))))))))))</f>
        <v>0</v>
      </c>
      <c r="O200" s="46">
        <f>IF($B$15=DATOS!$B$3,CALDERAS!Q184,IF($B$15=DATOS!$B$4,CENTRÍFUGAS!Q184,IF($B$15=DATOS!$B$5,CHILLERS!Q184, IF($B$15=DATOS!$B$6,COMPRESORES!Q184,IF($B$15=DATOS!$B$7,EVAPORADORES!Q184,IF($B$15=DATOS!$B$8,FILTROS!Q184,IF($B$15=DATOS!$B$9,IC!Q184,IF($B$15=DATOS!$B$10,MIXERS!Q184,IF($B$15=DATOS!$B$11,MOLINOS!Q184,IF($B$15=DATOS!$B$12,'ÓSMOSIS INV'!Q184,IF($B$15=DATOS!$B$13,REACTORES!Q184,IF($B$15=DATOS!$B$14,RESINAS!Q188,IF($B$15=DATOS!$B$15,SECADORES!Q184,IF($B$15=DATOS!$B$16,SILOS!Q184,IF($B$15=DATOS!$B$17,TANQUES!Q184,IF($B$15=DATOS!$B$18,'TK AGITADOS'!Q184,IF($B$15=DATOS!$B$19,'TORRES ENF'!Q184," ")))))))))))))))))</f>
        <v>0</v>
      </c>
      <c r="P200" s="46">
        <f>IF($B$15=DATOS!$B$3,CALDERAS!R184,IF($B$15=DATOS!$B$4,CENTRÍFUGAS!R184,IF($B$15=DATOS!$B$5,CHILLERS!R184, IF($B$15=DATOS!$B$6,COMPRESORES!R184,IF($B$15=DATOS!$B$7,EVAPORADORES!R184,IF($B$15=DATOS!$B$8,FILTROS!R184,IF($B$15=DATOS!$B$9,IC!R184,IF($B$15=DATOS!$B$10,MIXERS!R184,IF($B$15=DATOS!$B$11,MOLINOS!R184,IF($B$15=DATOS!$B$12,'ÓSMOSIS INV'!R184,IF($B$15=DATOS!$B$13,REACTORES!R184,IF($B$15=DATOS!$B$14,RESINAS!R188,IF($B$15=DATOS!$B$15,SECADORES!R184,IF($B$15=DATOS!$B$16,SILOS!R184,IF($B$15=DATOS!$B$17,TANQUES!R184,IF($B$15=DATOS!$B$18,'TK AGITADOS'!R184,IF($B$15=DATOS!$B$19,'TORRES ENF'!R184," ")))))))))))))))))</f>
        <v>0</v>
      </c>
      <c r="Q200" s="46">
        <f>IF($B$15=DATOS!$B$3,CALDERAS!S184,IF($B$15=DATOS!$B$4,CENTRÍFUGAS!S184,IF($B$15=DATOS!$B$5,CHILLERS!S184, IF($B$15=DATOS!$B$6,COMPRESORES!S184,IF($B$15=DATOS!$B$7,EVAPORADORES!S184,IF($B$15=DATOS!$B$8,FILTROS!S184,IF($B$15=DATOS!$B$9,IC!S184,IF($B$15=DATOS!$B$10,MIXERS!S184,IF($B$15=DATOS!$B$11,MOLINOS!S184,IF($B$15=DATOS!$B$12,'ÓSMOSIS INV'!S184,IF($B$15=DATOS!$B$13,REACTORES!S184,IF($B$15=DATOS!$B$14,RESINAS!S188,IF($B$15=DATOS!$B$15,SECADORES!S184,IF($B$15=DATOS!$B$16,SILOS!S184,IF($B$15=DATOS!$B$17,TANQUES!S184,IF($B$15=DATOS!$B$18,'TK AGITADOS'!S184,IF($B$15=DATOS!$B$19,'TORRES ENF'!S184," ")))))))))))))))))</f>
        <v>0</v>
      </c>
      <c r="R200" s="46">
        <f>IF($B$15=DATOS!$B$3,CALDERAS!T184,IF($B$15=DATOS!$B$4,CENTRÍFUGAS!T184,IF($B$15=DATOS!$B$5,CHILLERS!T184, IF($B$15=DATOS!$B$6,COMPRESORES!T184,IF($B$15=DATOS!$B$7,EVAPORADORES!T184,IF($B$15=DATOS!$B$8,FILTROS!T184,IF($B$15=DATOS!$B$9,IC!T184,IF($B$15=DATOS!$B$10,MIXERS!T184,IF($B$15=DATOS!$B$11,MOLINOS!T184,IF($B$15=DATOS!$B$12,'ÓSMOSIS INV'!T184,IF($B$15=DATOS!$B$13,REACTORES!T184,IF($B$15=DATOS!$B$14,RESINAS!T188,IF($B$15=DATOS!$B$15,SECADORES!T184,IF($B$15=DATOS!$B$16,SILOS!T184,IF($B$15=DATOS!$B$17,TANQUES!T184,IF($B$15=DATOS!$B$18,'TK AGITADOS'!T184,IF($B$15=DATOS!$B$19,'TORRES ENF'!T184," ")))))))))))))))))</f>
        <v>0</v>
      </c>
      <c r="S200" s="46">
        <f>IF($B$15=DATOS!$B$3,CALDERAS!U184,IF($B$15=DATOS!$B$4,CENTRÍFUGAS!U184,IF($B$15=DATOS!$B$5,CHILLERS!U184, IF($B$15=DATOS!$B$6,COMPRESORES!U184,IF($B$15=DATOS!$B$7,EVAPORADORES!U184,IF($B$15=DATOS!$B$8,FILTROS!U184,IF($B$15=DATOS!$B$9,IC!U184,IF($B$15=DATOS!$B$10,MIXERS!U184,IF($B$15=DATOS!$B$11,MOLINOS!U184,IF($B$15=DATOS!$B$12,'ÓSMOSIS INV'!U184,IF($B$15=DATOS!$B$13,REACTORES!U184,IF($B$15=DATOS!$B$14,RESINAS!U188,IF($B$15=DATOS!$B$15,SECADORES!U184,IF($B$15=DATOS!$B$16,SILOS!U184,IF($B$15=DATOS!$B$17,TANQUES!U184,IF($B$15=DATOS!$B$18,'TK AGITADOS'!U184,IF($B$15=DATOS!$B$19,'TORRES ENF'!U184," ")))))))))))))))))</f>
        <v>0</v>
      </c>
      <c r="T200" s="46">
        <f>IF($B$15=DATOS!$B$3,CALDERAS!V184,IF($B$15=DATOS!$B$4,CENTRÍFUGAS!V184,IF($B$15=DATOS!$B$5,CHILLERS!V184, IF($B$15=DATOS!$B$6,COMPRESORES!V184,IF($B$15=DATOS!$B$7,EVAPORADORES!V184,IF($B$15=DATOS!$B$8,FILTROS!V184,IF($B$15=DATOS!$B$9,IC!V184,IF($B$15=DATOS!$B$10,MIXERS!V184,IF($B$15=DATOS!$B$11,MOLINOS!V184,IF($B$15=DATOS!$B$12,'ÓSMOSIS INV'!V184,IF($B$15=DATOS!$B$13,REACTORES!V184,IF($B$15=DATOS!$B$14,RESINAS!V188,IF($B$15=DATOS!$B$15,SECADORES!V184,IF($B$15=DATOS!$B$16,SILOS!V184,IF($B$15=DATOS!$B$17,TANQUES!V184,IF($B$15=DATOS!$B$18,'TK AGITADOS'!V184,IF($B$15=DATOS!$B$19,'TORRES ENF'!V184," ")))))))))))))))))</f>
        <v>0</v>
      </c>
      <c r="U200" s="46">
        <f>IF($B$15=DATOS!$B$3,CALDERAS!W184,IF($B$15=DATOS!$B$4,CENTRÍFUGAS!W184,IF($B$15=DATOS!$B$5,CHILLERS!W184, IF($B$15=DATOS!$B$6,COMPRESORES!W184,IF($B$15=DATOS!$B$7,EVAPORADORES!W184,IF($B$15=DATOS!$B$8,FILTROS!W184,IF($B$15=DATOS!$B$9,IC!W184,IF($B$15=DATOS!$B$10,MIXERS!W184,IF($B$15=DATOS!$B$11,MOLINOS!W184,IF($B$15=DATOS!$B$12,'ÓSMOSIS INV'!W184,IF($B$15=DATOS!$B$13,REACTORES!W184,IF($B$15=DATOS!$B$14,RESINAS!W188,IF($B$15=DATOS!$B$15,SECADORES!W184,IF($B$15=DATOS!$B$16,SILOS!W184,IF($B$15=DATOS!$B$17,TANQUES!W184,IF($B$15=DATOS!$B$18,'TK AGITADOS'!W184,IF($B$15=DATOS!$B$19,'TORRES ENF'!W184," ")))))))))))))))))</f>
        <v>0</v>
      </c>
      <c r="V200" s="46">
        <f>IF($B$15=DATOS!$B$3,CALDERAS!X184,IF($B$15=DATOS!$B$4,CENTRÍFUGAS!X184,IF($B$15=DATOS!$B$5,CHILLERS!X184, IF($B$15=DATOS!$B$6,COMPRESORES!X184,IF($B$15=DATOS!$B$7,EVAPORADORES!X184,IF($B$15=DATOS!$B$8,FILTROS!X184,IF($B$15=DATOS!$B$9,IC!X184,IF($B$15=DATOS!$B$10,MIXERS!X184,IF($B$15=DATOS!$B$11,MOLINOS!X184,IF($B$15=DATOS!$B$12,'ÓSMOSIS INV'!X184,IF($B$15=DATOS!$B$13,REACTORES!X184,IF($B$15=DATOS!$B$14,RESINAS!X188,IF($B$15=DATOS!$B$15,SECADORES!X184,IF($B$15=DATOS!$B$16,SILOS!X184,IF($B$15=DATOS!$B$17,TANQUES!X184,IF($B$15=DATOS!$B$18,'TK AGITADOS'!X184,IF($B$15=DATOS!$B$19,'TORRES ENF'!X184," ")))))))))))))))))</f>
        <v>0</v>
      </c>
      <c r="W200" s="46">
        <f>IF($B$15=DATOS!$B$3,CALDERAS!Y184,IF($B$15=DATOS!$B$4,CENTRÍFUGAS!Y184,IF($B$15=DATOS!$B$5,CHILLERS!Y184, IF($B$15=DATOS!$B$6,COMPRESORES!Y184,IF($B$15=DATOS!$B$7,EVAPORADORES!Y184,IF($B$15=DATOS!$B$8,FILTROS!Y184,IF($B$15=DATOS!$B$9,IC!Y184,IF($B$15=DATOS!$B$10,MIXERS!Y184,IF($B$15=DATOS!$B$11,MOLINOS!Y184,IF($B$15=DATOS!$B$12,'ÓSMOSIS INV'!Y184,IF($B$15=DATOS!$B$13,REACTORES!Y184,IF($B$15=DATOS!$B$14,RESINAS!Y188,IF($B$15=DATOS!$B$15,SECADORES!Y184,IF($B$15=DATOS!$B$16,SILOS!Y184,IF($B$15=DATOS!$B$17,TANQUES!Y184,IF($B$15=DATOS!$B$18,'TK AGITADOS'!Y184,IF($B$15=DATOS!$B$19,'TORRES ENF'!Y184," ")))))))))))))))))</f>
        <v>0</v>
      </c>
      <c r="X200" s="46">
        <f>IF($B$15=DATOS!$B$3,CALDERAS!Z184,IF($B$15=DATOS!$B$4,CENTRÍFUGAS!Z184,IF($B$15=DATOS!$B$5,CHILLERS!Z184, IF($B$15=DATOS!$B$6,COMPRESORES!Z184,IF($B$15=DATOS!$B$7,EVAPORADORES!Z184,IF($B$15=DATOS!$B$8,FILTROS!Z184,IF($B$15=DATOS!$B$9,IC!Z184,IF($B$15=DATOS!$B$10,MIXERS!Z184,IF($B$15=DATOS!$B$11,MOLINOS!Z184,IF($B$15=DATOS!$B$12,'ÓSMOSIS INV'!Z184,IF($B$15=DATOS!$B$13,REACTORES!Z184,IF($B$15=DATOS!$B$14,RESINAS!Z188,IF($B$15=DATOS!$B$15,SECADORES!Z184,IF($B$15=DATOS!$B$16,SILOS!Z184,IF($B$15=DATOS!$B$17,TANQUES!Z184,IF($B$15=DATOS!$B$18,'TK AGITADOS'!Z184,IF($B$15=DATOS!$B$19,'TORRES ENF'!Z184," ")))))))))))))))))</f>
        <v>0</v>
      </c>
      <c r="Y200" s="46">
        <f>IF($B$15=DATOS!$B$3,CALDERAS!AA184,IF($B$15=DATOS!$B$4,CENTRÍFUGAS!AA184,IF($B$15=DATOS!$B$5,CHILLERS!AA184, IF($B$15=DATOS!$B$6,COMPRESORES!AA184,IF($B$15=DATOS!$B$7,EVAPORADORES!AA184,IF($B$15=DATOS!$B$8,FILTROS!AA184,IF($B$15=DATOS!$B$9,IC!AA184,IF($B$15=DATOS!$B$10,MIXERS!AA184,IF($B$15=DATOS!$B$11,MOLINOS!AA184,IF($B$15=DATOS!$B$12,'ÓSMOSIS INV'!AA184,IF($B$15=DATOS!$B$13,REACTORES!AA184,IF($B$15=DATOS!$B$14,RESINAS!AA188,IF($B$15=DATOS!$B$15,SECADORES!AA184,IF($B$15=DATOS!$B$16,SILOS!AA184,IF($B$15=DATOS!$B$17,TANQUES!AA184,IF($B$15=DATOS!$B$18,'TK AGITADOS'!AA184,IF($B$15=DATOS!$B$19,'TORRES ENF'!AA184," ")))))))))))))))))</f>
        <v>0</v>
      </c>
      <c r="Z200" s="46">
        <f>IF($B$15=DATOS!$B$3,CALDERAS!AB184,IF($B$15=DATOS!$B$4,CENTRÍFUGAS!AB184,IF($B$15=DATOS!$B$5,CHILLERS!AB184, IF($B$15=DATOS!$B$6,COMPRESORES!AB184,IF($B$15=DATOS!$B$7,EVAPORADORES!AB184,IF($B$15=DATOS!$B$8,FILTROS!AB184,IF($B$15=DATOS!$B$9,IC!AB184,IF($B$15=DATOS!$B$10,MIXERS!AB184,IF($B$15=DATOS!$B$11,MOLINOS!AB184,IF($B$15=DATOS!$B$12,'ÓSMOSIS INV'!AB184,IF($B$15=DATOS!$B$13,REACTORES!AB184,IF($B$15=DATOS!$B$14,RESINAS!AB188,IF($B$15=DATOS!$B$15,SECADORES!AB184,IF($B$15=DATOS!$B$16,SILOS!AB184,IF($B$15=DATOS!$B$17,TANQUES!AB184,IF($B$15=DATOS!$B$18,'TK AGITADOS'!AB184,IF($B$15=DATOS!$B$19,'TORRES ENF'!AB184," ")))))))))))))))))</f>
        <v>0</v>
      </c>
      <c r="AA200" s="46">
        <f>IF($B$15=DATOS!$B$3,CALDERAS!AC184,IF($B$15=DATOS!$B$4,CENTRÍFUGAS!AC184,IF($B$15=DATOS!$B$5,CHILLERS!AC184, IF($B$15=DATOS!$B$6,COMPRESORES!AC184,IF($B$15=DATOS!$B$7,EVAPORADORES!AC184,IF($B$15=DATOS!$B$8,FILTROS!AC184,IF($B$15=DATOS!$B$9,IC!AC184,IF($B$15=DATOS!$B$10,MIXERS!AC184,IF($B$15=DATOS!$B$11,MOLINOS!AC184,IF($B$15=DATOS!$B$12,'ÓSMOSIS INV'!AC184,IF($B$15=DATOS!$B$13,REACTORES!AC184,IF($B$15=DATOS!$B$14,RESINAS!AC188,IF($B$15=DATOS!$B$15,SECADORES!AC184,IF($B$15=DATOS!$B$16,SILOS!AC184,IF($B$15=DATOS!$B$17,TANQUES!AC184,IF($B$15=DATOS!$B$18,'TK AGITADOS'!AC184,IF($B$15=DATOS!$B$19,'TORRES ENF'!AC184," ")))))))))))))))))</f>
        <v>0</v>
      </c>
      <c r="AB200" s="46">
        <f>IF($B$15=DATOS!$B$3,CALDERAS!AD184,IF($B$15=DATOS!$B$4,CENTRÍFUGAS!AD184,IF($B$15=DATOS!$B$5,CHILLERS!AD184, IF($B$15=DATOS!$B$6,COMPRESORES!AD184,IF($B$15=DATOS!$B$7,EVAPORADORES!AD184,IF($B$15=DATOS!$B$8,FILTROS!AD184,IF($B$15=DATOS!$B$9,IC!AD184,IF($B$15=DATOS!$B$10,MIXERS!AD184,IF($B$15=DATOS!$B$11,MOLINOS!AD184,IF($B$15=DATOS!$B$12,'ÓSMOSIS INV'!AD184,IF($B$15=DATOS!$B$13,REACTORES!AD184,IF($B$15=DATOS!$B$14,RESINAS!AD188,IF($B$15=DATOS!$B$15,SECADORES!AD184,IF($B$15=DATOS!$B$16,SILOS!AD184,IF($B$15=DATOS!$B$17,TANQUES!AD184,IF($B$15=DATOS!$B$18,'TK AGITADOS'!AD184,IF($B$15=DATOS!$B$19,'TORRES ENF'!AD184," ")))))))))))))))))</f>
        <v>0</v>
      </c>
      <c r="AC200" s="46">
        <f>IF($B$15=DATOS!$B$3,CALDERAS!AE184,IF($B$15=DATOS!$B$4,CENTRÍFUGAS!AE184,IF($B$15=DATOS!$B$5,CHILLERS!AE184, IF($B$15=DATOS!$B$6,COMPRESORES!AE184,IF($B$15=DATOS!$B$7,EVAPORADORES!AE184,IF($B$15=DATOS!$B$8,FILTROS!AE184,IF($B$15=DATOS!$B$9,IC!AE184,IF($B$15=DATOS!$B$10,MIXERS!AE184,IF($B$15=DATOS!$B$11,MOLINOS!AE184,IF($B$15=DATOS!$B$12,'ÓSMOSIS INV'!AE184,IF($B$15=DATOS!$B$13,REACTORES!AE184,IF($B$15=DATOS!$B$14,RESINAS!AE188,IF($B$15=DATOS!$B$15,SECADORES!AE184,IF($B$15=DATOS!$B$16,SILOS!AE184,IF($B$15=DATOS!$B$17,TANQUES!AE184,IF($B$15=DATOS!$B$18,'TK AGITADOS'!AE184,IF($B$15=DATOS!$B$19,'TORRES ENF'!AE184," ")))))))))))))))))</f>
        <v>0</v>
      </c>
      <c r="AD200" s="46">
        <f>IF($B$15=DATOS!$B$3,CALDERAS!AF184,IF($B$15=DATOS!$B$4,CENTRÍFUGAS!AF184,IF($B$15=DATOS!$B$5,CHILLERS!AF184, IF($B$15=DATOS!$B$6,COMPRESORES!AF184,IF($B$15=DATOS!$B$7,EVAPORADORES!AF184,IF($B$15=DATOS!$B$8,FILTROS!AF184,IF($B$15=DATOS!$B$9,IC!AF184,IF($B$15=DATOS!$B$10,MIXERS!AF184,IF($B$15=DATOS!$B$11,MOLINOS!AF184,IF($B$15=DATOS!$B$12,'ÓSMOSIS INV'!AF184,IF($B$15=DATOS!$B$13,REACTORES!AF184,IF($B$15=DATOS!$B$14,RESINAS!AF188,IF($B$15=DATOS!$B$15,SECADORES!AF184,IF($B$15=DATOS!$B$16,SILOS!AF184,IF($B$15=DATOS!$B$17,TANQUES!AF184,IF($B$15=DATOS!$B$18,'TK AGITADOS'!AF184,IF($B$15=DATOS!$B$19,'TORRES ENF'!AF184," ")))))))))))))))))</f>
        <v>0</v>
      </c>
      <c r="AE200" s="46">
        <f>IF($B$15=DATOS!$B$3,CALDERAS!AG184,IF($B$15=DATOS!$B$4,CENTRÍFUGAS!AG184,IF($B$15=DATOS!$B$5,CHILLERS!AG184, IF($B$15=DATOS!$B$6,COMPRESORES!AG184,IF($B$15=DATOS!$B$7,EVAPORADORES!AG184,IF($B$15=DATOS!$B$8,FILTROS!AG184,IF($B$15=DATOS!$B$9,IC!AG184,IF($B$15=DATOS!$B$10,MIXERS!AG184,IF($B$15=DATOS!$B$11,MOLINOS!AG184,IF($B$15=DATOS!$B$12,'ÓSMOSIS INV'!AG184,IF($B$15=DATOS!$B$13,REACTORES!AG184,IF($B$15=DATOS!$B$14,RESINAS!AG188,IF($B$15=DATOS!$B$15,SECADORES!AG184,IF($B$15=DATOS!$B$16,SILOS!AG184,IF($B$15=DATOS!$B$17,TANQUES!AG184,IF($B$15=DATOS!$B$18,'TK AGITADOS'!AG184,IF($B$15=DATOS!$B$19,'TORRES ENF'!AG184," ")))))))))))))))))</f>
        <v>0</v>
      </c>
      <c r="AF200" s="46">
        <f>IF($B$15=DATOS!$B$3,CALDERAS!AH184,IF($B$15=DATOS!$B$4,CENTRÍFUGAS!AH184,IF($B$15=DATOS!$B$5,CHILLERS!AH184, IF($B$15=DATOS!$B$6,COMPRESORES!AH184,IF($B$15=DATOS!$B$7,EVAPORADORES!AH184,IF($B$15=DATOS!$B$8,FILTROS!AH184,IF($B$15=DATOS!$B$9,IC!AH184,IF($B$15=DATOS!$B$10,MIXERS!AH184,IF($B$15=DATOS!$B$11,MOLINOS!AH184,IF($B$15=DATOS!$B$12,'ÓSMOSIS INV'!AH184,IF($B$15=DATOS!$B$13,REACTORES!AH184,IF($B$15=DATOS!$B$14,RESINAS!AH188,IF($B$15=DATOS!$B$15,SECADORES!AH184,IF($B$15=DATOS!$B$16,SILOS!AH184,IF($B$15=DATOS!$B$17,TANQUES!AH184,IF($B$15=DATOS!$B$18,'TK AGITADOS'!AH184,IF($B$15=DATOS!$B$19,'TORRES ENF'!AH184," ")))))))))))))))))</f>
        <v>0</v>
      </c>
    </row>
  </sheetData>
  <autoFilter ref="A18:AF102" xr:uid="{00000000-0009-0000-0000-000000000000}"/>
  <mergeCells count="4">
    <mergeCell ref="G6:L6"/>
    <mergeCell ref="B2:D2"/>
    <mergeCell ref="B3:D12"/>
    <mergeCell ref="F3:L3"/>
  </mergeCells>
  <conditionalFormatting sqref="A18:XFD200">
    <cfRule type="cellIs" dxfId="63" priority="1" operator="equal">
      <formula>0</formula>
    </cfRule>
  </conditionalFormatting>
  <conditionalFormatting sqref="A18:XFD1003">
    <cfRule type="containsBlanks" dxfId="62" priority="3">
      <formula>LEN(TRIM(A18))=0</formula>
    </cfRule>
  </conditionalFormatting>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ErrorMessage="1" errorTitle="Dato no válido" error="Dato no válido" promptTitle="Equipos" prompt="Equipos" xr:uid="{00000000-0002-0000-0000-000000000000}">
          <x14:formula1>
            <xm:f>DATOS!$B$3:$B$19</xm:f>
          </x14:formula1>
          <xm:sqref>B15</xm:sqref>
        </x14:dataValidation>
        <x14:dataValidation type="list" allowBlank="1" showInputMessage="1" showErrorMessage="1" xr:uid="{00000000-0002-0000-0000-000001000000}">
          <x14:formula1>
            <xm:f>'Ingreso CEPCI'!$B$6:$B$10</xm:f>
          </x14:formula1>
          <xm:sqref>G7</xm:sqref>
        </x14:dataValidation>
        <x14:dataValidation type="list" allowBlank="1" showInputMessage="1" showErrorMessage="1" xr:uid="{00000000-0002-0000-0000-000002000000}">
          <x14:formula1>
            <xm:f>'Ingreso CEPCI'!$B$10:$B$29</xm:f>
          </x14:formula1>
          <xm:sqref>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outlinePr summaryRight="0"/>
  </sheetPr>
  <dimension ref="A1:AV957"/>
  <sheetViews>
    <sheetView topLeftCell="C1" workbookViewId="0">
      <pane ySplit="2" topLeftCell="A3" activePane="bottomLeft" state="frozen"/>
      <selection pane="bottomLeft" sqref="A1:AE1"/>
    </sheetView>
  </sheetViews>
  <sheetFormatPr baseColWidth="10" defaultColWidth="4.6328125" defaultRowHeight="15.75" customHeight="1" x14ac:dyDescent="0.4"/>
  <cols>
    <col min="1" max="1" width="4.6328125" style="7" hidden="1" customWidth="1"/>
    <col min="2" max="2" width="20.36328125" style="7" hidden="1" customWidth="1"/>
    <col min="3" max="3" width="7.6328125" style="7" bestFit="1" customWidth="1"/>
    <col min="4" max="4" width="16.90625" style="7" bestFit="1" customWidth="1"/>
    <col min="5" max="5" width="14.6328125" style="7" bestFit="1" customWidth="1"/>
    <col min="6" max="6" width="15.36328125" style="7" customWidth="1"/>
    <col min="7" max="7" width="14.26953125" style="7" bestFit="1" customWidth="1"/>
    <col min="8" max="8" width="14.08984375" style="7" customWidth="1"/>
    <col min="9" max="9" width="8.36328125" style="7" customWidth="1"/>
    <col min="10" max="10" width="8" style="7" customWidth="1"/>
    <col min="11" max="11" width="8.7265625" style="7" customWidth="1"/>
    <col min="12" max="12" width="8.453125" style="7" customWidth="1"/>
    <col min="13" max="13" width="9.6328125" style="7" bestFit="1" customWidth="1"/>
    <col min="14" max="14" width="9" style="7" bestFit="1" customWidth="1"/>
    <col min="15" max="15" width="11.36328125" style="7" bestFit="1" customWidth="1"/>
    <col min="16" max="16" width="11.453125" style="7" bestFit="1" customWidth="1"/>
    <col min="17" max="17" width="14.36328125" style="7" bestFit="1" customWidth="1"/>
    <col min="18" max="18" width="14.453125" style="7" bestFit="1" customWidth="1"/>
    <col min="19" max="19" width="14.08984375" style="7" bestFit="1" customWidth="1"/>
    <col min="20" max="20" width="8" style="7" bestFit="1" customWidth="1"/>
    <col min="21" max="21" width="11.6328125" style="7" bestFit="1" customWidth="1"/>
    <col min="22" max="22" width="8.36328125" style="7" bestFit="1" customWidth="1"/>
    <col min="23" max="23" width="13.08984375" style="7" customWidth="1"/>
    <col min="24" max="24" width="15.453125" style="7" customWidth="1"/>
    <col min="25" max="25" width="14.453125" style="7" customWidth="1"/>
    <col min="26" max="26" width="14" style="7" bestFit="1" customWidth="1"/>
    <col min="27" max="27" width="19.7265625" style="7" bestFit="1" customWidth="1"/>
    <col min="28" max="28" width="8.90625" style="7" customWidth="1"/>
    <col min="29" max="29" width="12.36328125" style="7" bestFit="1" customWidth="1"/>
    <col min="30" max="30" width="9.453125" style="7" bestFit="1" customWidth="1"/>
    <col min="31" max="31" width="62.453125" style="7" bestFit="1" customWidth="1"/>
    <col min="32" max="16384" width="4.6328125" style="7"/>
  </cols>
  <sheetData>
    <row r="1" spans="1:48" ht="30" customHeight="1" x14ac:dyDescent="0.4">
      <c r="A1" s="163" t="s">
        <v>556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30"/>
      <c r="AG1" s="30"/>
      <c r="AH1" s="30"/>
      <c r="AI1" s="30"/>
      <c r="AJ1" s="30"/>
      <c r="AK1" s="30"/>
      <c r="AL1" s="30"/>
      <c r="AM1" s="30"/>
      <c r="AN1" s="30"/>
      <c r="AO1" s="30"/>
      <c r="AP1" s="30"/>
      <c r="AQ1" s="30"/>
      <c r="AR1" s="30"/>
      <c r="AS1" s="30"/>
      <c r="AT1" s="30"/>
      <c r="AU1" s="30"/>
      <c r="AV1" s="2"/>
    </row>
    <row r="2" spans="1:48" s="26" customFormat="1" ht="41.25" customHeight="1" x14ac:dyDescent="0.4">
      <c r="A2" s="25" t="s">
        <v>1</v>
      </c>
      <c r="B2" s="25" t="s">
        <v>2</v>
      </c>
      <c r="C2" s="25" t="s">
        <v>9</v>
      </c>
      <c r="D2" s="25" t="s">
        <v>3</v>
      </c>
      <c r="E2" s="25" t="s">
        <v>4</v>
      </c>
      <c r="F2" s="25" t="s">
        <v>1241</v>
      </c>
      <c r="G2" s="25" t="s">
        <v>1242</v>
      </c>
      <c r="H2" s="25" t="s">
        <v>8</v>
      </c>
      <c r="I2" s="51" t="s">
        <v>557</v>
      </c>
      <c r="J2" s="51" t="s">
        <v>558</v>
      </c>
      <c r="K2" s="51" t="s">
        <v>559</v>
      </c>
      <c r="L2" s="51" t="s">
        <v>560</v>
      </c>
      <c r="M2" s="25" t="s">
        <v>561</v>
      </c>
      <c r="N2" s="25" t="s">
        <v>562</v>
      </c>
      <c r="O2" s="25" t="s">
        <v>563</v>
      </c>
      <c r="P2" s="25" t="s">
        <v>564</v>
      </c>
      <c r="Q2" s="25" t="s">
        <v>565</v>
      </c>
      <c r="R2" s="25" t="s">
        <v>566</v>
      </c>
      <c r="S2" s="25" t="s">
        <v>160</v>
      </c>
      <c r="T2" s="25" t="s">
        <v>17</v>
      </c>
      <c r="U2" s="25" t="s">
        <v>431</v>
      </c>
      <c r="V2" s="25" t="s">
        <v>19</v>
      </c>
      <c r="W2" s="25" t="s">
        <v>567</v>
      </c>
      <c r="X2" s="25" t="s">
        <v>161</v>
      </c>
      <c r="Y2" s="25" t="s">
        <v>5</v>
      </c>
      <c r="Z2" s="25" t="s">
        <v>6</v>
      </c>
      <c r="AA2" s="25" t="s">
        <v>434</v>
      </c>
      <c r="AB2" s="25" t="s">
        <v>1244</v>
      </c>
      <c r="AC2" s="25" t="s">
        <v>22</v>
      </c>
      <c r="AD2" s="25" t="s">
        <v>23</v>
      </c>
      <c r="AE2" s="25" t="s">
        <v>224</v>
      </c>
      <c r="AF2" s="29"/>
      <c r="AG2" s="29"/>
      <c r="AH2" s="29"/>
      <c r="AI2" s="29"/>
      <c r="AJ2" s="29"/>
      <c r="AK2" s="29"/>
      <c r="AL2" s="29"/>
      <c r="AM2" s="29"/>
      <c r="AN2" s="29"/>
      <c r="AO2" s="29"/>
      <c r="AP2" s="29"/>
      <c r="AQ2" s="29"/>
      <c r="AR2" s="29"/>
      <c r="AS2" s="29"/>
      <c r="AT2" s="29"/>
      <c r="AU2" s="29"/>
      <c r="AV2" s="6"/>
    </row>
    <row r="3" spans="1:48" s="9" customFormat="1" ht="14.55" customHeight="1" x14ac:dyDescent="0.2">
      <c r="A3" s="121">
        <v>9</v>
      </c>
      <c r="B3" s="9" t="s">
        <v>254</v>
      </c>
      <c r="C3" s="121">
        <v>2019</v>
      </c>
      <c r="D3" s="9" t="s">
        <v>568</v>
      </c>
      <c r="E3" s="9" t="s">
        <v>1183</v>
      </c>
      <c r="F3" s="9" t="s">
        <v>363</v>
      </c>
      <c r="G3" s="9" t="s">
        <v>363</v>
      </c>
      <c r="H3" s="9" t="s">
        <v>30</v>
      </c>
      <c r="I3" s="9" t="s">
        <v>30</v>
      </c>
      <c r="J3" s="121">
        <v>16.5</v>
      </c>
      <c r="K3" s="9" t="s">
        <v>30</v>
      </c>
      <c r="L3" s="121">
        <v>3.2</v>
      </c>
      <c r="M3" s="9" t="s">
        <v>569</v>
      </c>
      <c r="N3" s="9" t="s">
        <v>570</v>
      </c>
      <c r="O3" s="121">
        <v>50</v>
      </c>
      <c r="P3" s="121">
        <v>66</v>
      </c>
      <c r="Q3" s="121">
        <v>314</v>
      </c>
      <c r="R3" s="121">
        <v>71</v>
      </c>
      <c r="S3" s="41" t="s">
        <v>30</v>
      </c>
      <c r="T3" s="121">
        <v>2.25</v>
      </c>
      <c r="U3" s="121">
        <v>0.20499999999999999</v>
      </c>
      <c r="V3" s="9" t="s">
        <v>30</v>
      </c>
      <c r="W3" s="41">
        <v>5.5</v>
      </c>
      <c r="X3" s="9" t="s">
        <v>473</v>
      </c>
      <c r="Y3" s="9" t="s">
        <v>1206</v>
      </c>
      <c r="Z3" s="9" t="s">
        <v>143</v>
      </c>
      <c r="AA3" s="9" t="s">
        <v>1207</v>
      </c>
      <c r="AB3" s="123">
        <v>69281</v>
      </c>
      <c r="AC3" s="9" t="s">
        <v>571</v>
      </c>
      <c r="AD3" s="9" t="s">
        <v>7</v>
      </c>
      <c r="AE3" s="9" t="s">
        <v>1208</v>
      </c>
    </row>
    <row r="4" spans="1:48" s="9" customFormat="1" ht="14.55" customHeight="1" x14ac:dyDescent="0.2">
      <c r="A4" s="121">
        <v>9</v>
      </c>
      <c r="B4" s="9" t="s">
        <v>254</v>
      </c>
      <c r="C4" s="121">
        <v>2019</v>
      </c>
      <c r="D4" s="9" t="s">
        <v>568</v>
      </c>
      <c r="E4" s="9" t="s">
        <v>1183</v>
      </c>
      <c r="F4" s="9" t="s">
        <v>363</v>
      </c>
      <c r="G4" s="9" t="s">
        <v>235</v>
      </c>
      <c r="H4" s="9" t="s">
        <v>30</v>
      </c>
      <c r="I4" s="9" t="s">
        <v>30</v>
      </c>
      <c r="J4" s="121">
        <v>6.4</v>
      </c>
      <c r="K4" s="9" t="s">
        <v>30</v>
      </c>
      <c r="L4" s="121">
        <v>0.27</v>
      </c>
      <c r="M4" s="9" t="s">
        <v>569</v>
      </c>
      <c r="N4" s="9" t="s">
        <v>570</v>
      </c>
      <c r="O4" s="121">
        <v>7</v>
      </c>
      <c r="P4" s="121">
        <v>11</v>
      </c>
      <c r="Q4" s="121">
        <v>244</v>
      </c>
      <c r="R4" s="121">
        <v>14</v>
      </c>
      <c r="S4" s="41" t="s">
        <v>30</v>
      </c>
      <c r="T4" s="121">
        <v>1.7</v>
      </c>
      <c r="U4" s="121">
        <v>0.20499999999999999</v>
      </c>
      <c r="V4" s="9" t="s">
        <v>30</v>
      </c>
      <c r="W4" s="41">
        <v>3</v>
      </c>
      <c r="X4" s="9" t="s">
        <v>473</v>
      </c>
      <c r="Y4" s="9" t="s">
        <v>1206</v>
      </c>
      <c r="Z4" s="9" t="s">
        <v>143</v>
      </c>
      <c r="AA4" s="9" t="s">
        <v>1207</v>
      </c>
      <c r="AB4" s="123">
        <v>66223</v>
      </c>
      <c r="AC4" s="9" t="s">
        <v>571</v>
      </c>
      <c r="AD4" s="9" t="s">
        <v>7</v>
      </c>
      <c r="AE4" s="9" t="s">
        <v>1208</v>
      </c>
    </row>
    <row r="5" spans="1:48" s="9" customFormat="1" ht="14.55" customHeight="1" x14ac:dyDescent="0.2">
      <c r="A5" s="121">
        <v>9</v>
      </c>
      <c r="B5" s="9" t="s">
        <v>254</v>
      </c>
      <c r="C5" s="121">
        <v>2019</v>
      </c>
      <c r="D5" s="9" t="s">
        <v>568</v>
      </c>
      <c r="E5" s="9" t="s">
        <v>1183</v>
      </c>
      <c r="F5" s="9" t="s">
        <v>572</v>
      </c>
      <c r="G5" s="9" t="s">
        <v>363</v>
      </c>
      <c r="H5" s="9" t="s">
        <v>30</v>
      </c>
      <c r="I5" s="9" t="s">
        <v>30</v>
      </c>
      <c r="J5" s="121">
        <v>0.27</v>
      </c>
      <c r="K5" s="121">
        <v>5</v>
      </c>
      <c r="L5" s="9" t="s">
        <v>30</v>
      </c>
      <c r="M5" s="9" t="s">
        <v>569</v>
      </c>
      <c r="N5" s="9" t="s">
        <v>570</v>
      </c>
      <c r="O5" s="121">
        <v>14</v>
      </c>
      <c r="P5" s="121">
        <v>244</v>
      </c>
      <c r="Q5" s="121">
        <v>300</v>
      </c>
      <c r="R5" s="121">
        <v>291</v>
      </c>
      <c r="S5" s="41" t="s">
        <v>30</v>
      </c>
      <c r="T5" s="121">
        <v>1.2</v>
      </c>
      <c r="U5" s="121">
        <v>0.20499999999999999</v>
      </c>
      <c r="V5" s="9" t="s">
        <v>30</v>
      </c>
      <c r="W5" s="41">
        <v>2.2999999999999998</v>
      </c>
      <c r="X5" s="9" t="s">
        <v>473</v>
      </c>
      <c r="Y5" s="9" t="s">
        <v>1206</v>
      </c>
      <c r="Z5" s="9" t="s">
        <v>143</v>
      </c>
      <c r="AA5" s="9" t="s">
        <v>1207</v>
      </c>
      <c r="AB5" s="123">
        <v>62736</v>
      </c>
      <c r="AC5" s="9" t="s">
        <v>571</v>
      </c>
      <c r="AD5" s="9" t="s">
        <v>7</v>
      </c>
      <c r="AE5" s="9" t="s">
        <v>1208</v>
      </c>
    </row>
    <row r="6" spans="1:48" s="9" customFormat="1" ht="14.55" customHeight="1" x14ac:dyDescent="0.2">
      <c r="A6" s="121">
        <v>9</v>
      </c>
      <c r="B6" s="9" t="s">
        <v>254</v>
      </c>
      <c r="C6" s="121">
        <v>2019</v>
      </c>
      <c r="D6" s="9" t="s">
        <v>568</v>
      </c>
      <c r="E6" s="9" t="s">
        <v>1183</v>
      </c>
      <c r="F6" s="9" t="s">
        <v>572</v>
      </c>
      <c r="G6" s="9" t="s">
        <v>575</v>
      </c>
      <c r="H6" s="9" t="s">
        <v>30</v>
      </c>
      <c r="I6" s="9" t="s">
        <v>30</v>
      </c>
      <c r="J6" s="121">
        <v>20</v>
      </c>
      <c r="K6" s="121">
        <v>100</v>
      </c>
      <c r="L6" s="9" t="s">
        <v>30</v>
      </c>
      <c r="M6" s="9" t="s">
        <v>569</v>
      </c>
      <c r="N6" s="9" t="s">
        <v>570</v>
      </c>
      <c r="O6" s="121">
        <v>81</v>
      </c>
      <c r="P6" s="121">
        <v>245</v>
      </c>
      <c r="Q6" s="121">
        <v>300</v>
      </c>
      <c r="R6" s="121">
        <v>254</v>
      </c>
      <c r="S6" s="41" t="s">
        <v>30</v>
      </c>
      <c r="T6" s="121">
        <v>4.5</v>
      </c>
      <c r="U6" s="121">
        <v>0.30709999999999998</v>
      </c>
      <c r="V6" s="9" t="s">
        <v>30</v>
      </c>
      <c r="W6" s="41">
        <v>24.5</v>
      </c>
      <c r="X6" s="9" t="s">
        <v>473</v>
      </c>
      <c r="Y6" s="9" t="s">
        <v>1206</v>
      </c>
      <c r="Z6" s="9" t="s">
        <v>143</v>
      </c>
      <c r="AA6" s="9" t="s">
        <v>1207</v>
      </c>
      <c r="AB6" s="123">
        <v>24524</v>
      </c>
      <c r="AC6" s="9" t="s">
        <v>571</v>
      </c>
      <c r="AD6" s="9" t="s">
        <v>7</v>
      </c>
      <c r="AE6" s="9" t="s">
        <v>1208</v>
      </c>
    </row>
    <row r="7" spans="1:48" s="9" customFormat="1" ht="14.55" customHeight="1" x14ac:dyDescent="0.2">
      <c r="A7" s="121">
        <v>9</v>
      </c>
      <c r="B7" s="9" t="s">
        <v>254</v>
      </c>
      <c r="C7" s="121">
        <v>2019</v>
      </c>
      <c r="D7" s="9" t="s">
        <v>568</v>
      </c>
      <c r="E7" s="9" t="s">
        <v>1183</v>
      </c>
      <c r="F7" s="9" t="s">
        <v>576</v>
      </c>
      <c r="G7" s="9" t="s">
        <v>235</v>
      </c>
      <c r="H7" s="9" t="s">
        <v>30</v>
      </c>
      <c r="I7" s="9" t="s">
        <v>30</v>
      </c>
      <c r="J7" s="121">
        <v>80</v>
      </c>
      <c r="K7" s="9" t="s">
        <v>30</v>
      </c>
      <c r="L7" s="121">
        <v>1.87</v>
      </c>
      <c r="M7" s="9" t="s">
        <v>569</v>
      </c>
      <c r="N7" s="9" t="s">
        <v>570</v>
      </c>
      <c r="O7" s="121">
        <v>24</v>
      </c>
      <c r="P7" s="121">
        <v>25</v>
      </c>
      <c r="Q7" s="121">
        <v>64</v>
      </c>
      <c r="R7" s="121">
        <v>30</v>
      </c>
      <c r="S7" s="41" t="s">
        <v>30</v>
      </c>
      <c r="T7" s="121">
        <v>1.2</v>
      </c>
      <c r="U7" s="121">
        <v>0.20499999999999999</v>
      </c>
      <c r="V7" s="9" t="s">
        <v>30</v>
      </c>
      <c r="W7" s="41">
        <v>3</v>
      </c>
      <c r="X7" s="9" t="s">
        <v>473</v>
      </c>
      <c r="Y7" s="9" t="s">
        <v>1206</v>
      </c>
      <c r="Z7" s="9" t="s">
        <v>143</v>
      </c>
      <c r="AA7" s="9" t="s">
        <v>1207</v>
      </c>
      <c r="AB7" s="123">
        <v>59790</v>
      </c>
      <c r="AC7" s="9" t="s">
        <v>571</v>
      </c>
      <c r="AD7" s="9" t="s">
        <v>7</v>
      </c>
      <c r="AE7" s="9" t="s">
        <v>1208</v>
      </c>
    </row>
    <row r="8" spans="1:48" s="9" customFormat="1" ht="14.55" customHeight="1" x14ac:dyDescent="0.2">
      <c r="A8" s="121">
        <v>19</v>
      </c>
      <c r="B8" s="9" t="s">
        <v>101</v>
      </c>
      <c r="C8" s="121">
        <v>2017</v>
      </c>
      <c r="D8" s="9" t="s">
        <v>40</v>
      </c>
      <c r="E8" s="9" t="s">
        <v>1183</v>
      </c>
      <c r="F8" s="9" t="s">
        <v>396</v>
      </c>
      <c r="G8" s="9" t="s">
        <v>235</v>
      </c>
      <c r="H8" s="9" t="s">
        <v>603</v>
      </c>
      <c r="I8" s="9" t="s">
        <v>30</v>
      </c>
      <c r="J8" s="121">
        <v>13.2</v>
      </c>
      <c r="K8" s="9" t="s">
        <v>30</v>
      </c>
      <c r="L8" s="121">
        <v>1.0509999999999999</v>
      </c>
      <c r="M8" s="9" t="s">
        <v>569</v>
      </c>
      <c r="N8" s="9" t="s">
        <v>570</v>
      </c>
      <c r="O8" s="121">
        <v>15</v>
      </c>
      <c r="P8" s="121">
        <v>60</v>
      </c>
      <c r="Q8" s="121">
        <v>140</v>
      </c>
      <c r="R8" s="121">
        <v>140</v>
      </c>
      <c r="S8" s="41" t="s">
        <v>30</v>
      </c>
      <c r="T8" s="121">
        <v>4.9000000000000004</v>
      </c>
      <c r="U8" s="9" t="s">
        <v>30</v>
      </c>
      <c r="V8" s="9" t="s">
        <v>30</v>
      </c>
      <c r="W8" s="41">
        <v>9.9</v>
      </c>
      <c r="X8" s="9" t="s">
        <v>178</v>
      </c>
      <c r="Y8" s="9" t="s">
        <v>604</v>
      </c>
      <c r="Z8" s="9" t="s">
        <v>30</v>
      </c>
      <c r="AA8" s="9" t="s">
        <v>604</v>
      </c>
      <c r="AB8" s="123">
        <v>4000</v>
      </c>
      <c r="AC8" s="9" t="s">
        <v>248</v>
      </c>
      <c r="AD8" s="9" t="s">
        <v>7</v>
      </c>
      <c r="AE8" s="9" t="s">
        <v>1213</v>
      </c>
    </row>
    <row r="9" spans="1:48" s="9" customFormat="1" ht="14.55" customHeight="1" x14ac:dyDescent="0.2">
      <c r="A9" s="121">
        <v>27</v>
      </c>
      <c r="B9" s="9" t="s">
        <v>280</v>
      </c>
      <c r="C9" s="121">
        <v>2019</v>
      </c>
      <c r="D9" s="9" t="s">
        <v>40</v>
      </c>
      <c r="E9" s="9" t="s">
        <v>1183</v>
      </c>
      <c r="F9" s="9" t="s">
        <v>418</v>
      </c>
      <c r="G9" s="9" t="s">
        <v>235</v>
      </c>
      <c r="H9" s="9" t="s">
        <v>625</v>
      </c>
      <c r="I9" s="9" t="s">
        <v>30</v>
      </c>
      <c r="J9" s="121">
        <v>11.9</v>
      </c>
      <c r="K9" s="9" t="s">
        <v>30</v>
      </c>
      <c r="L9" s="121">
        <v>3</v>
      </c>
      <c r="M9" s="9" t="s">
        <v>569</v>
      </c>
      <c r="N9" s="9" t="s">
        <v>570</v>
      </c>
      <c r="O9" s="121">
        <v>30</v>
      </c>
      <c r="P9" s="121">
        <v>38.299999999999997</v>
      </c>
      <c r="Q9" s="121">
        <v>56.5</v>
      </c>
      <c r="R9" s="121">
        <v>56.5</v>
      </c>
      <c r="S9" s="41" t="s">
        <v>30</v>
      </c>
      <c r="T9" s="121">
        <v>3</v>
      </c>
      <c r="U9" s="121">
        <v>6.5000000000000002E-2</v>
      </c>
      <c r="V9" s="9" t="s">
        <v>30</v>
      </c>
      <c r="W9" s="41">
        <v>9</v>
      </c>
      <c r="X9" s="9" t="s">
        <v>623</v>
      </c>
      <c r="Y9" s="9" t="s">
        <v>624</v>
      </c>
      <c r="Z9" s="9" t="s">
        <v>29</v>
      </c>
      <c r="AA9" s="9" t="s">
        <v>30</v>
      </c>
      <c r="AB9" s="123">
        <v>8074</v>
      </c>
      <c r="AC9" s="9" t="s">
        <v>140</v>
      </c>
      <c r="AD9" s="9" t="s">
        <v>5</v>
      </c>
      <c r="AE9" s="9" t="s">
        <v>1217</v>
      </c>
      <c r="AV9" s="15"/>
    </row>
    <row r="10" spans="1:48" s="9" customFormat="1" ht="14.55" customHeight="1" x14ac:dyDescent="0.2">
      <c r="A10" s="121">
        <v>27</v>
      </c>
      <c r="B10" s="9" t="s">
        <v>280</v>
      </c>
      <c r="C10" s="121">
        <v>2019</v>
      </c>
      <c r="D10" s="9" t="s">
        <v>40</v>
      </c>
      <c r="E10" s="9" t="s">
        <v>1183</v>
      </c>
      <c r="F10" s="9" t="s">
        <v>412</v>
      </c>
      <c r="G10" s="9" t="s">
        <v>235</v>
      </c>
      <c r="H10" s="9" t="s">
        <v>626</v>
      </c>
      <c r="I10" s="9" t="s">
        <v>30</v>
      </c>
      <c r="J10" s="121">
        <v>6.4</v>
      </c>
      <c r="K10" s="9" t="s">
        <v>30</v>
      </c>
      <c r="L10" s="121">
        <v>5.75</v>
      </c>
      <c r="M10" s="9" t="s">
        <v>569</v>
      </c>
      <c r="N10" s="9" t="s">
        <v>570</v>
      </c>
      <c r="O10" s="121">
        <v>30</v>
      </c>
      <c r="P10" s="121">
        <v>38.299999999999997</v>
      </c>
      <c r="Q10" s="121">
        <v>40</v>
      </c>
      <c r="R10" s="121">
        <v>40</v>
      </c>
      <c r="S10" s="41" t="s">
        <v>30</v>
      </c>
      <c r="T10" s="121">
        <v>3</v>
      </c>
      <c r="U10" s="121">
        <v>0.1</v>
      </c>
      <c r="V10" s="9" t="s">
        <v>30</v>
      </c>
      <c r="W10" s="41">
        <v>26.3</v>
      </c>
      <c r="X10" s="9" t="s">
        <v>623</v>
      </c>
      <c r="Y10" s="9" t="s">
        <v>624</v>
      </c>
      <c r="Z10" s="9" t="s">
        <v>29</v>
      </c>
      <c r="AA10" s="9" t="s">
        <v>30</v>
      </c>
      <c r="AB10" s="123">
        <v>10926</v>
      </c>
      <c r="AC10" s="9" t="s">
        <v>140</v>
      </c>
      <c r="AD10" s="9" t="s">
        <v>5</v>
      </c>
      <c r="AE10" s="9" t="s">
        <v>1217</v>
      </c>
      <c r="AV10" s="15"/>
    </row>
    <row r="11" spans="1:48" s="9" customFormat="1" ht="14.55" customHeight="1" x14ac:dyDescent="0.2">
      <c r="A11" s="121">
        <v>27</v>
      </c>
      <c r="B11" s="9" t="s">
        <v>280</v>
      </c>
      <c r="C11" s="121">
        <v>2019</v>
      </c>
      <c r="D11" s="9" t="s">
        <v>40</v>
      </c>
      <c r="E11" s="9" t="s">
        <v>1183</v>
      </c>
      <c r="F11" s="9" t="s">
        <v>417</v>
      </c>
      <c r="G11" s="9" t="s">
        <v>235</v>
      </c>
      <c r="H11" s="9" t="s">
        <v>30</v>
      </c>
      <c r="I11" s="9" t="s">
        <v>30</v>
      </c>
      <c r="J11" s="121">
        <v>89.96</v>
      </c>
      <c r="K11" s="9" t="s">
        <v>30</v>
      </c>
      <c r="L11" s="121">
        <v>2.907</v>
      </c>
      <c r="M11" s="9" t="s">
        <v>569</v>
      </c>
      <c r="N11" s="9" t="s">
        <v>570</v>
      </c>
      <c r="O11" s="121">
        <v>30</v>
      </c>
      <c r="P11" s="121">
        <v>34</v>
      </c>
      <c r="Q11" s="121">
        <v>75</v>
      </c>
      <c r="R11" s="121">
        <v>37</v>
      </c>
      <c r="S11" s="41" t="s">
        <v>30</v>
      </c>
      <c r="T11" s="121">
        <v>4.5</v>
      </c>
      <c r="U11" s="121">
        <v>0.7</v>
      </c>
      <c r="V11" s="9" t="s">
        <v>30</v>
      </c>
      <c r="W11" s="41">
        <v>25</v>
      </c>
      <c r="X11" s="9" t="s">
        <v>214</v>
      </c>
      <c r="Y11" s="9" t="s">
        <v>628</v>
      </c>
      <c r="Z11" s="9" t="s">
        <v>106</v>
      </c>
      <c r="AA11" s="9" t="s">
        <v>30</v>
      </c>
      <c r="AB11" s="123">
        <v>23500</v>
      </c>
      <c r="AC11" s="9" t="s">
        <v>594</v>
      </c>
      <c r="AD11" s="9" t="s">
        <v>5</v>
      </c>
      <c r="AE11" s="9" t="s">
        <v>627</v>
      </c>
      <c r="AV11" s="15"/>
    </row>
    <row r="12" spans="1:48" s="9" customFormat="1" ht="14.55" customHeight="1" x14ac:dyDescent="0.2">
      <c r="C12" s="9">
        <v>2021</v>
      </c>
      <c r="D12" s="9" t="s">
        <v>1392</v>
      </c>
      <c r="E12" s="9" t="s">
        <v>1183</v>
      </c>
      <c r="F12" s="9" t="s">
        <v>417</v>
      </c>
      <c r="G12" s="9" t="s">
        <v>235</v>
      </c>
      <c r="H12" s="9" t="s">
        <v>1402</v>
      </c>
      <c r="I12" s="9" t="s">
        <v>30</v>
      </c>
      <c r="J12" s="9" t="s">
        <v>30</v>
      </c>
      <c r="K12" s="9" t="s">
        <v>30</v>
      </c>
      <c r="L12" s="9">
        <v>6.0999999999999999E-2</v>
      </c>
      <c r="M12" s="9" t="s">
        <v>30</v>
      </c>
      <c r="N12" s="9" t="s">
        <v>30</v>
      </c>
      <c r="O12" s="9">
        <v>30</v>
      </c>
      <c r="P12" s="9" t="s">
        <v>30</v>
      </c>
      <c r="Q12" s="9" t="s">
        <v>30</v>
      </c>
      <c r="R12" s="9" t="s">
        <v>30</v>
      </c>
      <c r="S12" s="41" t="s">
        <v>30</v>
      </c>
      <c r="T12" s="9">
        <v>1.5</v>
      </c>
      <c r="U12" s="9">
        <v>0.1615</v>
      </c>
      <c r="V12" s="9" t="s">
        <v>30</v>
      </c>
      <c r="W12" s="41">
        <v>1.61</v>
      </c>
      <c r="X12" s="9" t="s">
        <v>30</v>
      </c>
      <c r="Y12" s="9" t="s">
        <v>1403</v>
      </c>
      <c r="Z12" s="9" t="s">
        <v>446</v>
      </c>
      <c r="AA12" s="9" t="s">
        <v>30</v>
      </c>
      <c r="AB12" s="9">
        <v>7350</v>
      </c>
      <c r="AC12" s="9" t="s">
        <v>248</v>
      </c>
      <c r="AD12" s="9" t="s">
        <v>5</v>
      </c>
      <c r="AE12" s="9" t="s">
        <v>30</v>
      </c>
      <c r="AV12" s="15"/>
    </row>
    <row r="13" spans="1:48" s="9" customFormat="1" ht="14.55" customHeight="1" x14ac:dyDescent="0.2">
      <c r="A13" s="121">
        <v>17</v>
      </c>
      <c r="B13" s="9" t="s">
        <v>89</v>
      </c>
      <c r="C13" s="121">
        <v>2017</v>
      </c>
      <c r="D13" s="9" t="s">
        <v>15</v>
      </c>
      <c r="E13" s="9" t="s">
        <v>597</v>
      </c>
      <c r="F13" s="9" t="s">
        <v>396</v>
      </c>
      <c r="G13" s="9" t="s">
        <v>235</v>
      </c>
      <c r="H13" s="9" t="s">
        <v>599</v>
      </c>
      <c r="I13" s="9" t="s">
        <v>30</v>
      </c>
      <c r="J13" s="9" t="s">
        <v>30</v>
      </c>
      <c r="K13" s="9" t="s">
        <v>30</v>
      </c>
      <c r="L13" s="121">
        <v>0.48</v>
      </c>
      <c r="M13" s="9" t="s">
        <v>30</v>
      </c>
      <c r="N13" s="9" t="s">
        <v>30</v>
      </c>
      <c r="O13" s="9" t="s">
        <v>30</v>
      </c>
      <c r="P13" s="121" t="s">
        <v>30</v>
      </c>
      <c r="Q13" s="9" t="s">
        <v>30</v>
      </c>
      <c r="R13" s="9" t="s">
        <v>30</v>
      </c>
      <c r="S13" s="41" t="s">
        <v>30</v>
      </c>
      <c r="T13" s="121">
        <v>1.07</v>
      </c>
      <c r="U13" s="121">
        <v>0.71</v>
      </c>
      <c r="V13" s="9" t="s">
        <v>30</v>
      </c>
      <c r="W13" s="41">
        <v>4</v>
      </c>
      <c r="X13" s="9" t="s">
        <v>178</v>
      </c>
      <c r="Y13" s="9" t="s">
        <v>190</v>
      </c>
      <c r="Z13" s="9" t="s">
        <v>479</v>
      </c>
      <c r="AA13" s="9" t="s">
        <v>580</v>
      </c>
      <c r="AB13" s="123">
        <v>36036</v>
      </c>
      <c r="AC13" s="9" t="s">
        <v>140</v>
      </c>
      <c r="AD13" s="9" t="s">
        <v>5</v>
      </c>
      <c r="AE13" s="9" t="s">
        <v>598</v>
      </c>
    </row>
    <row r="14" spans="1:48" s="9" customFormat="1" ht="14.55" customHeight="1" x14ac:dyDescent="0.2">
      <c r="A14" s="121">
        <v>10</v>
      </c>
      <c r="B14" s="9" t="s">
        <v>67</v>
      </c>
      <c r="C14" s="121">
        <v>2020</v>
      </c>
      <c r="D14" s="9" t="s">
        <v>40</v>
      </c>
      <c r="E14" s="9" t="s">
        <v>577</v>
      </c>
      <c r="F14" s="9" t="s">
        <v>578</v>
      </c>
      <c r="G14" s="9" t="s">
        <v>235</v>
      </c>
      <c r="H14" s="9" t="s">
        <v>579</v>
      </c>
      <c r="I14" s="121">
        <v>18</v>
      </c>
      <c r="J14" s="9" t="s">
        <v>30</v>
      </c>
      <c r="K14" s="121">
        <v>22.9</v>
      </c>
      <c r="L14" s="9" t="s">
        <v>30</v>
      </c>
      <c r="M14" s="9" t="s">
        <v>30</v>
      </c>
      <c r="N14" s="9" t="s">
        <v>30</v>
      </c>
      <c r="O14" s="121">
        <v>1</v>
      </c>
      <c r="P14" s="121">
        <v>8</v>
      </c>
      <c r="Q14" s="121">
        <v>10</v>
      </c>
      <c r="R14" s="121">
        <v>4</v>
      </c>
      <c r="S14" s="41" t="s">
        <v>30</v>
      </c>
      <c r="T14" s="121">
        <v>1.0840000000000001</v>
      </c>
      <c r="U14" s="121">
        <v>0.47</v>
      </c>
      <c r="V14" s="121">
        <v>0.215</v>
      </c>
      <c r="W14" s="41">
        <v>35</v>
      </c>
      <c r="X14" s="9" t="s">
        <v>439</v>
      </c>
      <c r="Y14" s="9" t="s">
        <v>190</v>
      </c>
      <c r="Z14" s="9" t="s">
        <v>479</v>
      </c>
      <c r="AA14" s="9" t="s">
        <v>580</v>
      </c>
      <c r="AB14" s="123">
        <v>5417</v>
      </c>
      <c r="AC14" s="9" t="s">
        <v>140</v>
      </c>
      <c r="AD14" s="9" t="s">
        <v>5</v>
      </c>
      <c r="AE14" s="9" t="s">
        <v>1209</v>
      </c>
      <c r="AV14" s="15"/>
    </row>
    <row r="15" spans="1:48" s="9" customFormat="1" ht="14.55" customHeight="1" x14ac:dyDescent="0.2">
      <c r="A15" s="121">
        <v>10</v>
      </c>
      <c r="B15" s="9" t="s">
        <v>67</v>
      </c>
      <c r="C15" s="121">
        <v>2020</v>
      </c>
      <c r="D15" s="9" t="s">
        <v>40</v>
      </c>
      <c r="E15" s="9" t="s">
        <v>577</v>
      </c>
      <c r="F15" s="9" t="s">
        <v>235</v>
      </c>
      <c r="G15" s="9" t="s">
        <v>578</v>
      </c>
      <c r="H15" s="9" t="s">
        <v>582</v>
      </c>
      <c r="I15" s="121">
        <v>35</v>
      </c>
      <c r="J15" s="9" t="s">
        <v>30</v>
      </c>
      <c r="K15" s="9" t="s">
        <v>30</v>
      </c>
      <c r="L15" s="121">
        <v>25.920999999999999</v>
      </c>
      <c r="M15" s="9" t="s">
        <v>30</v>
      </c>
      <c r="N15" s="9" t="s">
        <v>30</v>
      </c>
      <c r="O15" s="121">
        <v>4</v>
      </c>
      <c r="P15" s="121" t="s">
        <v>583</v>
      </c>
      <c r="Q15" s="9" t="s">
        <v>30</v>
      </c>
      <c r="R15" s="9" t="s">
        <v>30</v>
      </c>
      <c r="S15" s="41" t="s">
        <v>30</v>
      </c>
      <c r="T15" s="9" t="s">
        <v>30</v>
      </c>
      <c r="U15" s="9" t="s">
        <v>30</v>
      </c>
      <c r="V15" s="9" t="s">
        <v>30</v>
      </c>
      <c r="W15" s="41" t="s">
        <v>30</v>
      </c>
      <c r="X15" s="9" t="s">
        <v>214</v>
      </c>
      <c r="Y15" s="9" t="s">
        <v>372</v>
      </c>
      <c r="Z15" s="9" t="s">
        <v>309</v>
      </c>
      <c r="AA15" s="9" t="s">
        <v>584</v>
      </c>
      <c r="AB15" s="123">
        <v>106026</v>
      </c>
      <c r="AC15" s="9" t="s">
        <v>192</v>
      </c>
      <c r="AD15" s="9" t="s">
        <v>5</v>
      </c>
      <c r="AE15" s="9" t="s">
        <v>581</v>
      </c>
      <c r="AV15" s="15"/>
    </row>
    <row r="16" spans="1:48" s="9" customFormat="1" ht="14.55" customHeight="1" x14ac:dyDescent="0.2">
      <c r="A16" s="121">
        <v>10</v>
      </c>
      <c r="B16" s="9" t="s">
        <v>67</v>
      </c>
      <c r="C16" s="121">
        <v>2020</v>
      </c>
      <c r="D16" s="9" t="s">
        <v>40</v>
      </c>
      <c r="E16" s="9" t="s">
        <v>577</v>
      </c>
      <c r="F16" s="9" t="s">
        <v>235</v>
      </c>
      <c r="G16" s="9" t="s">
        <v>578</v>
      </c>
      <c r="H16" s="9" t="s">
        <v>585</v>
      </c>
      <c r="I16" s="121">
        <v>23</v>
      </c>
      <c r="J16" s="9" t="s">
        <v>30</v>
      </c>
      <c r="K16" s="121">
        <v>16</v>
      </c>
      <c r="L16" s="9" t="s">
        <v>30</v>
      </c>
      <c r="M16" s="9" t="s">
        <v>30</v>
      </c>
      <c r="N16" s="9" t="s">
        <v>30</v>
      </c>
      <c r="O16" s="121">
        <v>4</v>
      </c>
      <c r="P16" s="121">
        <v>55</v>
      </c>
      <c r="Q16" s="121">
        <v>80</v>
      </c>
      <c r="R16" s="121">
        <v>16</v>
      </c>
      <c r="S16" s="41" t="s">
        <v>30</v>
      </c>
      <c r="T16" s="121">
        <v>2.036</v>
      </c>
      <c r="U16" s="121">
        <v>0.65</v>
      </c>
      <c r="V16" s="121">
        <v>0.37</v>
      </c>
      <c r="W16" s="41">
        <v>100</v>
      </c>
      <c r="X16" s="9" t="s">
        <v>439</v>
      </c>
      <c r="Y16" s="9" t="s">
        <v>190</v>
      </c>
      <c r="Z16" s="9" t="s">
        <v>479</v>
      </c>
      <c r="AA16" s="9" t="s">
        <v>580</v>
      </c>
      <c r="AB16" s="123">
        <v>5048</v>
      </c>
      <c r="AC16" s="9" t="s">
        <v>140</v>
      </c>
      <c r="AD16" s="9" t="s">
        <v>5</v>
      </c>
      <c r="AE16" s="9" t="s">
        <v>1209</v>
      </c>
      <c r="AV16" s="15"/>
    </row>
    <row r="17" spans="1:48" s="9" customFormat="1" ht="13.95" customHeight="1" x14ac:dyDescent="0.2">
      <c r="A17" s="121">
        <v>13</v>
      </c>
      <c r="B17" s="9" t="s">
        <v>188</v>
      </c>
      <c r="C17" s="121">
        <v>2020</v>
      </c>
      <c r="D17" s="9" t="s">
        <v>40</v>
      </c>
      <c r="E17" s="9" t="s">
        <v>577</v>
      </c>
      <c r="F17" s="9" t="s">
        <v>235</v>
      </c>
      <c r="G17" s="9" t="s">
        <v>586</v>
      </c>
      <c r="H17" s="9" t="s">
        <v>30</v>
      </c>
      <c r="I17" s="121">
        <v>1</v>
      </c>
      <c r="J17" s="9" t="s">
        <v>30</v>
      </c>
      <c r="K17" s="121">
        <v>1</v>
      </c>
      <c r="L17" s="9" t="s">
        <v>30</v>
      </c>
      <c r="M17" s="9" t="s">
        <v>30</v>
      </c>
      <c r="N17" s="9" t="s">
        <v>30</v>
      </c>
      <c r="O17" s="121">
        <v>4</v>
      </c>
      <c r="P17" s="121" t="s">
        <v>587</v>
      </c>
      <c r="Q17" s="9" t="s">
        <v>30</v>
      </c>
      <c r="R17" s="9" t="s">
        <v>30</v>
      </c>
      <c r="S17" s="41">
        <v>3</v>
      </c>
      <c r="T17" s="121">
        <v>1.8</v>
      </c>
      <c r="U17" s="121">
        <v>0.05</v>
      </c>
      <c r="V17" s="9" t="s">
        <v>30</v>
      </c>
      <c r="W17" s="41" t="s">
        <v>30</v>
      </c>
      <c r="X17" s="9" t="s">
        <v>214</v>
      </c>
      <c r="Y17" s="9" t="s">
        <v>588</v>
      </c>
      <c r="Z17" s="9" t="s">
        <v>143</v>
      </c>
      <c r="AA17" s="9" t="s">
        <v>30</v>
      </c>
      <c r="AB17" s="123">
        <v>37400</v>
      </c>
      <c r="AC17" s="9" t="s">
        <v>571</v>
      </c>
      <c r="AD17" s="9" t="s">
        <v>5</v>
      </c>
      <c r="AE17" s="9" t="s">
        <v>1210</v>
      </c>
      <c r="AV17" s="15"/>
    </row>
    <row r="18" spans="1:48" s="9" customFormat="1" ht="13.95" customHeight="1" x14ac:dyDescent="0.2">
      <c r="A18" s="121">
        <v>13</v>
      </c>
      <c r="B18" s="9" t="s">
        <v>188</v>
      </c>
      <c r="C18" s="121">
        <v>2020</v>
      </c>
      <c r="D18" s="9" t="s">
        <v>40</v>
      </c>
      <c r="E18" s="9" t="s">
        <v>577</v>
      </c>
      <c r="F18" s="9" t="s">
        <v>235</v>
      </c>
      <c r="G18" s="9" t="s">
        <v>586</v>
      </c>
      <c r="H18" s="9" t="s">
        <v>30</v>
      </c>
      <c r="I18" s="9" t="s">
        <v>30</v>
      </c>
      <c r="J18" s="121">
        <v>1.9</v>
      </c>
      <c r="K18" s="9" t="s">
        <v>30</v>
      </c>
      <c r="L18" s="121">
        <v>2.6</v>
      </c>
      <c r="M18" s="9" t="s">
        <v>30</v>
      </c>
      <c r="N18" s="9" t="s">
        <v>30</v>
      </c>
      <c r="O18" s="121">
        <v>4</v>
      </c>
      <c r="P18" s="121">
        <v>43</v>
      </c>
      <c r="Q18" s="121">
        <v>80</v>
      </c>
      <c r="R18" s="121">
        <v>53</v>
      </c>
      <c r="S18" s="41" t="s">
        <v>30</v>
      </c>
      <c r="T18" s="121">
        <v>2.2000000000000002</v>
      </c>
      <c r="U18" s="121">
        <v>2.1</v>
      </c>
      <c r="V18" s="121">
        <v>2.5</v>
      </c>
      <c r="W18" s="41">
        <v>1.9</v>
      </c>
      <c r="X18" s="9" t="s">
        <v>439</v>
      </c>
      <c r="Y18" s="9" t="s">
        <v>190</v>
      </c>
      <c r="Z18" s="9" t="s">
        <v>479</v>
      </c>
      <c r="AA18" s="9" t="s">
        <v>580</v>
      </c>
      <c r="AB18" s="123">
        <v>9000</v>
      </c>
      <c r="AC18" s="9" t="s">
        <v>192</v>
      </c>
      <c r="AD18" s="9" t="s">
        <v>5</v>
      </c>
      <c r="AE18" s="9" t="s">
        <v>1211</v>
      </c>
      <c r="AV18" s="15"/>
    </row>
    <row r="19" spans="1:48" s="9" customFormat="1" ht="13.95" customHeight="1" x14ac:dyDescent="0.2">
      <c r="A19" s="121">
        <v>13</v>
      </c>
      <c r="B19" s="9" t="s">
        <v>188</v>
      </c>
      <c r="C19" s="121">
        <v>2020</v>
      </c>
      <c r="D19" s="9" t="s">
        <v>40</v>
      </c>
      <c r="E19" s="9" t="s">
        <v>577</v>
      </c>
      <c r="F19" s="9" t="s">
        <v>589</v>
      </c>
      <c r="G19" s="9" t="s">
        <v>235</v>
      </c>
      <c r="H19" s="9" t="s">
        <v>30</v>
      </c>
      <c r="I19" s="9" t="s">
        <v>30</v>
      </c>
      <c r="J19" s="121">
        <v>5.63</v>
      </c>
      <c r="K19" s="9" t="s">
        <v>30</v>
      </c>
      <c r="L19" s="121">
        <v>8.0000000000000004E-4</v>
      </c>
      <c r="M19" s="9" t="s">
        <v>30</v>
      </c>
      <c r="N19" s="9" t="s">
        <v>30</v>
      </c>
      <c r="O19" s="121">
        <v>10</v>
      </c>
      <c r="P19" s="121">
        <v>19</v>
      </c>
      <c r="Q19" s="121">
        <v>43</v>
      </c>
      <c r="R19" s="121">
        <v>15</v>
      </c>
      <c r="S19" s="41" t="s">
        <v>30</v>
      </c>
      <c r="T19" s="121">
        <v>0.6</v>
      </c>
      <c r="U19" s="121">
        <v>0.48</v>
      </c>
      <c r="V19" s="121">
        <v>0.72</v>
      </c>
      <c r="W19" s="41">
        <v>14.7</v>
      </c>
      <c r="X19" s="9" t="s">
        <v>439</v>
      </c>
      <c r="Y19" s="9" t="s">
        <v>190</v>
      </c>
      <c r="Z19" s="9" t="s">
        <v>479</v>
      </c>
      <c r="AA19" s="9" t="s">
        <v>580</v>
      </c>
      <c r="AB19" s="123">
        <v>9000</v>
      </c>
      <c r="AC19" s="9" t="s">
        <v>192</v>
      </c>
      <c r="AD19" s="9" t="s">
        <v>5</v>
      </c>
      <c r="AE19" s="9" t="s">
        <v>1211</v>
      </c>
      <c r="AV19" s="15"/>
    </row>
    <row r="20" spans="1:48" s="9" customFormat="1" ht="13.95" customHeight="1" x14ac:dyDescent="0.2">
      <c r="A20" s="121">
        <v>15</v>
      </c>
      <c r="B20" s="9" t="s">
        <v>194</v>
      </c>
      <c r="C20" s="121">
        <v>2017</v>
      </c>
      <c r="D20" s="9" t="s">
        <v>195</v>
      </c>
      <c r="E20" s="9" t="s">
        <v>577</v>
      </c>
      <c r="F20" s="9" t="s">
        <v>235</v>
      </c>
      <c r="G20" s="9" t="s">
        <v>591</v>
      </c>
      <c r="H20" s="9" t="s">
        <v>592</v>
      </c>
      <c r="I20" s="9" t="s">
        <v>30</v>
      </c>
      <c r="J20" s="121">
        <v>0.01</v>
      </c>
      <c r="K20" s="9" t="s">
        <v>30</v>
      </c>
      <c r="L20" s="121">
        <v>72</v>
      </c>
      <c r="M20" s="9" t="s">
        <v>30</v>
      </c>
      <c r="N20" s="9" t="s">
        <v>30</v>
      </c>
      <c r="O20" s="121">
        <v>4</v>
      </c>
      <c r="P20" s="121">
        <v>65</v>
      </c>
      <c r="Q20" s="121">
        <v>75</v>
      </c>
      <c r="R20" s="9" t="s">
        <v>30</v>
      </c>
      <c r="S20" s="41" t="s">
        <v>30</v>
      </c>
      <c r="T20" s="121">
        <v>0.89</v>
      </c>
      <c r="U20" s="121">
        <v>0.4</v>
      </c>
      <c r="V20" s="121">
        <v>0.14199999999999999</v>
      </c>
      <c r="W20" s="41" t="s">
        <v>30</v>
      </c>
      <c r="X20" s="9" t="s">
        <v>439</v>
      </c>
      <c r="Y20" s="9" t="s">
        <v>190</v>
      </c>
      <c r="Z20" s="9" t="s">
        <v>479</v>
      </c>
      <c r="AA20" s="9" t="s">
        <v>580</v>
      </c>
      <c r="AB20" s="123">
        <v>8428</v>
      </c>
      <c r="AC20" s="9" t="s">
        <v>140</v>
      </c>
      <c r="AD20" s="9" t="s">
        <v>593</v>
      </c>
      <c r="AE20" s="9" t="s">
        <v>1211</v>
      </c>
      <c r="AV20" s="15"/>
    </row>
    <row r="21" spans="1:48" s="9" customFormat="1" ht="13.95" customHeight="1" x14ac:dyDescent="0.2">
      <c r="A21" s="121">
        <v>19</v>
      </c>
      <c r="B21" s="9" t="s">
        <v>101</v>
      </c>
      <c r="C21" s="121">
        <v>2017</v>
      </c>
      <c r="D21" s="9" t="s">
        <v>40</v>
      </c>
      <c r="E21" s="9" t="s">
        <v>577</v>
      </c>
      <c r="F21" s="9" t="s">
        <v>235</v>
      </c>
      <c r="G21" s="9" t="s">
        <v>586</v>
      </c>
      <c r="H21" s="9" t="s">
        <v>30</v>
      </c>
      <c r="I21" s="121">
        <v>6</v>
      </c>
      <c r="J21" s="9" t="s">
        <v>30</v>
      </c>
      <c r="K21" s="9" t="s">
        <v>30</v>
      </c>
      <c r="L21" s="9" t="s">
        <v>30</v>
      </c>
      <c r="M21" s="9" t="s">
        <v>30</v>
      </c>
      <c r="N21" s="9" t="s">
        <v>30</v>
      </c>
      <c r="O21" s="121">
        <v>4</v>
      </c>
      <c r="P21" s="121" t="s">
        <v>587</v>
      </c>
      <c r="Q21" s="121">
        <v>85</v>
      </c>
      <c r="R21" s="121">
        <v>75</v>
      </c>
      <c r="S21" s="41" t="s">
        <v>30</v>
      </c>
      <c r="T21" s="121">
        <v>0.1</v>
      </c>
      <c r="U21" s="121">
        <v>0.3</v>
      </c>
      <c r="V21" s="9" t="s">
        <v>600</v>
      </c>
      <c r="W21" s="41" t="s">
        <v>30</v>
      </c>
      <c r="X21" s="9" t="s">
        <v>178</v>
      </c>
      <c r="Y21" s="9" t="s">
        <v>601</v>
      </c>
      <c r="Z21" s="9" t="s">
        <v>143</v>
      </c>
      <c r="AA21" s="9" t="s">
        <v>602</v>
      </c>
      <c r="AB21" s="123">
        <v>30500</v>
      </c>
      <c r="AC21" s="9" t="s">
        <v>571</v>
      </c>
      <c r="AD21" s="9" t="s">
        <v>5</v>
      </c>
      <c r="AE21" s="9" t="s">
        <v>581</v>
      </c>
      <c r="AV21" s="15"/>
    </row>
    <row r="22" spans="1:48" s="9" customFormat="1" ht="13.95" customHeight="1" x14ac:dyDescent="0.2">
      <c r="A22" s="121">
        <v>20</v>
      </c>
      <c r="B22" s="9" t="s">
        <v>318</v>
      </c>
      <c r="C22" s="121">
        <v>2017</v>
      </c>
      <c r="D22" s="9" t="s">
        <v>51</v>
      </c>
      <c r="E22" s="9" t="s">
        <v>577</v>
      </c>
      <c r="F22" s="9" t="s">
        <v>605</v>
      </c>
      <c r="G22" s="9" t="s">
        <v>235</v>
      </c>
      <c r="H22" s="9" t="s">
        <v>606</v>
      </c>
      <c r="I22" s="9" t="s">
        <v>30</v>
      </c>
      <c r="J22" s="121">
        <v>24.5</v>
      </c>
      <c r="K22" s="9" t="s">
        <v>30</v>
      </c>
      <c r="L22" s="121">
        <v>30.1</v>
      </c>
      <c r="M22" s="9" t="s">
        <v>30</v>
      </c>
      <c r="N22" s="9" t="s">
        <v>30</v>
      </c>
      <c r="O22" s="121">
        <v>35</v>
      </c>
      <c r="P22" s="121">
        <v>38</v>
      </c>
      <c r="Q22" s="121">
        <v>50</v>
      </c>
      <c r="R22" s="121">
        <v>49.7</v>
      </c>
      <c r="S22" s="41" t="s">
        <v>30</v>
      </c>
      <c r="T22" s="9" t="s">
        <v>30</v>
      </c>
      <c r="U22" s="121">
        <v>0.65</v>
      </c>
      <c r="V22" s="121">
        <v>1.885</v>
      </c>
      <c r="W22" s="41">
        <v>65.099999999999994</v>
      </c>
      <c r="X22" s="9" t="s">
        <v>439</v>
      </c>
      <c r="Y22" s="9" t="s">
        <v>190</v>
      </c>
      <c r="Z22" s="9" t="s">
        <v>479</v>
      </c>
      <c r="AA22" s="9" t="s">
        <v>580</v>
      </c>
      <c r="AB22" s="123">
        <v>30672</v>
      </c>
      <c r="AC22" s="9" t="s">
        <v>140</v>
      </c>
      <c r="AD22" s="9" t="s">
        <v>5</v>
      </c>
      <c r="AE22" s="9" t="s">
        <v>1209</v>
      </c>
      <c r="AV22" s="15"/>
    </row>
    <row r="23" spans="1:48" s="9" customFormat="1" ht="13.95" customHeight="1" x14ac:dyDescent="0.2">
      <c r="A23" s="121">
        <v>20</v>
      </c>
      <c r="B23" s="9" t="s">
        <v>318</v>
      </c>
      <c r="C23" s="121">
        <v>2017</v>
      </c>
      <c r="D23" s="9" t="s">
        <v>51</v>
      </c>
      <c r="E23" s="9" t="s">
        <v>577</v>
      </c>
      <c r="F23" s="9" t="s">
        <v>605</v>
      </c>
      <c r="G23" s="9" t="s">
        <v>235</v>
      </c>
      <c r="H23" s="9" t="s">
        <v>607</v>
      </c>
      <c r="I23" s="9" t="s">
        <v>30</v>
      </c>
      <c r="J23" s="121">
        <v>10.5</v>
      </c>
      <c r="K23" s="9" t="s">
        <v>30</v>
      </c>
      <c r="L23" s="121">
        <v>3.492</v>
      </c>
      <c r="M23" s="9" t="s">
        <v>30</v>
      </c>
      <c r="N23" s="9" t="s">
        <v>30</v>
      </c>
      <c r="O23" s="121">
        <v>35</v>
      </c>
      <c r="P23" s="121">
        <v>51</v>
      </c>
      <c r="Q23" s="121">
        <v>65</v>
      </c>
      <c r="R23" s="121">
        <v>50.6</v>
      </c>
      <c r="S23" s="41" t="s">
        <v>30</v>
      </c>
      <c r="T23" s="121">
        <v>0.61</v>
      </c>
      <c r="U23" s="121">
        <v>0.19</v>
      </c>
      <c r="V23" s="121">
        <v>0.79</v>
      </c>
      <c r="W23" s="41">
        <v>2.2999999999999998</v>
      </c>
      <c r="X23" s="9" t="s">
        <v>439</v>
      </c>
      <c r="Y23" s="9" t="s">
        <v>190</v>
      </c>
      <c r="Z23" s="9" t="s">
        <v>479</v>
      </c>
      <c r="AA23" s="9" t="s">
        <v>580</v>
      </c>
      <c r="AB23" s="123">
        <v>3834</v>
      </c>
      <c r="AC23" s="9" t="s">
        <v>140</v>
      </c>
      <c r="AD23" s="9" t="s">
        <v>5</v>
      </c>
      <c r="AE23" s="9" t="s">
        <v>1209</v>
      </c>
      <c r="AV23" s="15"/>
    </row>
    <row r="24" spans="1:48" s="9" customFormat="1" ht="13.95" customHeight="1" x14ac:dyDescent="0.2">
      <c r="A24" s="121">
        <v>23</v>
      </c>
      <c r="B24" s="9" t="s">
        <v>104</v>
      </c>
      <c r="C24" s="121">
        <v>2019</v>
      </c>
      <c r="D24" s="9" t="s">
        <v>40</v>
      </c>
      <c r="E24" s="9" t="s">
        <v>577</v>
      </c>
      <c r="F24" s="9" t="s">
        <v>396</v>
      </c>
      <c r="G24" s="9" t="s">
        <v>235</v>
      </c>
      <c r="H24" s="9" t="s">
        <v>30</v>
      </c>
      <c r="I24" s="121">
        <v>9</v>
      </c>
      <c r="J24" s="9" t="s">
        <v>30</v>
      </c>
      <c r="K24" s="9" t="s">
        <v>30</v>
      </c>
      <c r="L24" s="121">
        <v>12.78</v>
      </c>
      <c r="M24" s="9" t="s">
        <v>30</v>
      </c>
      <c r="N24" s="9" t="s">
        <v>30</v>
      </c>
      <c r="O24" s="121">
        <v>15</v>
      </c>
      <c r="P24" s="121">
        <v>80</v>
      </c>
      <c r="Q24" s="121">
        <v>152</v>
      </c>
      <c r="R24" s="9" t="s">
        <v>30</v>
      </c>
      <c r="S24" s="41" t="s">
        <v>30</v>
      </c>
      <c r="T24" s="9" t="s">
        <v>30</v>
      </c>
      <c r="U24" s="9" t="s">
        <v>30</v>
      </c>
      <c r="V24" s="9" t="s">
        <v>30</v>
      </c>
      <c r="W24" s="41">
        <v>18</v>
      </c>
      <c r="X24" s="9" t="s">
        <v>214</v>
      </c>
      <c r="Y24" s="9" t="s">
        <v>614</v>
      </c>
      <c r="Z24" s="9" t="s">
        <v>106</v>
      </c>
      <c r="AA24" s="9" t="s">
        <v>30</v>
      </c>
      <c r="AB24" s="123">
        <v>3710</v>
      </c>
      <c r="AC24" s="9" t="s">
        <v>594</v>
      </c>
      <c r="AD24" s="9" t="s">
        <v>5</v>
      </c>
      <c r="AE24" s="9" t="s">
        <v>30</v>
      </c>
      <c r="AV24" s="15"/>
    </row>
    <row r="25" spans="1:48" s="9" customFormat="1" ht="13.95" customHeight="1" x14ac:dyDescent="0.2">
      <c r="A25" s="121">
        <v>28</v>
      </c>
      <c r="B25" s="9" t="s">
        <v>419</v>
      </c>
      <c r="C25" s="121">
        <v>2019</v>
      </c>
      <c r="D25" s="9" t="s">
        <v>40</v>
      </c>
      <c r="E25" s="9" t="s">
        <v>577</v>
      </c>
      <c r="F25" s="9" t="s">
        <v>235</v>
      </c>
      <c r="G25" s="9" t="s">
        <v>586</v>
      </c>
      <c r="H25" s="9" t="s">
        <v>30</v>
      </c>
      <c r="I25" s="9" t="s">
        <v>30</v>
      </c>
      <c r="J25" s="121">
        <v>45</v>
      </c>
      <c r="K25" s="121">
        <v>80</v>
      </c>
      <c r="L25" s="9" t="s">
        <v>30</v>
      </c>
      <c r="M25" s="9" t="s">
        <v>30</v>
      </c>
      <c r="N25" s="9" t="s">
        <v>30</v>
      </c>
      <c r="O25" s="121">
        <v>4</v>
      </c>
      <c r="P25" s="121" t="s">
        <v>629</v>
      </c>
      <c r="Q25" s="9" t="s">
        <v>30</v>
      </c>
      <c r="R25" s="9" t="s">
        <v>30</v>
      </c>
      <c r="S25" s="41">
        <v>22</v>
      </c>
      <c r="T25" s="121">
        <v>3</v>
      </c>
      <c r="U25" s="121">
        <v>3</v>
      </c>
      <c r="V25" s="121">
        <v>2.5</v>
      </c>
      <c r="W25" s="41" t="s">
        <v>30</v>
      </c>
      <c r="X25" s="9" t="s">
        <v>214</v>
      </c>
      <c r="Y25" s="9" t="s">
        <v>630</v>
      </c>
      <c r="Z25" s="9" t="s">
        <v>106</v>
      </c>
      <c r="AA25" s="9" t="s">
        <v>30</v>
      </c>
      <c r="AB25" s="123">
        <v>68900</v>
      </c>
      <c r="AC25" s="9" t="s">
        <v>594</v>
      </c>
      <c r="AD25" s="9" t="s">
        <v>5</v>
      </c>
      <c r="AE25" s="9" t="s">
        <v>581</v>
      </c>
      <c r="AV25" s="15"/>
    </row>
    <row r="26" spans="1:48" s="9" customFormat="1" ht="13.95" customHeight="1" x14ac:dyDescent="0.2">
      <c r="A26" s="121">
        <v>30</v>
      </c>
      <c r="B26" s="9" t="s">
        <v>141</v>
      </c>
      <c r="C26" s="121">
        <v>2017</v>
      </c>
      <c r="D26" s="9" t="s">
        <v>40</v>
      </c>
      <c r="E26" s="9" t="s">
        <v>577</v>
      </c>
      <c r="F26" s="9" t="s">
        <v>396</v>
      </c>
      <c r="G26" s="9" t="s">
        <v>586</v>
      </c>
      <c r="H26" s="9" t="s">
        <v>30</v>
      </c>
      <c r="I26" s="121">
        <v>4</v>
      </c>
      <c r="J26" s="9" t="s">
        <v>30</v>
      </c>
      <c r="K26" s="9" t="s">
        <v>30</v>
      </c>
      <c r="L26" s="121">
        <v>0.248</v>
      </c>
      <c r="M26" s="9" t="s">
        <v>30</v>
      </c>
      <c r="N26" s="9" t="s">
        <v>30</v>
      </c>
      <c r="O26" s="121">
        <v>6</v>
      </c>
      <c r="P26" s="121" t="s">
        <v>634</v>
      </c>
      <c r="Q26" s="9" t="s">
        <v>30</v>
      </c>
      <c r="R26" s="9" t="s">
        <v>30</v>
      </c>
      <c r="S26" s="41">
        <v>4</v>
      </c>
      <c r="T26" s="121">
        <v>2.2000000000000002</v>
      </c>
      <c r="U26" s="121">
        <v>2.4</v>
      </c>
      <c r="V26" s="121">
        <v>2.4</v>
      </c>
      <c r="W26" s="41">
        <v>35</v>
      </c>
      <c r="X26" s="9" t="s">
        <v>214</v>
      </c>
      <c r="Y26" s="9" t="s">
        <v>635</v>
      </c>
      <c r="Z26" s="9" t="s">
        <v>106</v>
      </c>
      <c r="AA26" s="9" t="s">
        <v>30</v>
      </c>
      <c r="AB26" s="123">
        <v>47530</v>
      </c>
      <c r="AC26" s="9" t="s">
        <v>594</v>
      </c>
      <c r="AD26" s="9" t="s">
        <v>5</v>
      </c>
      <c r="AE26" s="9" t="s">
        <v>581</v>
      </c>
      <c r="AV26" s="15"/>
    </row>
    <row r="27" spans="1:48" s="9" customFormat="1" ht="13.95" customHeight="1" x14ac:dyDescent="0.2">
      <c r="A27" s="121">
        <v>30</v>
      </c>
      <c r="B27" s="9" t="s">
        <v>141</v>
      </c>
      <c r="C27" s="121">
        <v>2017</v>
      </c>
      <c r="D27" s="9" t="s">
        <v>40</v>
      </c>
      <c r="E27" s="9" t="s">
        <v>577</v>
      </c>
      <c r="F27" s="9" t="s">
        <v>396</v>
      </c>
      <c r="G27" s="9" t="s">
        <v>586</v>
      </c>
      <c r="H27" s="9" t="s">
        <v>636</v>
      </c>
      <c r="I27" s="121">
        <v>4</v>
      </c>
      <c r="J27" s="9" t="s">
        <v>30</v>
      </c>
      <c r="K27" s="9" t="s">
        <v>30</v>
      </c>
      <c r="L27" s="121">
        <v>0.45500000000000002</v>
      </c>
      <c r="M27" s="9" t="s">
        <v>30</v>
      </c>
      <c r="N27" s="9" t="s">
        <v>30</v>
      </c>
      <c r="O27" s="121">
        <v>6</v>
      </c>
      <c r="P27" s="121">
        <v>60</v>
      </c>
      <c r="Q27" s="121">
        <v>133.5</v>
      </c>
      <c r="R27" s="9" t="s">
        <v>30</v>
      </c>
      <c r="S27" s="41" t="s">
        <v>30</v>
      </c>
      <c r="T27" s="9" t="s">
        <v>30</v>
      </c>
      <c r="U27" s="121">
        <v>0.437</v>
      </c>
      <c r="V27" s="121">
        <v>1.22</v>
      </c>
      <c r="W27" s="41" t="s">
        <v>30</v>
      </c>
      <c r="X27" s="9" t="s">
        <v>214</v>
      </c>
      <c r="Y27" s="9" t="s">
        <v>190</v>
      </c>
      <c r="Z27" s="9" t="s">
        <v>479</v>
      </c>
      <c r="AA27" s="9" t="s">
        <v>580</v>
      </c>
      <c r="AB27" s="123">
        <v>12659</v>
      </c>
      <c r="AC27" s="9" t="s">
        <v>140</v>
      </c>
      <c r="AD27" s="9" t="s">
        <v>5</v>
      </c>
      <c r="AE27" s="9" t="s">
        <v>30</v>
      </c>
      <c r="AV27" s="15"/>
    </row>
    <row r="28" spans="1:48" s="9" customFormat="1" ht="13.95" customHeight="1" x14ac:dyDescent="0.2">
      <c r="A28" s="121">
        <v>30</v>
      </c>
      <c r="B28" s="9" t="s">
        <v>141</v>
      </c>
      <c r="C28" s="121">
        <v>2017</v>
      </c>
      <c r="D28" s="9" t="s">
        <v>40</v>
      </c>
      <c r="E28" s="9" t="s">
        <v>577</v>
      </c>
      <c r="F28" s="9" t="s">
        <v>241</v>
      </c>
      <c r="G28" s="9" t="s">
        <v>245</v>
      </c>
      <c r="H28" s="9" t="s">
        <v>1218</v>
      </c>
      <c r="I28" s="9" t="s">
        <v>30</v>
      </c>
      <c r="J28" s="121">
        <v>3.3849999999999998</v>
      </c>
      <c r="K28" s="9" t="s">
        <v>30</v>
      </c>
      <c r="L28" s="121">
        <v>46.8</v>
      </c>
      <c r="M28" s="9" t="s">
        <v>30</v>
      </c>
      <c r="N28" s="9" t="s">
        <v>30</v>
      </c>
      <c r="O28" s="121">
        <v>-35</v>
      </c>
      <c r="P28" s="121">
        <v>-35</v>
      </c>
      <c r="Q28" s="121">
        <v>-3</v>
      </c>
      <c r="R28" s="121">
        <v>-10</v>
      </c>
      <c r="S28" s="41" t="s">
        <v>30</v>
      </c>
      <c r="T28" s="9" t="s">
        <v>30</v>
      </c>
      <c r="U28" s="121">
        <v>0.437</v>
      </c>
      <c r="V28" s="121">
        <v>1.22</v>
      </c>
      <c r="W28" s="41" t="s">
        <v>30</v>
      </c>
      <c r="X28" s="9" t="s">
        <v>206</v>
      </c>
      <c r="Y28" s="9" t="s">
        <v>190</v>
      </c>
      <c r="Z28" s="9" t="s">
        <v>479</v>
      </c>
      <c r="AA28" s="9" t="s">
        <v>580</v>
      </c>
      <c r="AB28" s="123">
        <v>17920</v>
      </c>
      <c r="AC28" s="9" t="s">
        <v>140</v>
      </c>
      <c r="AD28" s="9" t="s">
        <v>5</v>
      </c>
      <c r="AE28" s="31" t="s">
        <v>639</v>
      </c>
      <c r="AV28" s="15"/>
    </row>
    <row r="29" spans="1:48" s="9" customFormat="1" ht="13.95" customHeight="1" x14ac:dyDescent="0.2">
      <c r="A29" s="121">
        <v>52</v>
      </c>
      <c r="B29" s="9" t="s">
        <v>154</v>
      </c>
      <c r="C29" s="121">
        <v>2018</v>
      </c>
      <c r="D29" s="9" t="s">
        <v>40</v>
      </c>
      <c r="E29" s="9" t="s">
        <v>577</v>
      </c>
      <c r="F29" s="9" t="s">
        <v>396</v>
      </c>
      <c r="G29" s="9" t="s">
        <v>644</v>
      </c>
      <c r="H29" s="9" t="s">
        <v>30</v>
      </c>
      <c r="I29" s="121">
        <v>1</v>
      </c>
      <c r="J29" s="9" t="s">
        <v>30</v>
      </c>
      <c r="K29" s="9" t="s">
        <v>30</v>
      </c>
      <c r="L29" s="121">
        <v>3.3000000000000002E-2</v>
      </c>
      <c r="M29" s="9" t="s">
        <v>30</v>
      </c>
      <c r="N29" s="9" t="s">
        <v>30</v>
      </c>
      <c r="O29" s="121">
        <v>25</v>
      </c>
      <c r="P29" s="121" t="s">
        <v>1221</v>
      </c>
      <c r="Q29" s="121">
        <v>152</v>
      </c>
      <c r="R29" s="121">
        <v>152</v>
      </c>
      <c r="S29" s="41" t="s">
        <v>30</v>
      </c>
      <c r="T29" s="121">
        <v>3.2</v>
      </c>
      <c r="U29" s="121">
        <v>1.8</v>
      </c>
      <c r="V29" s="121">
        <v>2</v>
      </c>
      <c r="W29" s="41">
        <v>13</v>
      </c>
      <c r="X29" s="9" t="s">
        <v>178</v>
      </c>
      <c r="Y29" s="9" t="s">
        <v>645</v>
      </c>
      <c r="Z29" s="9" t="s">
        <v>106</v>
      </c>
      <c r="AA29" s="9" t="s">
        <v>30</v>
      </c>
      <c r="AB29" s="123">
        <v>24480</v>
      </c>
      <c r="AC29" s="9" t="s">
        <v>646</v>
      </c>
      <c r="AD29" s="9" t="s">
        <v>5</v>
      </c>
      <c r="AE29" s="9" t="s">
        <v>581</v>
      </c>
      <c r="AV29" s="15"/>
    </row>
    <row r="30" spans="1:48" s="9" customFormat="1" ht="13.95" customHeight="1" x14ac:dyDescent="0.2">
      <c r="A30" s="121"/>
      <c r="C30" s="121">
        <v>2022</v>
      </c>
      <c r="D30" s="9" t="s">
        <v>85</v>
      </c>
      <c r="E30" s="9" t="s">
        <v>577</v>
      </c>
      <c r="F30" s="9" t="s">
        <v>235</v>
      </c>
      <c r="G30" s="9" t="s">
        <v>235</v>
      </c>
      <c r="H30" s="9" t="s">
        <v>1486</v>
      </c>
      <c r="I30" s="121">
        <v>6.7</v>
      </c>
      <c r="J30" s="9" t="s">
        <v>30</v>
      </c>
      <c r="K30" s="9">
        <v>1.8</v>
      </c>
      <c r="L30" s="121" t="s">
        <v>30</v>
      </c>
      <c r="M30" s="9" t="s">
        <v>30</v>
      </c>
      <c r="N30" s="9" t="s">
        <v>30</v>
      </c>
      <c r="O30" s="121" t="s">
        <v>30</v>
      </c>
      <c r="P30" s="121" t="s">
        <v>30</v>
      </c>
      <c r="Q30" s="121">
        <v>95</v>
      </c>
      <c r="R30" s="121">
        <v>27.2</v>
      </c>
      <c r="S30" s="41" t="s">
        <v>30</v>
      </c>
      <c r="T30" s="121">
        <v>0.3</v>
      </c>
      <c r="U30" s="121">
        <v>0.1</v>
      </c>
      <c r="V30" s="121">
        <v>0.5</v>
      </c>
      <c r="W30" s="41" t="s">
        <v>30</v>
      </c>
      <c r="X30" s="9" t="s">
        <v>439</v>
      </c>
      <c r="Y30" s="9" t="s">
        <v>190</v>
      </c>
      <c r="Z30" s="9" t="s">
        <v>479</v>
      </c>
      <c r="AA30" s="9" t="s">
        <v>580</v>
      </c>
      <c r="AB30" s="123">
        <v>3378</v>
      </c>
      <c r="AC30" s="9" t="s">
        <v>140</v>
      </c>
      <c r="AD30" s="9" t="s">
        <v>5</v>
      </c>
      <c r="AE30" s="9" t="s">
        <v>30</v>
      </c>
      <c r="AV30" s="15"/>
    </row>
    <row r="31" spans="1:48" s="9" customFormat="1" ht="13.95" customHeight="1" x14ac:dyDescent="0.2">
      <c r="A31" s="121">
        <v>27</v>
      </c>
      <c r="B31" s="9" t="s">
        <v>280</v>
      </c>
      <c r="C31" s="121">
        <v>2019</v>
      </c>
      <c r="D31" s="9" t="s">
        <v>40</v>
      </c>
      <c r="E31" s="9" t="s">
        <v>1182</v>
      </c>
      <c r="F31" s="9" t="s">
        <v>618</v>
      </c>
      <c r="G31" s="9" t="s">
        <v>241</v>
      </c>
      <c r="H31" s="9" t="s">
        <v>619</v>
      </c>
      <c r="I31" s="9" t="s">
        <v>30</v>
      </c>
      <c r="J31" s="121">
        <v>0.66</v>
      </c>
      <c r="K31" s="9" t="s">
        <v>30</v>
      </c>
      <c r="L31" s="121">
        <v>16.7</v>
      </c>
      <c r="M31" s="9" t="s">
        <v>30</v>
      </c>
      <c r="N31" s="9" t="s">
        <v>30</v>
      </c>
      <c r="O31" s="121">
        <v>0</v>
      </c>
      <c r="P31" s="121">
        <v>42</v>
      </c>
      <c r="Q31" s="121">
        <v>90</v>
      </c>
      <c r="R31" s="121">
        <v>60</v>
      </c>
      <c r="S31" s="41">
        <v>11</v>
      </c>
      <c r="T31" s="121">
        <v>4.46</v>
      </c>
      <c r="U31" s="121">
        <v>0.2</v>
      </c>
      <c r="V31" s="9" t="s">
        <v>30</v>
      </c>
      <c r="W31" s="41">
        <v>2</v>
      </c>
      <c r="X31" s="9" t="s">
        <v>30</v>
      </c>
      <c r="Y31" s="9" t="s">
        <v>620</v>
      </c>
      <c r="Z31" s="9" t="s">
        <v>143</v>
      </c>
      <c r="AA31" s="9" t="s">
        <v>30</v>
      </c>
      <c r="AB31" s="123">
        <v>36000</v>
      </c>
      <c r="AC31" s="9" t="s">
        <v>571</v>
      </c>
      <c r="AD31" s="9" t="s">
        <v>5</v>
      </c>
      <c r="AE31" s="9" t="s">
        <v>30</v>
      </c>
      <c r="AV31" s="15"/>
    </row>
    <row r="32" spans="1:48" s="9" customFormat="1" ht="13.95" customHeight="1" x14ac:dyDescent="0.2">
      <c r="A32" s="121">
        <v>21</v>
      </c>
      <c r="B32" s="9" t="s">
        <v>270</v>
      </c>
      <c r="C32" s="121">
        <v>2019</v>
      </c>
      <c r="D32" s="9" t="s">
        <v>78</v>
      </c>
      <c r="E32" s="9" t="s">
        <v>608</v>
      </c>
      <c r="F32" s="9" t="s">
        <v>610</v>
      </c>
      <c r="G32" s="9" t="s">
        <v>611</v>
      </c>
      <c r="H32" s="9" t="s">
        <v>612</v>
      </c>
      <c r="I32" s="9" t="s">
        <v>30</v>
      </c>
      <c r="J32" s="121">
        <v>3.3</v>
      </c>
      <c r="K32" s="9" t="s">
        <v>30</v>
      </c>
      <c r="L32" s="121">
        <v>1.6</v>
      </c>
      <c r="M32" s="9" t="s">
        <v>30</v>
      </c>
      <c r="N32" s="9" t="s">
        <v>30</v>
      </c>
      <c r="O32" s="121">
        <v>15</v>
      </c>
      <c r="P32" s="121">
        <v>40</v>
      </c>
      <c r="Q32" s="121">
        <v>100</v>
      </c>
      <c r="R32" s="121">
        <v>45</v>
      </c>
      <c r="S32" s="41">
        <v>35</v>
      </c>
      <c r="T32" s="9" t="s">
        <v>30</v>
      </c>
      <c r="U32" s="9" t="s">
        <v>30</v>
      </c>
      <c r="V32" s="9" t="s">
        <v>30</v>
      </c>
      <c r="W32" s="41">
        <v>86</v>
      </c>
      <c r="X32" s="9" t="s">
        <v>30</v>
      </c>
      <c r="Y32" s="9" t="s">
        <v>1214</v>
      </c>
      <c r="Z32" s="9" t="s">
        <v>309</v>
      </c>
      <c r="AA32" s="9" t="s">
        <v>30</v>
      </c>
      <c r="AB32" s="123">
        <v>706560</v>
      </c>
      <c r="AC32" s="9" t="s">
        <v>613</v>
      </c>
      <c r="AD32" s="9" t="s">
        <v>5</v>
      </c>
      <c r="AE32" s="9" t="s">
        <v>609</v>
      </c>
      <c r="AV32" s="15"/>
    </row>
    <row r="33" spans="1:48" s="9" customFormat="1" ht="13.95" customHeight="1" x14ac:dyDescent="0.2">
      <c r="A33" s="121">
        <v>17</v>
      </c>
      <c r="B33" s="9" t="s">
        <v>89</v>
      </c>
      <c r="C33" s="121">
        <v>2017</v>
      </c>
      <c r="D33" s="9" t="s">
        <v>15</v>
      </c>
      <c r="E33" s="9" t="s">
        <v>595</v>
      </c>
      <c r="F33" s="9" t="s">
        <v>396</v>
      </c>
      <c r="G33" s="9" t="s">
        <v>306</v>
      </c>
      <c r="H33" s="9" t="s">
        <v>596</v>
      </c>
      <c r="I33" s="9" t="s">
        <v>30</v>
      </c>
      <c r="J33" s="9" t="s">
        <v>30</v>
      </c>
      <c r="K33" s="9" t="s">
        <v>30</v>
      </c>
      <c r="L33" s="121">
        <v>3.08</v>
      </c>
      <c r="M33" s="9" t="s">
        <v>30</v>
      </c>
      <c r="N33" s="9" t="s">
        <v>30</v>
      </c>
      <c r="O33" s="9" t="s">
        <v>30</v>
      </c>
      <c r="P33" s="121" t="s">
        <v>30</v>
      </c>
      <c r="Q33" s="9" t="s">
        <v>30</v>
      </c>
      <c r="R33" s="9" t="s">
        <v>30</v>
      </c>
      <c r="S33" s="41">
        <v>33</v>
      </c>
      <c r="T33" s="121">
        <v>6.4</v>
      </c>
      <c r="U33" s="121">
        <v>2.2999999999999998</v>
      </c>
      <c r="V33" s="121">
        <v>4.05</v>
      </c>
      <c r="W33" s="41">
        <v>109</v>
      </c>
      <c r="X33" s="9" t="s">
        <v>214</v>
      </c>
      <c r="Y33" s="9" t="s">
        <v>492</v>
      </c>
      <c r="Z33" s="9" t="s">
        <v>493</v>
      </c>
      <c r="AA33" s="9" t="s">
        <v>30</v>
      </c>
      <c r="AB33" s="123">
        <v>146367</v>
      </c>
      <c r="AC33" s="9" t="s">
        <v>140</v>
      </c>
      <c r="AD33" s="9" t="s">
        <v>5</v>
      </c>
      <c r="AE33" s="9" t="s">
        <v>1212</v>
      </c>
      <c r="AV33" s="15"/>
    </row>
    <row r="34" spans="1:48" s="9" customFormat="1" ht="13.95" customHeight="1" x14ac:dyDescent="0.2">
      <c r="A34" s="121">
        <v>29</v>
      </c>
      <c r="B34" s="9" t="s">
        <v>631</v>
      </c>
      <c r="C34" s="121">
        <v>2019</v>
      </c>
      <c r="D34" s="9" t="s">
        <v>85</v>
      </c>
      <c r="E34" s="9" t="s">
        <v>595</v>
      </c>
      <c r="F34" s="9" t="s">
        <v>396</v>
      </c>
      <c r="G34" s="9" t="s">
        <v>306</v>
      </c>
      <c r="H34" s="9" t="s">
        <v>30</v>
      </c>
      <c r="I34" s="142">
        <v>2548800</v>
      </c>
      <c r="J34" s="9" t="s">
        <v>30</v>
      </c>
      <c r="K34" s="9" t="s">
        <v>30</v>
      </c>
      <c r="L34" s="121">
        <v>68.400000000000006</v>
      </c>
      <c r="M34" s="9" t="s">
        <v>30</v>
      </c>
      <c r="N34" s="9" t="s">
        <v>30</v>
      </c>
      <c r="O34" s="121">
        <v>25</v>
      </c>
      <c r="P34" s="121" t="s">
        <v>30</v>
      </c>
      <c r="Q34" s="121">
        <v>100</v>
      </c>
      <c r="R34" s="121">
        <v>300</v>
      </c>
      <c r="S34" s="41" t="s">
        <v>30</v>
      </c>
      <c r="T34" s="9" t="s">
        <v>30</v>
      </c>
      <c r="U34" s="9" t="s">
        <v>30</v>
      </c>
      <c r="V34" s="9" t="s">
        <v>30</v>
      </c>
      <c r="W34" s="41" t="s">
        <v>30</v>
      </c>
      <c r="X34" s="9" t="s">
        <v>214</v>
      </c>
      <c r="Y34" s="9" t="s">
        <v>633</v>
      </c>
      <c r="Z34" s="9" t="s">
        <v>131</v>
      </c>
      <c r="AA34" s="9" t="s">
        <v>30</v>
      </c>
      <c r="AB34" s="123">
        <v>2657040</v>
      </c>
      <c r="AC34" s="9" t="s">
        <v>140</v>
      </c>
      <c r="AD34" s="9" t="s">
        <v>5</v>
      </c>
      <c r="AE34" s="9" t="s">
        <v>632</v>
      </c>
      <c r="AV34" s="15"/>
    </row>
    <row r="35" spans="1:48" s="9" customFormat="1" ht="13.95" customHeight="1" x14ac:dyDescent="0.2">
      <c r="A35" s="121">
        <v>44</v>
      </c>
      <c r="B35" s="9" t="s">
        <v>347</v>
      </c>
      <c r="C35" s="121">
        <v>2018</v>
      </c>
      <c r="D35" s="9" t="s">
        <v>90</v>
      </c>
      <c r="E35" s="9" t="s">
        <v>595</v>
      </c>
      <c r="F35" s="9" t="s">
        <v>1219</v>
      </c>
      <c r="G35" s="9" t="s">
        <v>306</v>
      </c>
      <c r="H35" s="9" t="s">
        <v>30</v>
      </c>
      <c r="I35" s="9" t="s">
        <v>30</v>
      </c>
      <c r="J35" s="9" t="s">
        <v>30</v>
      </c>
      <c r="K35" s="9" t="s">
        <v>30</v>
      </c>
      <c r="L35" s="121">
        <v>0.78710000000000002</v>
      </c>
      <c r="M35" s="9" t="s">
        <v>30</v>
      </c>
      <c r="N35" s="9" t="s">
        <v>30</v>
      </c>
      <c r="O35" s="121">
        <v>29</v>
      </c>
      <c r="P35" s="121">
        <v>60</v>
      </c>
      <c r="Q35" s="121">
        <v>148</v>
      </c>
      <c r="R35" s="121">
        <v>30</v>
      </c>
      <c r="S35" s="41">
        <v>0.75</v>
      </c>
      <c r="T35" s="121">
        <v>4.9000000000000004</v>
      </c>
      <c r="U35" s="9" t="s">
        <v>30</v>
      </c>
      <c r="V35" s="9" t="s">
        <v>30</v>
      </c>
      <c r="W35" s="41">
        <v>0.6</v>
      </c>
      <c r="X35" s="9" t="s">
        <v>642</v>
      </c>
      <c r="Y35" s="9" t="s">
        <v>643</v>
      </c>
      <c r="Z35" s="9" t="s">
        <v>131</v>
      </c>
      <c r="AA35" s="9" t="s">
        <v>30</v>
      </c>
      <c r="AB35" s="123">
        <v>11729</v>
      </c>
      <c r="AC35" s="9" t="s">
        <v>275</v>
      </c>
      <c r="AD35" s="9" t="s">
        <v>5</v>
      </c>
      <c r="AE35" s="9" t="s">
        <v>1220</v>
      </c>
      <c r="AV35" s="15"/>
    </row>
    <row r="36" spans="1:48" s="9" customFormat="1" ht="13.95" customHeight="1" x14ac:dyDescent="0.2">
      <c r="A36" s="121">
        <v>9</v>
      </c>
      <c r="B36" s="9" t="s">
        <v>254</v>
      </c>
      <c r="C36" s="121">
        <v>2019</v>
      </c>
      <c r="D36" s="9" t="s">
        <v>568</v>
      </c>
      <c r="E36" s="9" t="s">
        <v>573</v>
      </c>
      <c r="F36" s="9" t="s">
        <v>574</v>
      </c>
      <c r="G36" s="9" t="s">
        <v>235</v>
      </c>
      <c r="H36" s="9" t="s">
        <v>30</v>
      </c>
      <c r="I36" s="121">
        <v>500</v>
      </c>
      <c r="J36" s="9" t="s">
        <v>30</v>
      </c>
      <c r="K36" s="9" t="s">
        <v>30</v>
      </c>
      <c r="L36" s="121">
        <v>20.059999999999999</v>
      </c>
      <c r="M36" s="9" t="s">
        <v>30</v>
      </c>
      <c r="N36" s="9" t="s">
        <v>30</v>
      </c>
      <c r="O36" s="121">
        <v>24</v>
      </c>
      <c r="P36" s="121" t="s">
        <v>30</v>
      </c>
      <c r="Q36" s="121">
        <v>240</v>
      </c>
      <c r="R36" s="121">
        <v>50</v>
      </c>
      <c r="S36" s="41" t="s">
        <v>30</v>
      </c>
      <c r="T36" s="121">
        <v>3.6</v>
      </c>
      <c r="U36" s="121">
        <v>1.1000000000000001</v>
      </c>
      <c r="V36" s="9" t="s">
        <v>30</v>
      </c>
      <c r="W36" s="41" t="s">
        <v>30</v>
      </c>
      <c r="X36" s="9" t="s">
        <v>30</v>
      </c>
      <c r="Y36" s="9" t="s">
        <v>1206</v>
      </c>
      <c r="Z36" s="9" t="s">
        <v>143</v>
      </c>
      <c r="AA36" s="9" t="s">
        <v>1207</v>
      </c>
      <c r="AB36" s="123">
        <v>143096</v>
      </c>
      <c r="AC36" s="9" t="s">
        <v>571</v>
      </c>
      <c r="AD36" s="9" t="s">
        <v>7</v>
      </c>
      <c r="AE36" s="9" t="s">
        <v>637</v>
      </c>
      <c r="AV36" s="15"/>
    </row>
    <row r="37" spans="1:48" s="9" customFormat="1" ht="13.95" customHeight="1" x14ac:dyDescent="0.2">
      <c r="A37" s="121">
        <v>27</v>
      </c>
      <c r="B37" s="9" t="s">
        <v>280</v>
      </c>
      <c r="C37" s="121">
        <v>2019</v>
      </c>
      <c r="D37" s="9" t="s">
        <v>40</v>
      </c>
      <c r="E37" s="9" t="s">
        <v>573</v>
      </c>
      <c r="F37" s="9" t="s">
        <v>235</v>
      </c>
      <c r="G37" s="9" t="s">
        <v>615</v>
      </c>
      <c r="H37" s="9" t="s">
        <v>1215</v>
      </c>
      <c r="I37" s="9" t="s">
        <v>30</v>
      </c>
      <c r="J37" s="121">
        <v>16.7</v>
      </c>
      <c r="K37" s="9" t="s">
        <v>30</v>
      </c>
      <c r="L37" s="121">
        <v>6.4</v>
      </c>
      <c r="M37" s="9" t="s">
        <v>569</v>
      </c>
      <c r="N37" s="9" t="s">
        <v>570</v>
      </c>
      <c r="O37" s="121">
        <v>60</v>
      </c>
      <c r="P37" s="121">
        <v>80</v>
      </c>
      <c r="Q37" s="121">
        <v>95</v>
      </c>
      <c r="R37" s="121">
        <v>87</v>
      </c>
      <c r="S37" s="41" t="s">
        <v>30</v>
      </c>
      <c r="T37" s="121">
        <v>6</v>
      </c>
      <c r="U37" s="121">
        <v>0.64</v>
      </c>
      <c r="V37" s="9" t="s">
        <v>30</v>
      </c>
      <c r="W37" s="41">
        <v>9.9</v>
      </c>
      <c r="X37" s="9" t="s">
        <v>616</v>
      </c>
      <c r="Y37" s="9" t="s">
        <v>617</v>
      </c>
      <c r="Z37" s="9" t="s">
        <v>29</v>
      </c>
      <c r="AA37" s="9" t="s">
        <v>30</v>
      </c>
      <c r="AB37" s="123">
        <v>16638</v>
      </c>
      <c r="AC37" s="9" t="s">
        <v>140</v>
      </c>
      <c r="AD37" s="9" t="s">
        <v>5</v>
      </c>
      <c r="AE37" s="9" t="s">
        <v>1216</v>
      </c>
      <c r="AV37" s="15"/>
    </row>
    <row r="38" spans="1:48" s="9" customFormat="1" ht="13.95" customHeight="1" x14ac:dyDescent="0.2">
      <c r="A38" s="121">
        <v>27</v>
      </c>
      <c r="B38" s="9" t="s">
        <v>280</v>
      </c>
      <c r="C38" s="121">
        <v>2019</v>
      </c>
      <c r="D38" s="9" t="s">
        <v>40</v>
      </c>
      <c r="E38" s="9" t="s">
        <v>573</v>
      </c>
      <c r="F38" s="9" t="s">
        <v>621</v>
      </c>
      <c r="G38" s="9" t="s">
        <v>241</v>
      </c>
      <c r="H38" s="9" t="s">
        <v>622</v>
      </c>
      <c r="I38" s="9" t="s">
        <v>30</v>
      </c>
      <c r="J38" s="121">
        <v>1.55</v>
      </c>
      <c r="K38" s="9" t="s">
        <v>30</v>
      </c>
      <c r="L38" s="121">
        <v>1.53</v>
      </c>
      <c r="M38" s="9" t="s">
        <v>569</v>
      </c>
      <c r="N38" s="9" t="s">
        <v>570</v>
      </c>
      <c r="O38" s="121">
        <v>-5.9</v>
      </c>
      <c r="P38" s="121">
        <v>0</v>
      </c>
      <c r="Q38" s="121">
        <v>25</v>
      </c>
      <c r="R38" s="121">
        <v>13.5</v>
      </c>
      <c r="S38" s="41" t="s">
        <v>30</v>
      </c>
      <c r="T38" s="121">
        <v>6</v>
      </c>
      <c r="U38" s="121">
        <v>2.5399999999999999E-2</v>
      </c>
      <c r="V38" s="9" t="s">
        <v>30</v>
      </c>
      <c r="W38" s="41">
        <v>3.2</v>
      </c>
      <c r="X38" s="9" t="s">
        <v>623</v>
      </c>
      <c r="Y38" s="9" t="s">
        <v>624</v>
      </c>
      <c r="Z38" s="9" t="s">
        <v>29</v>
      </c>
      <c r="AA38" s="9" t="s">
        <v>30</v>
      </c>
      <c r="AB38" s="123">
        <v>8890</v>
      </c>
      <c r="AC38" s="9" t="s">
        <v>140</v>
      </c>
      <c r="AD38" s="9" t="s">
        <v>5</v>
      </c>
      <c r="AE38" s="9" t="s">
        <v>30</v>
      </c>
      <c r="AV38" s="15"/>
    </row>
    <row r="39" spans="1:48" ht="16.2" x14ac:dyDescent="0.4">
      <c r="S39" s="11"/>
      <c r="W39" s="11"/>
      <c r="AV39" s="1"/>
    </row>
    <row r="40" spans="1:48" ht="16.2" x14ac:dyDescent="0.4">
      <c r="S40" s="11"/>
      <c r="W40" s="11"/>
      <c r="AV40" s="1"/>
    </row>
    <row r="41" spans="1:48" ht="16.2" x14ac:dyDescent="0.4">
      <c r="S41" s="11"/>
      <c r="W41" s="11"/>
      <c r="AV41" s="1"/>
    </row>
    <row r="42" spans="1:48" ht="16.2" x14ac:dyDescent="0.4">
      <c r="S42" s="11"/>
      <c r="W42" s="11"/>
      <c r="AV42" s="1"/>
    </row>
    <row r="43" spans="1:48" ht="16.2" x14ac:dyDescent="0.4">
      <c r="S43" s="11"/>
      <c r="W43" s="11"/>
      <c r="AV43" s="1"/>
    </row>
    <row r="44" spans="1:48" ht="16.2" x14ac:dyDescent="0.4">
      <c r="S44" s="11"/>
      <c r="W44" s="11"/>
      <c r="AV44" s="1"/>
    </row>
    <row r="45" spans="1:48" ht="16.2" x14ac:dyDescent="0.4">
      <c r="S45" s="11"/>
      <c r="W45" s="11"/>
      <c r="AV45" s="1"/>
    </row>
    <row r="46" spans="1:48" ht="16.2" x14ac:dyDescent="0.4">
      <c r="S46" s="11"/>
      <c r="W46" s="11"/>
      <c r="AV46" s="1"/>
    </row>
    <row r="47" spans="1:48" ht="16.2" x14ac:dyDescent="0.4">
      <c r="S47" s="11"/>
      <c r="W47" s="11"/>
      <c r="AV47" s="1"/>
    </row>
    <row r="48" spans="1:48" ht="16.2" x14ac:dyDescent="0.4">
      <c r="S48" s="11"/>
      <c r="W48" s="11"/>
      <c r="AV48" s="1"/>
    </row>
    <row r="49" spans="19:48" ht="16.2" x14ac:dyDescent="0.4">
      <c r="S49" s="11"/>
      <c r="W49" s="11"/>
      <c r="AV49" s="1"/>
    </row>
    <row r="50" spans="19:48" ht="16.2" x14ac:dyDescent="0.4">
      <c r="S50" s="11"/>
      <c r="W50" s="11"/>
      <c r="AV50" s="1"/>
    </row>
    <row r="51" spans="19:48" ht="16.2" x14ac:dyDescent="0.4">
      <c r="S51" s="11"/>
      <c r="W51" s="11"/>
      <c r="AV51" s="1"/>
    </row>
    <row r="52" spans="19:48" ht="16.2" x14ac:dyDescent="0.4">
      <c r="S52" s="11"/>
      <c r="W52" s="11"/>
      <c r="AV52" s="1"/>
    </row>
    <row r="53" spans="19:48" ht="16.2" x14ac:dyDescent="0.4">
      <c r="S53" s="11"/>
      <c r="W53" s="11"/>
      <c r="AV53" s="1"/>
    </row>
    <row r="54" spans="19:48" ht="16.2" x14ac:dyDescent="0.4">
      <c r="S54" s="11"/>
      <c r="W54" s="11"/>
      <c r="AV54" s="1"/>
    </row>
    <row r="55" spans="19:48" ht="16.2" x14ac:dyDescent="0.4">
      <c r="S55" s="11"/>
      <c r="W55" s="11"/>
      <c r="AV55" s="1"/>
    </row>
    <row r="56" spans="19:48" ht="16.2" x14ac:dyDescent="0.4">
      <c r="S56" s="11"/>
      <c r="W56" s="11"/>
      <c r="AV56" s="1"/>
    </row>
    <row r="57" spans="19:48" ht="16.2" x14ac:dyDescent="0.4">
      <c r="S57" s="11"/>
      <c r="W57" s="11"/>
      <c r="AV57" s="1"/>
    </row>
    <row r="58" spans="19:48" ht="16.2" x14ac:dyDescent="0.4">
      <c r="S58" s="11"/>
      <c r="W58" s="11"/>
      <c r="AV58" s="1"/>
    </row>
    <row r="59" spans="19:48" ht="16.2" x14ac:dyDescent="0.4">
      <c r="S59" s="11"/>
      <c r="W59" s="11"/>
      <c r="AV59" s="1"/>
    </row>
    <row r="60" spans="19:48" ht="16.2" x14ac:dyDescent="0.4">
      <c r="S60" s="11"/>
      <c r="W60" s="11"/>
      <c r="AV60" s="1"/>
    </row>
    <row r="61" spans="19:48" ht="16.2" x14ac:dyDescent="0.4">
      <c r="S61" s="11"/>
      <c r="W61" s="11"/>
      <c r="AV61" s="1"/>
    </row>
    <row r="62" spans="19:48" ht="16.2" x14ac:dyDescent="0.4">
      <c r="S62" s="11"/>
      <c r="W62" s="11"/>
      <c r="AV62" s="1"/>
    </row>
    <row r="63" spans="19:48" ht="16.2" x14ac:dyDescent="0.4">
      <c r="S63" s="11"/>
      <c r="W63" s="11"/>
      <c r="AV63" s="1"/>
    </row>
    <row r="64" spans="19:48" ht="16.2" x14ac:dyDescent="0.4">
      <c r="S64" s="11"/>
      <c r="W64" s="11"/>
      <c r="AV64" s="1"/>
    </row>
    <row r="65" spans="19:48" ht="16.2" x14ac:dyDescent="0.4">
      <c r="S65" s="11"/>
      <c r="W65" s="11"/>
      <c r="AV65" s="1"/>
    </row>
    <row r="66" spans="19:48" ht="16.2" x14ac:dyDescent="0.4">
      <c r="S66" s="11"/>
      <c r="W66" s="11"/>
      <c r="AV66" s="1"/>
    </row>
    <row r="67" spans="19:48" ht="16.2" x14ac:dyDescent="0.4">
      <c r="S67" s="11"/>
      <c r="W67" s="11"/>
      <c r="AV67" s="1"/>
    </row>
    <row r="68" spans="19:48" ht="16.2" x14ac:dyDescent="0.4">
      <c r="S68" s="11"/>
      <c r="W68" s="11"/>
      <c r="AV68" s="1"/>
    </row>
    <row r="69" spans="19:48" ht="16.2" x14ac:dyDescent="0.4">
      <c r="S69" s="11"/>
      <c r="W69" s="11"/>
      <c r="AV69" s="1"/>
    </row>
    <row r="70" spans="19:48" ht="16.2" x14ac:dyDescent="0.4">
      <c r="S70" s="11"/>
      <c r="W70" s="11"/>
      <c r="AV70" s="1"/>
    </row>
    <row r="71" spans="19:48" ht="16.2" x14ac:dyDescent="0.4">
      <c r="S71" s="11"/>
      <c r="W71" s="11"/>
      <c r="AV71" s="1"/>
    </row>
    <row r="72" spans="19:48" ht="16.2" x14ac:dyDescent="0.4">
      <c r="S72" s="11"/>
      <c r="W72" s="11"/>
      <c r="AV72" s="1"/>
    </row>
    <row r="73" spans="19:48" ht="16.2" x14ac:dyDescent="0.4">
      <c r="S73" s="11"/>
      <c r="W73" s="11"/>
      <c r="AV73" s="1"/>
    </row>
    <row r="74" spans="19:48" ht="16.2" x14ac:dyDescent="0.4">
      <c r="S74" s="11"/>
      <c r="W74" s="11"/>
      <c r="AV74" s="1"/>
    </row>
    <row r="75" spans="19:48" ht="16.2" x14ac:dyDescent="0.4">
      <c r="S75" s="11"/>
      <c r="W75" s="11"/>
      <c r="AV75" s="1"/>
    </row>
    <row r="76" spans="19:48" ht="16.2" x14ac:dyDescent="0.4">
      <c r="S76" s="11"/>
      <c r="W76" s="11"/>
      <c r="AV76" s="1"/>
    </row>
    <row r="77" spans="19:48" ht="16.2" x14ac:dyDescent="0.4">
      <c r="S77" s="11"/>
      <c r="W77" s="11"/>
      <c r="AV77" s="1"/>
    </row>
    <row r="78" spans="19:48" ht="16.2" x14ac:dyDescent="0.4">
      <c r="S78" s="11"/>
      <c r="W78" s="11"/>
      <c r="AV78" s="1"/>
    </row>
    <row r="79" spans="19:48" ht="16.2" x14ac:dyDescent="0.4">
      <c r="S79" s="11"/>
      <c r="W79" s="11"/>
      <c r="AV79" s="1"/>
    </row>
    <row r="80" spans="19:48" ht="16.2" x14ac:dyDescent="0.4">
      <c r="S80" s="11"/>
      <c r="W80" s="11"/>
      <c r="AV80" s="1"/>
    </row>
    <row r="81" spans="19:48" ht="16.2" x14ac:dyDescent="0.4">
      <c r="S81" s="11"/>
      <c r="W81" s="11"/>
      <c r="AV81" s="1"/>
    </row>
    <row r="82" spans="19:48" ht="16.2" x14ac:dyDescent="0.4">
      <c r="S82" s="11"/>
      <c r="W82" s="11"/>
      <c r="AV82" s="1"/>
    </row>
    <row r="83" spans="19:48" ht="16.2" x14ac:dyDescent="0.4">
      <c r="S83" s="11"/>
      <c r="W83" s="11"/>
      <c r="AV83" s="1"/>
    </row>
    <row r="84" spans="19:48" ht="16.2" x14ac:dyDescent="0.4">
      <c r="S84" s="11"/>
      <c r="W84" s="11"/>
      <c r="AV84" s="1"/>
    </row>
    <row r="85" spans="19:48" ht="16.2" x14ac:dyDescent="0.4">
      <c r="S85" s="11"/>
      <c r="W85" s="11"/>
      <c r="AV85" s="1"/>
    </row>
    <row r="86" spans="19:48" ht="16.2" x14ac:dyDescent="0.4">
      <c r="S86" s="11"/>
      <c r="W86" s="11"/>
      <c r="AV86" s="1"/>
    </row>
    <row r="87" spans="19:48" ht="16.2" x14ac:dyDescent="0.4">
      <c r="S87" s="11"/>
      <c r="W87" s="11"/>
      <c r="AV87" s="1"/>
    </row>
    <row r="88" spans="19:48" ht="16.2" x14ac:dyDescent="0.4">
      <c r="S88" s="11"/>
      <c r="W88" s="11"/>
      <c r="AV88" s="1"/>
    </row>
    <row r="89" spans="19:48" ht="16.2" x14ac:dyDescent="0.4">
      <c r="S89" s="11"/>
      <c r="W89" s="11"/>
      <c r="AV89" s="1"/>
    </row>
    <row r="90" spans="19:48" ht="16.2" x14ac:dyDescent="0.4">
      <c r="S90" s="11"/>
      <c r="W90" s="11"/>
      <c r="AV90" s="1"/>
    </row>
    <row r="91" spans="19:48" ht="16.2" x14ac:dyDescent="0.4">
      <c r="S91" s="11"/>
      <c r="W91" s="11"/>
      <c r="AV91" s="1"/>
    </row>
    <row r="92" spans="19:48" ht="16.2" x14ac:dyDescent="0.4">
      <c r="S92" s="11"/>
      <c r="W92" s="11"/>
      <c r="AV92" s="1"/>
    </row>
    <row r="93" spans="19:48" ht="16.2" x14ac:dyDescent="0.4">
      <c r="S93" s="11"/>
      <c r="W93" s="11"/>
      <c r="AV93" s="1"/>
    </row>
    <row r="94" spans="19:48" ht="16.2" x14ac:dyDescent="0.4">
      <c r="S94" s="11"/>
      <c r="W94" s="11"/>
      <c r="AV94" s="1"/>
    </row>
    <row r="95" spans="19:48" ht="16.2" x14ac:dyDescent="0.4">
      <c r="S95" s="11"/>
      <c r="W95" s="11"/>
      <c r="AV95" s="1"/>
    </row>
    <row r="96" spans="19:48" ht="16.2" x14ac:dyDescent="0.4">
      <c r="S96" s="11"/>
      <c r="W96" s="11"/>
      <c r="AV96" s="1"/>
    </row>
    <row r="97" spans="19:48" ht="16.2" x14ac:dyDescent="0.4">
      <c r="S97" s="11"/>
      <c r="W97" s="11"/>
      <c r="AV97" s="1"/>
    </row>
    <row r="98" spans="19:48" ht="16.2" x14ac:dyDescent="0.4">
      <c r="S98" s="11"/>
      <c r="W98" s="11"/>
      <c r="AV98" s="1"/>
    </row>
    <row r="99" spans="19:48" ht="16.2" x14ac:dyDescent="0.4">
      <c r="S99" s="11"/>
      <c r="W99" s="11"/>
      <c r="AV99" s="1"/>
    </row>
    <row r="100" spans="19:48" ht="16.2" x14ac:dyDescent="0.4">
      <c r="S100" s="11"/>
      <c r="W100" s="11"/>
      <c r="AV100" s="1"/>
    </row>
    <row r="101" spans="19:48" ht="16.2" x14ac:dyDescent="0.4">
      <c r="S101" s="11"/>
      <c r="W101" s="11"/>
      <c r="AV101" s="1"/>
    </row>
    <row r="102" spans="19:48" ht="16.2" x14ac:dyDescent="0.4">
      <c r="S102" s="11"/>
      <c r="W102" s="11"/>
      <c r="AV102" s="1"/>
    </row>
    <row r="103" spans="19:48" ht="16.2" x14ac:dyDescent="0.4">
      <c r="S103" s="11"/>
      <c r="W103" s="11"/>
      <c r="AV103" s="1"/>
    </row>
    <row r="104" spans="19:48" ht="16.2" x14ac:dyDescent="0.4">
      <c r="S104" s="11"/>
      <c r="W104" s="11"/>
      <c r="AV104" s="1"/>
    </row>
    <row r="105" spans="19:48" ht="16.2" x14ac:dyDescent="0.4">
      <c r="S105" s="11"/>
      <c r="W105" s="11"/>
      <c r="AV105" s="1"/>
    </row>
    <row r="106" spans="19:48" ht="16.2" x14ac:dyDescent="0.4">
      <c r="S106" s="11"/>
      <c r="W106" s="11"/>
      <c r="AV106" s="1"/>
    </row>
    <row r="107" spans="19:48" ht="16.2" x14ac:dyDescent="0.4">
      <c r="S107" s="11"/>
      <c r="W107" s="11"/>
      <c r="AV107" s="1"/>
    </row>
    <row r="108" spans="19:48" ht="16.2" x14ac:dyDescent="0.4">
      <c r="S108" s="11"/>
      <c r="W108" s="11"/>
      <c r="AV108" s="1"/>
    </row>
    <row r="109" spans="19:48" ht="16.2" x14ac:dyDescent="0.4">
      <c r="S109" s="11"/>
      <c r="W109" s="11"/>
      <c r="AV109" s="1"/>
    </row>
    <row r="110" spans="19:48" ht="16.2" x14ac:dyDescent="0.4">
      <c r="S110" s="11"/>
      <c r="W110" s="11"/>
      <c r="AV110" s="1"/>
    </row>
    <row r="111" spans="19:48" ht="16.2" x14ac:dyDescent="0.4">
      <c r="S111" s="11"/>
      <c r="W111" s="11"/>
      <c r="AV111" s="1"/>
    </row>
    <row r="112" spans="19:48" ht="16.2" x14ac:dyDescent="0.4">
      <c r="S112" s="11"/>
      <c r="W112" s="11"/>
      <c r="AV112" s="1"/>
    </row>
    <row r="113" spans="19:48" ht="16.2" x14ac:dyDescent="0.4">
      <c r="S113" s="11"/>
      <c r="W113" s="11"/>
      <c r="AV113" s="1"/>
    </row>
    <row r="114" spans="19:48" ht="16.2" x14ac:dyDescent="0.4">
      <c r="S114" s="11"/>
      <c r="W114" s="11"/>
      <c r="AV114" s="1"/>
    </row>
    <row r="115" spans="19:48" ht="16.2" x14ac:dyDescent="0.4">
      <c r="S115" s="11"/>
      <c r="W115" s="11"/>
      <c r="AV115" s="1"/>
    </row>
    <row r="116" spans="19:48" ht="16.2" x14ac:dyDescent="0.4">
      <c r="S116" s="11"/>
      <c r="W116" s="11"/>
      <c r="AV116" s="1"/>
    </row>
    <row r="117" spans="19:48" ht="16.2" x14ac:dyDescent="0.4">
      <c r="S117" s="11"/>
      <c r="W117" s="11"/>
      <c r="AV117" s="1"/>
    </row>
    <row r="118" spans="19:48" ht="16.2" x14ac:dyDescent="0.4">
      <c r="S118" s="11"/>
      <c r="W118" s="11"/>
      <c r="AV118" s="1"/>
    </row>
    <row r="119" spans="19:48" ht="16.2" x14ac:dyDescent="0.4">
      <c r="S119" s="11"/>
      <c r="W119" s="11"/>
      <c r="AV119" s="1"/>
    </row>
    <row r="120" spans="19:48" ht="16.2" x14ac:dyDescent="0.4">
      <c r="S120" s="11"/>
      <c r="W120" s="11"/>
      <c r="AV120" s="1"/>
    </row>
    <row r="121" spans="19:48" ht="16.2" x14ac:dyDescent="0.4">
      <c r="S121" s="11"/>
      <c r="W121" s="11"/>
      <c r="AV121" s="1"/>
    </row>
    <row r="122" spans="19:48" ht="16.2" x14ac:dyDescent="0.4">
      <c r="S122" s="11"/>
      <c r="W122" s="11"/>
      <c r="AV122" s="1"/>
    </row>
    <row r="123" spans="19:48" ht="16.2" x14ac:dyDescent="0.4">
      <c r="S123" s="11"/>
      <c r="W123" s="11"/>
      <c r="AV123" s="1"/>
    </row>
    <row r="124" spans="19:48" ht="16.2" x14ac:dyDescent="0.4">
      <c r="S124" s="11"/>
      <c r="W124" s="11"/>
      <c r="AV124" s="1"/>
    </row>
    <row r="125" spans="19:48" ht="16.2" x14ac:dyDescent="0.4">
      <c r="S125" s="11"/>
      <c r="W125" s="11"/>
      <c r="AV125" s="1"/>
    </row>
    <row r="126" spans="19:48" ht="16.2" x14ac:dyDescent="0.4">
      <c r="S126" s="11"/>
      <c r="W126" s="11"/>
      <c r="AV126" s="1"/>
    </row>
    <row r="127" spans="19:48" ht="16.2" x14ac:dyDescent="0.4">
      <c r="S127" s="11"/>
      <c r="W127" s="11"/>
      <c r="AV127" s="1"/>
    </row>
    <row r="128" spans="19:48" ht="16.2" x14ac:dyDescent="0.4">
      <c r="S128" s="11"/>
      <c r="W128" s="11"/>
      <c r="AV128" s="1"/>
    </row>
    <row r="129" spans="19:48" ht="16.2" x14ac:dyDescent="0.4">
      <c r="S129" s="11"/>
      <c r="W129" s="11"/>
      <c r="AV129" s="1"/>
    </row>
    <row r="130" spans="19:48" ht="16.2" x14ac:dyDescent="0.4">
      <c r="S130" s="11"/>
      <c r="W130" s="11"/>
      <c r="AV130" s="1"/>
    </row>
    <row r="131" spans="19:48" ht="16.2" x14ac:dyDescent="0.4">
      <c r="S131" s="11"/>
      <c r="W131" s="11"/>
      <c r="AV131" s="1"/>
    </row>
    <row r="132" spans="19:48" ht="16.2" x14ac:dyDescent="0.4">
      <c r="S132" s="11"/>
      <c r="W132" s="11"/>
      <c r="AV132" s="1"/>
    </row>
    <row r="133" spans="19:48" ht="16.2" x14ac:dyDescent="0.4">
      <c r="S133" s="11"/>
      <c r="W133" s="11"/>
      <c r="AV133" s="1"/>
    </row>
    <row r="134" spans="19:48" ht="16.2" x14ac:dyDescent="0.4">
      <c r="S134" s="11"/>
      <c r="W134" s="11"/>
      <c r="AV134" s="1"/>
    </row>
    <row r="135" spans="19:48" ht="16.2" x14ac:dyDescent="0.4">
      <c r="S135" s="11"/>
      <c r="W135" s="11"/>
      <c r="AV135" s="1"/>
    </row>
    <row r="136" spans="19:48" ht="16.2" x14ac:dyDescent="0.4">
      <c r="S136" s="11"/>
      <c r="W136" s="11"/>
      <c r="AV136" s="1"/>
    </row>
    <row r="137" spans="19:48" ht="16.2" x14ac:dyDescent="0.4">
      <c r="S137" s="11"/>
      <c r="W137" s="11"/>
      <c r="AV137" s="1"/>
    </row>
    <row r="138" spans="19:48" ht="16.2" x14ac:dyDescent="0.4">
      <c r="S138" s="11"/>
      <c r="W138" s="11"/>
      <c r="AV138" s="1"/>
    </row>
    <row r="139" spans="19:48" ht="16.2" x14ac:dyDescent="0.4">
      <c r="S139" s="11"/>
      <c r="W139" s="11"/>
      <c r="AV139" s="1"/>
    </row>
    <row r="140" spans="19:48" ht="16.2" x14ac:dyDescent="0.4">
      <c r="S140" s="11"/>
      <c r="W140" s="11"/>
      <c r="AV140" s="1"/>
    </row>
    <row r="141" spans="19:48" ht="16.2" x14ac:dyDescent="0.4">
      <c r="S141" s="11"/>
      <c r="W141" s="11"/>
      <c r="AV141" s="1"/>
    </row>
    <row r="142" spans="19:48" ht="16.2" x14ac:dyDescent="0.4">
      <c r="S142" s="11"/>
      <c r="W142" s="11"/>
      <c r="AV142" s="1"/>
    </row>
    <row r="143" spans="19:48" ht="16.2" x14ac:dyDescent="0.4">
      <c r="S143" s="11"/>
      <c r="W143" s="11"/>
      <c r="AV143" s="1"/>
    </row>
    <row r="144" spans="19:48" ht="16.2" x14ac:dyDescent="0.4">
      <c r="S144" s="11"/>
      <c r="W144" s="11"/>
      <c r="AV144" s="1"/>
    </row>
    <row r="145" spans="19:48" ht="16.2" x14ac:dyDescent="0.4">
      <c r="S145" s="11"/>
      <c r="W145" s="11"/>
      <c r="AV145" s="1"/>
    </row>
    <row r="146" spans="19:48" ht="16.2" x14ac:dyDescent="0.4">
      <c r="S146" s="11"/>
      <c r="W146" s="11"/>
      <c r="AV146" s="1"/>
    </row>
    <row r="147" spans="19:48" ht="16.2" x14ac:dyDescent="0.4">
      <c r="S147" s="11"/>
      <c r="W147" s="11"/>
      <c r="AV147" s="1"/>
    </row>
    <row r="148" spans="19:48" ht="16.2" x14ac:dyDescent="0.4">
      <c r="S148" s="11"/>
      <c r="W148" s="11"/>
      <c r="AV148" s="1"/>
    </row>
    <row r="149" spans="19:48" ht="16.2" x14ac:dyDescent="0.4">
      <c r="S149" s="11"/>
      <c r="W149" s="11"/>
      <c r="AV149" s="1"/>
    </row>
    <row r="150" spans="19:48" ht="16.2" x14ac:dyDescent="0.4">
      <c r="S150" s="11"/>
      <c r="W150" s="11"/>
      <c r="AV150" s="1"/>
    </row>
    <row r="151" spans="19:48" ht="16.2" x14ac:dyDescent="0.4">
      <c r="S151" s="11"/>
      <c r="W151" s="11"/>
      <c r="AV151" s="1"/>
    </row>
    <row r="152" spans="19:48" ht="16.2" x14ac:dyDescent="0.4">
      <c r="S152" s="11"/>
      <c r="W152" s="11"/>
      <c r="AV152" s="1"/>
    </row>
    <row r="153" spans="19:48" ht="16.2" x14ac:dyDescent="0.4">
      <c r="S153" s="11"/>
      <c r="W153" s="11"/>
      <c r="AV153" s="1"/>
    </row>
    <row r="154" spans="19:48" ht="16.2" x14ac:dyDescent="0.4">
      <c r="S154" s="11"/>
      <c r="W154" s="11"/>
      <c r="AV154" s="1"/>
    </row>
    <row r="155" spans="19:48" ht="16.2" x14ac:dyDescent="0.4">
      <c r="S155" s="11"/>
      <c r="W155" s="11"/>
      <c r="AV155" s="1"/>
    </row>
    <row r="156" spans="19:48" ht="16.2" x14ac:dyDescent="0.4">
      <c r="S156" s="11"/>
      <c r="W156" s="11"/>
      <c r="AV156" s="1"/>
    </row>
    <row r="157" spans="19:48" ht="16.2" x14ac:dyDescent="0.4">
      <c r="S157" s="11"/>
      <c r="W157" s="11"/>
      <c r="AV157" s="1"/>
    </row>
    <row r="158" spans="19:48" ht="16.2" x14ac:dyDescent="0.4">
      <c r="S158" s="11"/>
      <c r="W158" s="11"/>
      <c r="AV158" s="1"/>
    </row>
    <row r="159" spans="19:48" ht="16.2" x14ac:dyDescent="0.4">
      <c r="S159" s="11"/>
      <c r="W159" s="11"/>
      <c r="AV159" s="1"/>
    </row>
    <row r="160" spans="19:48" ht="16.2" x14ac:dyDescent="0.4">
      <c r="S160" s="11"/>
      <c r="W160" s="11"/>
      <c r="AV160" s="1"/>
    </row>
    <row r="161" spans="19:48" ht="16.2" x14ac:dyDescent="0.4">
      <c r="S161" s="11"/>
      <c r="W161" s="11"/>
      <c r="AV161" s="1"/>
    </row>
    <row r="162" spans="19:48" ht="16.2" x14ac:dyDescent="0.4">
      <c r="S162" s="11"/>
      <c r="W162" s="11"/>
      <c r="AV162" s="1"/>
    </row>
    <row r="163" spans="19:48" ht="16.2" x14ac:dyDescent="0.4">
      <c r="S163" s="11"/>
      <c r="W163" s="11"/>
      <c r="AV163" s="1"/>
    </row>
    <row r="164" spans="19:48" ht="16.2" x14ac:dyDescent="0.4">
      <c r="S164" s="11"/>
      <c r="W164" s="11"/>
      <c r="AV164" s="1"/>
    </row>
    <row r="165" spans="19:48" ht="16.2" x14ac:dyDescent="0.4">
      <c r="S165" s="11"/>
      <c r="W165" s="11"/>
      <c r="AV165" s="1"/>
    </row>
    <row r="166" spans="19:48" ht="16.2" x14ac:dyDescent="0.4">
      <c r="S166" s="11"/>
      <c r="W166" s="11"/>
      <c r="AV166" s="1"/>
    </row>
    <row r="167" spans="19:48" ht="16.2" x14ac:dyDescent="0.4">
      <c r="S167" s="11"/>
      <c r="W167" s="11"/>
      <c r="AV167" s="1"/>
    </row>
    <row r="168" spans="19:48" ht="16.2" x14ac:dyDescent="0.4">
      <c r="S168" s="11"/>
      <c r="W168" s="11"/>
      <c r="AV168" s="1"/>
    </row>
    <row r="169" spans="19:48" ht="16.2" x14ac:dyDescent="0.4">
      <c r="S169" s="11"/>
      <c r="W169" s="11"/>
      <c r="AV169" s="1"/>
    </row>
    <row r="170" spans="19:48" ht="16.2" x14ac:dyDescent="0.4">
      <c r="S170" s="11"/>
      <c r="W170" s="11"/>
      <c r="AV170" s="1"/>
    </row>
    <row r="171" spans="19:48" ht="16.2" x14ac:dyDescent="0.4">
      <c r="S171" s="11"/>
      <c r="W171" s="11"/>
      <c r="AV171" s="1"/>
    </row>
    <row r="172" spans="19:48" ht="16.2" x14ac:dyDescent="0.4">
      <c r="S172" s="11"/>
      <c r="W172" s="11"/>
      <c r="AV172" s="1"/>
    </row>
    <row r="173" spans="19:48" ht="16.2" x14ac:dyDescent="0.4">
      <c r="S173" s="11"/>
      <c r="W173" s="11"/>
      <c r="AV173" s="1"/>
    </row>
    <row r="174" spans="19:48" ht="16.2" x14ac:dyDescent="0.4">
      <c r="S174" s="11"/>
      <c r="W174" s="11"/>
      <c r="AV174" s="1"/>
    </row>
    <row r="175" spans="19:48" ht="16.2" x14ac:dyDescent="0.4">
      <c r="S175" s="11"/>
      <c r="W175" s="11"/>
      <c r="AV175" s="1"/>
    </row>
    <row r="176" spans="19:48" ht="16.2" x14ac:dyDescent="0.4">
      <c r="S176" s="11"/>
      <c r="W176" s="11"/>
      <c r="AV176" s="1"/>
    </row>
    <row r="177" spans="19:48" ht="16.2" x14ac:dyDescent="0.4">
      <c r="S177" s="11"/>
      <c r="W177" s="11"/>
      <c r="AV177" s="1"/>
    </row>
    <row r="178" spans="19:48" ht="16.2" x14ac:dyDescent="0.4">
      <c r="S178" s="11"/>
      <c r="W178" s="11"/>
      <c r="AV178" s="1"/>
    </row>
    <row r="179" spans="19:48" ht="16.2" x14ac:dyDescent="0.4">
      <c r="S179" s="11"/>
      <c r="W179" s="11"/>
      <c r="AV179" s="1"/>
    </row>
    <row r="180" spans="19:48" ht="16.2" x14ac:dyDescent="0.4">
      <c r="S180" s="11"/>
      <c r="W180" s="11"/>
      <c r="AV180" s="1"/>
    </row>
    <row r="181" spans="19:48" ht="16.2" x14ac:dyDescent="0.4">
      <c r="S181" s="11"/>
      <c r="W181" s="11"/>
      <c r="AV181" s="1"/>
    </row>
    <row r="182" spans="19:48" ht="16.2" x14ac:dyDescent="0.4">
      <c r="S182" s="11"/>
      <c r="W182" s="11"/>
      <c r="AV182" s="1"/>
    </row>
    <row r="183" spans="19:48" ht="16.2" x14ac:dyDescent="0.4">
      <c r="S183" s="11"/>
      <c r="W183" s="11"/>
      <c r="AV183" s="1"/>
    </row>
    <row r="184" spans="19:48" ht="16.2" x14ac:dyDescent="0.4">
      <c r="S184" s="11"/>
      <c r="W184" s="11"/>
      <c r="AV184" s="1"/>
    </row>
    <row r="185" spans="19:48" ht="16.2" x14ac:dyDescent="0.4">
      <c r="S185" s="11"/>
      <c r="W185" s="11"/>
      <c r="AV185" s="1"/>
    </row>
    <row r="186" spans="19:48" ht="16.2" x14ac:dyDescent="0.4">
      <c r="S186" s="11"/>
      <c r="W186" s="11"/>
      <c r="AV186" s="1"/>
    </row>
    <row r="187" spans="19:48" ht="16.2" x14ac:dyDescent="0.4">
      <c r="S187" s="11"/>
      <c r="W187" s="11"/>
      <c r="AV187" s="1"/>
    </row>
    <row r="188" spans="19:48" ht="16.2" x14ac:dyDescent="0.4">
      <c r="S188" s="11"/>
      <c r="W188" s="11"/>
      <c r="AV188" s="1"/>
    </row>
    <row r="189" spans="19:48" ht="16.2" x14ac:dyDescent="0.4">
      <c r="S189" s="11"/>
      <c r="W189" s="11"/>
      <c r="AV189" s="1"/>
    </row>
    <row r="190" spans="19:48" ht="16.2" x14ac:dyDescent="0.4">
      <c r="S190" s="11"/>
      <c r="W190" s="11"/>
      <c r="AV190" s="1"/>
    </row>
    <row r="191" spans="19:48" ht="16.2" x14ac:dyDescent="0.4">
      <c r="S191" s="11"/>
      <c r="W191" s="11"/>
      <c r="AV191" s="1"/>
    </row>
    <row r="192" spans="19:48" ht="16.2" x14ac:dyDescent="0.4">
      <c r="S192" s="11"/>
      <c r="W192" s="11"/>
      <c r="AV192" s="1"/>
    </row>
    <row r="193" spans="19:48" ht="16.2" x14ac:dyDescent="0.4">
      <c r="S193" s="11"/>
      <c r="W193" s="11"/>
      <c r="AV193" s="1"/>
    </row>
    <row r="194" spans="19:48" ht="16.2" x14ac:dyDescent="0.4">
      <c r="S194" s="11"/>
      <c r="W194" s="11"/>
      <c r="AV194" s="1"/>
    </row>
    <row r="195" spans="19:48" ht="16.2" x14ac:dyDescent="0.4">
      <c r="S195" s="11"/>
      <c r="W195" s="11"/>
      <c r="AV195" s="1"/>
    </row>
    <row r="196" spans="19:48" ht="16.2" x14ac:dyDescent="0.4">
      <c r="S196" s="11"/>
      <c r="W196" s="11"/>
      <c r="AV196" s="1"/>
    </row>
    <row r="197" spans="19:48" ht="16.2" x14ac:dyDescent="0.4">
      <c r="S197" s="11"/>
      <c r="W197" s="11"/>
      <c r="AV197" s="1"/>
    </row>
    <row r="198" spans="19:48" ht="16.2" x14ac:dyDescent="0.4">
      <c r="S198" s="11"/>
      <c r="W198" s="11"/>
      <c r="AV198" s="1"/>
    </row>
    <row r="199" spans="19:48" ht="16.2" x14ac:dyDescent="0.4">
      <c r="S199" s="11"/>
      <c r="W199" s="11"/>
      <c r="AV199" s="1"/>
    </row>
    <row r="200" spans="19:48" ht="16.2" x14ac:dyDescent="0.4">
      <c r="S200" s="11"/>
      <c r="W200" s="11"/>
      <c r="AV200" s="1"/>
    </row>
    <row r="201" spans="19:48" ht="16.2" x14ac:dyDescent="0.4">
      <c r="S201" s="11"/>
      <c r="W201" s="11"/>
      <c r="AV201" s="1"/>
    </row>
    <row r="202" spans="19:48" ht="16.2" x14ac:dyDescent="0.4">
      <c r="S202" s="11"/>
      <c r="W202" s="11"/>
      <c r="AV202" s="1"/>
    </row>
    <row r="203" spans="19:48" ht="16.2" x14ac:dyDescent="0.4">
      <c r="S203" s="11"/>
      <c r="W203" s="11"/>
      <c r="AV203" s="1"/>
    </row>
    <row r="204" spans="19:48" ht="16.2" x14ac:dyDescent="0.4">
      <c r="S204" s="11"/>
      <c r="W204" s="11"/>
      <c r="AV204" s="1"/>
    </row>
    <row r="205" spans="19:48" ht="16.2" x14ac:dyDescent="0.4">
      <c r="S205" s="11"/>
      <c r="W205" s="11"/>
      <c r="AV205" s="1"/>
    </row>
    <row r="206" spans="19:48" ht="16.2" x14ac:dyDescent="0.4">
      <c r="S206" s="11"/>
      <c r="W206" s="11"/>
      <c r="AV206" s="1"/>
    </row>
    <row r="207" spans="19:48" ht="16.2" x14ac:dyDescent="0.4">
      <c r="S207" s="11"/>
      <c r="W207" s="11"/>
      <c r="AV207" s="1"/>
    </row>
    <row r="208" spans="19:48" ht="16.2" x14ac:dyDescent="0.4">
      <c r="S208" s="11"/>
      <c r="W208" s="11"/>
      <c r="AV208" s="1"/>
    </row>
    <row r="209" spans="19:48" ht="16.2" x14ac:dyDescent="0.4">
      <c r="S209" s="11"/>
      <c r="W209" s="11"/>
      <c r="AV209" s="1"/>
    </row>
    <row r="210" spans="19:48" ht="16.2" x14ac:dyDescent="0.4">
      <c r="S210" s="11"/>
      <c r="W210" s="11"/>
      <c r="AV210" s="1"/>
    </row>
    <row r="211" spans="19:48" ht="16.2" x14ac:dyDescent="0.4">
      <c r="S211" s="11"/>
      <c r="W211" s="11"/>
      <c r="AV211" s="1"/>
    </row>
    <row r="212" spans="19:48" ht="16.2" x14ac:dyDescent="0.4">
      <c r="S212" s="11"/>
      <c r="W212" s="11"/>
      <c r="AV212" s="1"/>
    </row>
    <row r="213" spans="19:48" ht="16.2" x14ac:dyDescent="0.4">
      <c r="S213" s="11"/>
      <c r="W213" s="11"/>
      <c r="AV213" s="1"/>
    </row>
    <row r="214" spans="19:48" ht="16.2" x14ac:dyDescent="0.4">
      <c r="S214" s="11"/>
      <c r="W214" s="11"/>
      <c r="AV214" s="1"/>
    </row>
    <row r="215" spans="19:48" ht="16.2" x14ac:dyDescent="0.4">
      <c r="S215" s="11"/>
      <c r="W215" s="11"/>
      <c r="AV215" s="1"/>
    </row>
    <row r="216" spans="19:48" ht="16.2" x14ac:dyDescent="0.4">
      <c r="S216" s="11"/>
      <c r="W216" s="11"/>
      <c r="AV216" s="1"/>
    </row>
    <row r="217" spans="19:48" ht="16.2" x14ac:dyDescent="0.4">
      <c r="S217" s="11"/>
      <c r="W217" s="11"/>
      <c r="AV217" s="1"/>
    </row>
    <row r="218" spans="19:48" ht="16.2" x14ac:dyDescent="0.4">
      <c r="S218" s="11"/>
      <c r="W218" s="11"/>
      <c r="AV218" s="1"/>
    </row>
    <row r="219" spans="19:48" ht="16.2" x14ac:dyDescent="0.4">
      <c r="S219" s="11"/>
      <c r="W219" s="11"/>
      <c r="AV219" s="1"/>
    </row>
    <row r="220" spans="19:48" ht="16.2" x14ac:dyDescent="0.4">
      <c r="S220" s="11"/>
      <c r="W220" s="11"/>
      <c r="AV220" s="1"/>
    </row>
    <row r="221" spans="19:48" ht="16.2" x14ac:dyDescent="0.4">
      <c r="S221" s="11"/>
      <c r="W221" s="11"/>
      <c r="AV221" s="1"/>
    </row>
    <row r="222" spans="19:48" ht="16.2" x14ac:dyDescent="0.4">
      <c r="S222" s="11"/>
      <c r="W222" s="11"/>
      <c r="AV222" s="1"/>
    </row>
    <row r="223" spans="19:48" ht="16.2" x14ac:dyDescent="0.4">
      <c r="S223" s="11"/>
      <c r="W223" s="11"/>
      <c r="AV223" s="1"/>
    </row>
    <row r="224" spans="19:48" ht="16.2" x14ac:dyDescent="0.4">
      <c r="S224" s="11"/>
      <c r="W224" s="11"/>
      <c r="AV224" s="1"/>
    </row>
    <row r="225" spans="19:48" ht="16.2" x14ac:dyDescent="0.4">
      <c r="S225" s="11"/>
      <c r="W225" s="11"/>
      <c r="AV225" s="1"/>
    </row>
    <row r="226" spans="19:48" ht="16.2" x14ac:dyDescent="0.4">
      <c r="S226" s="11"/>
      <c r="W226" s="11"/>
      <c r="AV226" s="1"/>
    </row>
    <row r="227" spans="19:48" ht="16.2" x14ac:dyDescent="0.4">
      <c r="S227" s="11"/>
      <c r="W227" s="11"/>
      <c r="AV227" s="1"/>
    </row>
    <row r="228" spans="19:48" ht="16.2" x14ac:dyDescent="0.4">
      <c r="S228" s="11"/>
      <c r="W228" s="11"/>
      <c r="AV228" s="1"/>
    </row>
    <row r="229" spans="19:48" ht="16.2" x14ac:dyDescent="0.4">
      <c r="S229" s="11"/>
      <c r="W229" s="11"/>
      <c r="AV229" s="1"/>
    </row>
    <row r="230" spans="19:48" ht="16.2" x14ac:dyDescent="0.4">
      <c r="S230" s="11"/>
      <c r="W230" s="11"/>
      <c r="AV230" s="1"/>
    </row>
    <row r="231" spans="19:48" ht="16.2" x14ac:dyDescent="0.4">
      <c r="S231" s="11"/>
      <c r="W231" s="11"/>
      <c r="AV231" s="1"/>
    </row>
    <row r="232" spans="19:48" ht="16.2" x14ac:dyDescent="0.4">
      <c r="S232" s="11"/>
      <c r="W232" s="11"/>
      <c r="AV232" s="1"/>
    </row>
    <row r="233" spans="19:48" ht="16.2" x14ac:dyDescent="0.4">
      <c r="S233" s="11"/>
      <c r="W233" s="11"/>
      <c r="AV233" s="1"/>
    </row>
    <row r="234" spans="19:48" ht="16.2" x14ac:dyDescent="0.4">
      <c r="S234" s="11"/>
      <c r="W234" s="11"/>
      <c r="AV234" s="1"/>
    </row>
    <row r="235" spans="19:48" ht="16.2" x14ac:dyDescent="0.4">
      <c r="S235" s="11"/>
      <c r="W235" s="11"/>
      <c r="AV235" s="1"/>
    </row>
    <row r="236" spans="19:48" ht="16.2" x14ac:dyDescent="0.4">
      <c r="S236" s="11"/>
      <c r="W236" s="11"/>
      <c r="AV236" s="1"/>
    </row>
    <row r="237" spans="19:48" ht="16.2" x14ac:dyDescent="0.4">
      <c r="S237" s="11"/>
      <c r="W237" s="11"/>
      <c r="AV237" s="1"/>
    </row>
    <row r="238" spans="19:48" ht="16.2" x14ac:dyDescent="0.4">
      <c r="S238" s="11"/>
      <c r="W238" s="11"/>
      <c r="AV238" s="1"/>
    </row>
    <row r="239" spans="19:48" ht="16.2" x14ac:dyDescent="0.4">
      <c r="S239" s="11"/>
      <c r="W239" s="11"/>
      <c r="AV239" s="1"/>
    </row>
    <row r="240" spans="19:48" ht="16.2" x14ac:dyDescent="0.4">
      <c r="S240" s="11"/>
      <c r="W240" s="11"/>
      <c r="AV240" s="1"/>
    </row>
    <row r="241" spans="19:48" ht="16.2" x14ac:dyDescent="0.4">
      <c r="S241" s="11"/>
      <c r="W241" s="11"/>
      <c r="AV241" s="1"/>
    </row>
    <row r="242" spans="19:48" ht="16.2" x14ac:dyDescent="0.4">
      <c r="S242" s="11"/>
      <c r="W242" s="11"/>
      <c r="AV242" s="1"/>
    </row>
    <row r="243" spans="19:48" ht="16.2" x14ac:dyDescent="0.4">
      <c r="S243" s="11"/>
      <c r="W243" s="11"/>
      <c r="AV243" s="1"/>
    </row>
    <row r="244" spans="19:48" ht="16.2" x14ac:dyDescent="0.4">
      <c r="S244" s="11"/>
      <c r="W244" s="11"/>
      <c r="AV244" s="1"/>
    </row>
    <row r="245" spans="19:48" ht="16.2" x14ac:dyDescent="0.4">
      <c r="S245" s="11"/>
      <c r="W245" s="11"/>
      <c r="AV245" s="1"/>
    </row>
    <row r="246" spans="19:48" ht="16.2" x14ac:dyDescent="0.4">
      <c r="S246" s="11"/>
      <c r="W246" s="11"/>
      <c r="AV246" s="1"/>
    </row>
    <row r="247" spans="19:48" ht="16.2" x14ac:dyDescent="0.4">
      <c r="S247" s="11"/>
      <c r="W247" s="11"/>
      <c r="AV247" s="1"/>
    </row>
    <row r="248" spans="19:48" ht="16.2" x14ac:dyDescent="0.4">
      <c r="S248" s="11"/>
      <c r="W248" s="11"/>
      <c r="AV248" s="1"/>
    </row>
    <row r="249" spans="19:48" ht="16.2" x14ac:dyDescent="0.4">
      <c r="S249" s="11"/>
      <c r="W249" s="11"/>
      <c r="AV249" s="1"/>
    </row>
    <row r="250" spans="19:48" ht="16.2" x14ac:dyDescent="0.4">
      <c r="S250" s="11"/>
      <c r="W250" s="11"/>
      <c r="AV250" s="1"/>
    </row>
    <row r="251" spans="19:48" ht="16.2" x14ac:dyDescent="0.4">
      <c r="S251" s="11"/>
      <c r="W251" s="11"/>
      <c r="AV251" s="1"/>
    </row>
    <row r="252" spans="19:48" ht="16.2" x14ac:dyDescent="0.4">
      <c r="S252" s="11"/>
      <c r="W252" s="11"/>
      <c r="AV252" s="1"/>
    </row>
    <row r="253" spans="19:48" ht="16.2" x14ac:dyDescent="0.4">
      <c r="S253" s="11"/>
      <c r="W253" s="11"/>
      <c r="AV253" s="1"/>
    </row>
    <row r="254" spans="19:48" ht="16.2" x14ac:dyDescent="0.4">
      <c r="S254" s="11"/>
      <c r="W254" s="11"/>
      <c r="AV254" s="1"/>
    </row>
    <row r="255" spans="19:48" ht="16.2" x14ac:dyDescent="0.4">
      <c r="S255" s="11"/>
      <c r="W255" s="11"/>
      <c r="AV255" s="1"/>
    </row>
    <row r="256" spans="19:48" ht="16.2" x14ac:dyDescent="0.4">
      <c r="S256" s="11"/>
      <c r="W256" s="11"/>
      <c r="AV256" s="1"/>
    </row>
    <row r="257" spans="19:48" ht="16.2" x14ac:dyDescent="0.4">
      <c r="S257" s="11"/>
      <c r="W257" s="11"/>
      <c r="AV257" s="1"/>
    </row>
    <row r="258" spans="19:48" ht="16.2" x14ac:dyDescent="0.4">
      <c r="S258" s="11"/>
      <c r="W258" s="11"/>
      <c r="AV258" s="1"/>
    </row>
    <row r="259" spans="19:48" ht="16.2" x14ac:dyDescent="0.4">
      <c r="S259" s="11"/>
      <c r="W259" s="11"/>
      <c r="AV259" s="1"/>
    </row>
    <row r="260" spans="19:48" ht="16.2" x14ac:dyDescent="0.4">
      <c r="S260" s="11"/>
      <c r="W260" s="11"/>
      <c r="AV260" s="1"/>
    </row>
    <row r="261" spans="19:48" ht="16.2" x14ac:dyDescent="0.4">
      <c r="S261" s="11"/>
      <c r="W261" s="11"/>
      <c r="AV261" s="1"/>
    </row>
    <row r="262" spans="19:48" ht="16.2" x14ac:dyDescent="0.4">
      <c r="S262" s="11"/>
      <c r="W262" s="11"/>
      <c r="AV262" s="1"/>
    </row>
    <row r="263" spans="19:48" ht="16.2" x14ac:dyDescent="0.4">
      <c r="S263" s="11"/>
      <c r="W263" s="11"/>
      <c r="AV263" s="1"/>
    </row>
    <row r="264" spans="19:48" ht="16.2" x14ac:dyDescent="0.4">
      <c r="S264" s="11"/>
      <c r="W264" s="11"/>
      <c r="AV264" s="1"/>
    </row>
    <row r="265" spans="19:48" ht="16.2" x14ac:dyDescent="0.4">
      <c r="S265" s="11"/>
      <c r="W265" s="11"/>
      <c r="AV265" s="1"/>
    </row>
    <row r="266" spans="19:48" ht="16.2" x14ac:dyDescent="0.4">
      <c r="S266" s="11"/>
      <c r="W266" s="11"/>
      <c r="AV266" s="1"/>
    </row>
    <row r="267" spans="19:48" ht="16.2" x14ac:dyDescent="0.4">
      <c r="S267" s="11"/>
      <c r="W267" s="11"/>
      <c r="AV267" s="1"/>
    </row>
    <row r="268" spans="19:48" ht="16.2" x14ac:dyDescent="0.4">
      <c r="S268" s="11"/>
      <c r="W268" s="11"/>
      <c r="AV268" s="1"/>
    </row>
    <row r="269" spans="19:48" ht="16.2" x14ac:dyDescent="0.4">
      <c r="S269" s="11"/>
      <c r="W269" s="11"/>
      <c r="AV269" s="1"/>
    </row>
    <row r="270" spans="19:48" ht="16.2" x14ac:dyDescent="0.4">
      <c r="S270" s="11"/>
      <c r="W270" s="11"/>
      <c r="AV270" s="1"/>
    </row>
    <row r="271" spans="19:48" ht="16.2" x14ac:dyDescent="0.4">
      <c r="S271" s="11"/>
      <c r="W271" s="11"/>
      <c r="AV271" s="1"/>
    </row>
    <row r="272" spans="19:48" ht="16.2" x14ac:dyDescent="0.4">
      <c r="S272" s="11"/>
      <c r="W272" s="11"/>
      <c r="AV272" s="1"/>
    </row>
    <row r="273" spans="19:48" ht="16.2" x14ac:dyDescent="0.4">
      <c r="S273" s="11"/>
      <c r="W273" s="11"/>
      <c r="AV273" s="1"/>
    </row>
    <row r="274" spans="19:48" ht="16.2" x14ac:dyDescent="0.4">
      <c r="S274" s="11"/>
      <c r="W274" s="11"/>
      <c r="AV274" s="1"/>
    </row>
    <row r="275" spans="19:48" ht="16.2" x14ac:dyDescent="0.4">
      <c r="S275" s="11"/>
      <c r="W275" s="11"/>
      <c r="AV275" s="1"/>
    </row>
    <row r="276" spans="19:48" ht="16.2" x14ac:dyDescent="0.4">
      <c r="S276" s="11"/>
      <c r="W276" s="11"/>
      <c r="AV276" s="1"/>
    </row>
    <row r="277" spans="19:48" ht="16.2" x14ac:dyDescent="0.4">
      <c r="S277" s="11"/>
      <c r="W277" s="11"/>
      <c r="AV277" s="1"/>
    </row>
    <row r="278" spans="19:48" ht="16.2" x14ac:dyDescent="0.4">
      <c r="S278" s="11"/>
      <c r="W278" s="11"/>
      <c r="AV278" s="1"/>
    </row>
    <row r="279" spans="19:48" ht="16.2" x14ac:dyDescent="0.4">
      <c r="S279" s="11"/>
      <c r="W279" s="11"/>
      <c r="AV279" s="1"/>
    </row>
    <row r="280" spans="19:48" ht="16.2" x14ac:dyDescent="0.4">
      <c r="S280" s="11"/>
      <c r="W280" s="11"/>
      <c r="AV280" s="1"/>
    </row>
    <row r="281" spans="19:48" ht="16.2" x14ac:dyDescent="0.4">
      <c r="S281" s="11"/>
      <c r="W281" s="11"/>
      <c r="AV281" s="1"/>
    </row>
    <row r="282" spans="19:48" ht="16.2" x14ac:dyDescent="0.4">
      <c r="S282" s="11"/>
      <c r="W282" s="11"/>
      <c r="AV282" s="1"/>
    </row>
    <row r="283" spans="19:48" ht="16.2" x14ac:dyDescent="0.4">
      <c r="S283" s="11"/>
      <c r="W283" s="11"/>
      <c r="AV283" s="1"/>
    </row>
    <row r="284" spans="19:48" ht="16.2" x14ac:dyDescent="0.4">
      <c r="S284" s="11"/>
      <c r="W284" s="11"/>
      <c r="AV284" s="1"/>
    </row>
    <row r="285" spans="19:48" ht="16.2" x14ac:dyDescent="0.4">
      <c r="S285" s="11"/>
      <c r="W285" s="11"/>
      <c r="AV285" s="1"/>
    </row>
    <row r="286" spans="19:48" ht="16.2" x14ac:dyDescent="0.4">
      <c r="S286" s="11"/>
      <c r="W286" s="11"/>
      <c r="AV286" s="1"/>
    </row>
    <row r="287" spans="19:48" ht="16.2" x14ac:dyDescent="0.4">
      <c r="S287" s="11"/>
      <c r="W287" s="11"/>
      <c r="AV287" s="1"/>
    </row>
    <row r="288" spans="19:48" ht="16.2" x14ac:dyDescent="0.4">
      <c r="S288" s="11"/>
      <c r="W288" s="11"/>
      <c r="AV288" s="1"/>
    </row>
    <row r="289" spans="19:48" ht="16.2" x14ac:dyDescent="0.4">
      <c r="S289" s="11"/>
      <c r="W289" s="11"/>
      <c r="AV289" s="1"/>
    </row>
    <row r="290" spans="19:48" ht="16.2" x14ac:dyDescent="0.4">
      <c r="S290" s="11"/>
      <c r="W290" s="11"/>
      <c r="AV290" s="1"/>
    </row>
    <row r="291" spans="19:48" ht="16.2" x14ac:dyDescent="0.4">
      <c r="S291" s="11"/>
      <c r="W291" s="11"/>
      <c r="AV291" s="1"/>
    </row>
    <row r="292" spans="19:48" ht="16.2" x14ac:dyDescent="0.4">
      <c r="S292" s="11"/>
      <c r="W292" s="11"/>
      <c r="AV292" s="1"/>
    </row>
    <row r="293" spans="19:48" ht="16.2" x14ac:dyDescent="0.4">
      <c r="S293" s="11"/>
      <c r="W293" s="11"/>
      <c r="AV293" s="1"/>
    </row>
    <row r="294" spans="19:48" ht="16.2" x14ac:dyDescent="0.4">
      <c r="S294" s="11"/>
      <c r="W294" s="11"/>
      <c r="AV294" s="1"/>
    </row>
    <row r="295" spans="19:48" ht="16.2" x14ac:dyDescent="0.4">
      <c r="S295" s="11"/>
      <c r="W295" s="11"/>
      <c r="AV295" s="1"/>
    </row>
    <row r="296" spans="19:48" ht="16.2" x14ac:dyDescent="0.4">
      <c r="S296" s="11"/>
      <c r="W296" s="11"/>
      <c r="AV296" s="1"/>
    </row>
    <row r="297" spans="19:48" ht="16.2" x14ac:dyDescent="0.4">
      <c r="S297" s="11"/>
      <c r="W297" s="11"/>
      <c r="AV297" s="1"/>
    </row>
    <row r="298" spans="19:48" ht="16.2" x14ac:dyDescent="0.4">
      <c r="S298" s="11"/>
      <c r="W298" s="11"/>
      <c r="AV298" s="1"/>
    </row>
    <row r="299" spans="19:48" ht="16.2" x14ac:dyDescent="0.4">
      <c r="S299" s="11"/>
      <c r="W299" s="11"/>
      <c r="AV299" s="1"/>
    </row>
    <row r="300" spans="19:48" ht="16.2" x14ac:dyDescent="0.4">
      <c r="S300" s="11"/>
      <c r="W300" s="11"/>
      <c r="AV300" s="1"/>
    </row>
    <row r="301" spans="19:48" ht="16.2" x14ac:dyDescent="0.4">
      <c r="S301" s="11"/>
      <c r="W301" s="11"/>
      <c r="AV301" s="1"/>
    </row>
    <row r="302" spans="19:48" ht="16.2" x14ac:dyDescent="0.4">
      <c r="S302" s="11"/>
      <c r="W302" s="11"/>
      <c r="AV302" s="1"/>
    </row>
    <row r="303" spans="19:48" ht="16.2" x14ac:dyDescent="0.4">
      <c r="S303" s="11"/>
      <c r="W303" s="11"/>
      <c r="AV303" s="1"/>
    </row>
    <row r="304" spans="19:48" ht="16.2" x14ac:dyDescent="0.4">
      <c r="S304" s="11"/>
      <c r="W304" s="11"/>
      <c r="AV304" s="1"/>
    </row>
    <row r="305" spans="19:48" ht="16.2" x14ac:dyDescent="0.4">
      <c r="S305" s="11"/>
      <c r="W305" s="11"/>
      <c r="AV305" s="1"/>
    </row>
    <row r="306" spans="19:48" ht="16.2" x14ac:dyDescent="0.4">
      <c r="S306" s="11"/>
      <c r="W306" s="11"/>
      <c r="AV306" s="1"/>
    </row>
    <row r="307" spans="19:48" ht="16.2" x14ac:dyDescent="0.4">
      <c r="S307" s="11"/>
      <c r="W307" s="11"/>
      <c r="AV307" s="1"/>
    </row>
    <row r="308" spans="19:48" ht="16.2" x14ac:dyDescent="0.4">
      <c r="S308" s="11"/>
      <c r="W308" s="11"/>
      <c r="AV308" s="1"/>
    </row>
    <row r="309" spans="19:48" ht="16.2" x14ac:dyDescent="0.4">
      <c r="S309" s="11"/>
      <c r="W309" s="11"/>
      <c r="AV309" s="1"/>
    </row>
    <row r="310" spans="19:48" ht="16.2" x14ac:dyDescent="0.4">
      <c r="S310" s="11"/>
      <c r="W310" s="11"/>
      <c r="AV310" s="1"/>
    </row>
    <row r="311" spans="19:48" ht="16.2" x14ac:dyDescent="0.4">
      <c r="S311" s="11"/>
      <c r="W311" s="11"/>
      <c r="AV311" s="1"/>
    </row>
    <row r="312" spans="19:48" ht="16.2" x14ac:dyDescent="0.4">
      <c r="S312" s="11"/>
      <c r="W312" s="11"/>
      <c r="AV312" s="1"/>
    </row>
    <row r="313" spans="19:48" ht="16.2" x14ac:dyDescent="0.4">
      <c r="S313" s="11"/>
      <c r="W313" s="11"/>
      <c r="AV313" s="1"/>
    </row>
    <row r="314" spans="19:48" ht="16.2" x14ac:dyDescent="0.4">
      <c r="S314" s="11"/>
      <c r="W314" s="11"/>
      <c r="AV314" s="1"/>
    </row>
    <row r="315" spans="19:48" ht="16.2" x14ac:dyDescent="0.4">
      <c r="S315" s="11"/>
      <c r="W315" s="11"/>
      <c r="AV315" s="1"/>
    </row>
    <row r="316" spans="19:48" ht="16.2" x14ac:dyDescent="0.4">
      <c r="S316" s="11"/>
      <c r="W316" s="11"/>
      <c r="AV316" s="1"/>
    </row>
    <row r="317" spans="19:48" ht="16.2" x14ac:dyDescent="0.4">
      <c r="S317" s="11"/>
      <c r="W317" s="11"/>
      <c r="AV317" s="1"/>
    </row>
    <row r="318" spans="19:48" ht="16.2" x14ac:dyDescent="0.4">
      <c r="S318" s="11"/>
      <c r="W318" s="11"/>
      <c r="AV318" s="1"/>
    </row>
    <row r="319" spans="19:48" ht="16.2" x14ac:dyDescent="0.4">
      <c r="S319" s="11"/>
      <c r="W319" s="11"/>
      <c r="AV319" s="1"/>
    </row>
    <row r="320" spans="19:48" ht="16.2" x14ac:dyDescent="0.4">
      <c r="S320" s="11"/>
      <c r="W320" s="11"/>
      <c r="AV320" s="1"/>
    </row>
    <row r="321" spans="19:48" ht="16.2" x14ac:dyDescent="0.4">
      <c r="S321" s="11"/>
      <c r="W321" s="11"/>
      <c r="AV321" s="1"/>
    </row>
    <row r="322" spans="19:48" ht="16.2" x14ac:dyDescent="0.4">
      <c r="S322" s="11"/>
      <c r="W322" s="11"/>
      <c r="AV322" s="1"/>
    </row>
    <row r="323" spans="19:48" ht="16.2" x14ac:dyDescent="0.4">
      <c r="S323" s="11"/>
      <c r="W323" s="11"/>
      <c r="AV323" s="1"/>
    </row>
    <row r="324" spans="19:48" ht="16.2" x14ac:dyDescent="0.4">
      <c r="S324" s="11"/>
      <c r="W324" s="11"/>
      <c r="AV324" s="1"/>
    </row>
    <row r="325" spans="19:48" ht="16.2" x14ac:dyDescent="0.4">
      <c r="S325" s="11"/>
      <c r="W325" s="11"/>
      <c r="AV325" s="1"/>
    </row>
    <row r="326" spans="19:48" ht="16.2" x14ac:dyDescent="0.4">
      <c r="S326" s="11"/>
      <c r="W326" s="11"/>
      <c r="AV326" s="1"/>
    </row>
    <row r="327" spans="19:48" ht="16.2" x14ac:dyDescent="0.4">
      <c r="S327" s="11"/>
      <c r="W327" s="11"/>
      <c r="AV327" s="1"/>
    </row>
    <row r="328" spans="19:48" ht="16.2" x14ac:dyDescent="0.4">
      <c r="S328" s="11"/>
      <c r="W328" s="11"/>
      <c r="AV328" s="1"/>
    </row>
    <row r="329" spans="19:48" ht="16.2" x14ac:dyDescent="0.4">
      <c r="S329" s="11"/>
      <c r="W329" s="11"/>
      <c r="AV329" s="1"/>
    </row>
    <row r="330" spans="19:48" ht="16.2" x14ac:dyDescent="0.4">
      <c r="S330" s="11"/>
      <c r="W330" s="11"/>
      <c r="AV330" s="1"/>
    </row>
    <row r="331" spans="19:48" ht="16.2" x14ac:dyDescent="0.4">
      <c r="S331" s="11"/>
      <c r="W331" s="11"/>
      <c r="AV331" s="1"/>
    </row>
    <row r="332" spans="19:48" ht="16.2" x14ac:dyDescent="0.4">
      <c r="S332" s="11"/>
      <c r="W332" s="11"/>
      <c r="AV332" s="1"/>
    </row>
    <row r="333" spans="19:48" ht="16.2" x14ac:dyDescent="0.4">
      <c r="S333" s="11"/>
      <c r="W333" s="11"/>
      <c r="AV333" s="1"/>
    </row>
    <row r="334" spans="19:48" ht="16.2" x14ac:dyDescent="0.4">
      <c r="S334" s="11"/>
      <c r="W334" s="11"/>
      <c r="AV334" s="1"/>
    </row>
    <row r="335" spans="19:48" ht="16.2" x14ac:dyDescent="0.4">
      <c r="S335" s="11"/>
      <c r="W335" s="11"/>
      <c r="AV335" s="1"/>
    </row>
    <row r="336" spans="19:48" ht="16.2" x14ac:dyDescent="0.4">
      <c r="S336" s="11"/>
      <c r="W336" s="11"/>
      <c r="AV336" s="1"/>
    </row>
    <row r="337" spans="19:48" ht="16.2" x14ac:dyDescent="0.4">
      <c r="S337" s="11"/>
      <c r="W337" s="11"/>
      <c r="AV337" s="1"/>
    </row>
    <row r="338" spans="19:48" ht="16.2" x14ac:dyDescent="0.4">
      <c r="S338" s="11"/>
      <c r="W338" s="11"/>
      <c r="AV338" s="1"/>
    </row>
    <row r="339" spans="19:48" ht="16.2" x14ac:dyDescent="0.4">
      <c r="S339" s="11"/>
      <c r="W339" s="11"/>
      <c r="AV339" s="1"/>
    </row>
    <row r="340" spans="19:48" ht="16.2" x14ac:dyDescent="0.4">
      <c r="S340" s="11"/>
      <c r="W340" s="11"/>
      <c r="AV340" s="1"/>
    </row>
    <row r="341" spans="19:48" ht="16.2" x14ac:dyDescent="0.4">
      <c r="S341" s="11"/>
      <c r="W341" s="11"/>
      <c r="AV341" s="1"/>
    </row>
    <row r="342" spans="19:48" ht="16.2" x14ac:dyDescent="0.4">
      <c r="S342" s="11"/>
      <c r="W342" s="11"/>
      <c r="AV342" s="1"/>
    </row>
    <row r="343" spans="19:48" ht="16.2" x14ac:dyDescent="0.4">
      <c r="S343" s="11"/>
      <c r="W343" s="11"/>
      <c r="AV343" s="1"/>
    </row>
    <row r="344" spans="19:48" ht="16.2" x14ac:dyDescent="0.4">
      <c r="S344" s="11"/>
      <c r="W344" s="11"/>
      <c r="AV344" s="1"/>
    </row>
    <row r="345" spans="19:48" ht="16.2" x14ac:dyDescent="0.4">
      <c r="S345" s="11"/>
      <c r="W345" s="11"/>
      <c r="AV345" s="1"/>
    </row>
    <row r="346" spans="19:48" ht="16.2" x14ac:dyDescent="0.4">
      <c r="S346" s="11"/>
      <c r="W346" s="11"/>
      <c r="AV346" s="1"/>
    </row>
    <row r="347" spans="19:48" ht="16.2" x14ac:dyDescent="0.4">
      <c r="S347" s="11"/>
      <c r="W347" s="11"/>
      <c r="AV347" s="1"/>
    </row>
    <row r="348" spans="19:48" ht="16.2" x14ac:dyDescent="0.4">
      <c r="S348" s="11"/>
      <c r="W348" s="11"/>
      <c r="AV348" s="1"/>
    </row>
    <row r="349" spans="19:48" ht="16.2" x14ac:dyDescent="0.4">
      <c r="S349" s="11"/>
      <c r="W349" s="11"/>
      <c r="AV349" s="1"/>
    </row>
    <row r="350" spans="19:48" ht="16.2" x14ac:dyDescent="0.4">
      <c r="S350" s="11"/>
      <c r="W350" s="11"/>
      <c r="AV350" s="1"/>
    </row>
    <row r="351" spans="19:48" ht="16.2" x14ac:dyDescent="0.4">
      <c r="S351" s="11"/>
      <c r="W351" s="11"/>
      <c r="AV351" s="1"/>
    </row>
    <row r="352" spans="19:48" ht="16.2" x14ac:dyDescent="0.4">
      <c r="S352" s="11"/>
      <c r="W352" s="11"/>
      <c r="AV352" s="1"/>
    </row>
    <row r="353" spans="19:48" ht="16.2" x14ac:dyDescent="0.4">
      <c r="S353" s="11"/>
      <c r="W353" s="11"/>
      <c r="AV353" s="1"/>
    </row>
    <row r="354" spans="19:48" ht="16.2" x14ac:dyDescent="0.4">
      <c r="S354" s="11"/>
      <c r="W354" s="11"/>
      <c r="AV354" s="1"/>
    </row>
    <row r="355" spans="19:48" ht="16.2" x14ac:dyDescent="0.4">
      <c r="S355" s="11"/>
      <c r="W355" s="11"/>
      <c r="AV355" s="1"/>
    </row>
    <row r="356" spans="19:48" ht="16.2" x14ac:dyDescent="0.4">
      <c r="S356" s="11"/>
      <c r="W356" s="11"/>
      <c r="AV356" s="1"/>
    </row>
    <row r="357" spans="19:48" ht="16.2" x14ac:dyDescent="0.4">
      <c r="S357" s="11"/>
      <c r="W357" s="11"/>
      <c r="AV357" s="1"/>
    </row>
    <row r="358" spans="19:48" ht="16.2" x14ac:dyDescent="0.4">
      <c r="S358" s="11"/>
      <c r="W358" s="11"/>
      <c r="AV358" s="1"/>
    </row>
    <row r="359" spans="19:48" ht="16.2" x14ac:dyDescent="0.4">
      <c r="S359" s="11"/>
      <c r="W359" s="11"/>
      <c r="AV359" s="1"/>
    </row>
    <row r="360" spans="19:48" ht="16.2" x14ac:dyDescent="0.4">
      <c r="S360" s="11"/>
      <c r="W360" s="11"/>
      <c r="AV360" s="1"/>
    </row>
    <row r="361" spans="19:48" ht="16.2" x14ac:dyDescent="0.4">
      <c r="S361" s="11"/>
      <c r="W361" s="11"/>
      <c r="AV361" s="1"/>
    </row>
    <row r="362" spans="19:48" ht="16.2" x14ac:dyDescent="0.4">
      <c r="S362" s="11"/>
      <c r="W362" s="11"/>
      <c r="AV362" s="1"/>
    </row>
    <row r="363" spans="19:48" ht="16.2" x14ac:dyDescent="0.4">
      <c r="S363" s="11"/>
      <c r="W363" s="11"/>
      <c r="AV363" s="1"/>
    </row>
    <row r="364" spans="19:48" ht="16.2" x14ac:dyDescent="0.4">
      <c r="S364" s="11"/>
      <c r="W364" s="11"/>
      <c r="AV364" s="1"/>
    </row>
    <row r="365" spans="19:48" ht="16.2" x14ac:dyDescent="0.4">
      <c r="S365" s="11"/>
      <c r="W365" s="11"/>
      <c r="AV365" s="1"/>
    </row>
    <row r="366" spans="19:48" ht="16.2" x14ac:dyDescent="0.4">
      <c r="S366" s="11"/>
      <c r="W366" s="11"/>
      <c r="AV366" s="1"/>
    </row>
    <row r="367" spans="19:48" ht="16.2" x14ac:dyDescent="0.4">
      <c r="S367" s="11"/>
      <c r="W367" s="11"/>
      <c r="AV367" s="1"/>
    </row>
    <row r="368" spans="19:48" ht="16.2" x14ac:dyDescent="0.4">
      <c r="S368" s="11"/>
      <c r="W368" s="11"/>
      <c r="AV368" s="1"/>
    </row>
    <row r="369" spans="19:48" ht="16.2" x14ac:dyDescent="0.4">
      <c r="S369" s="11"/>
      <c r="W369" s="11"/>
      <c r="AV369" s="1"/>
    </row>
    <row r="370" spans="19:48" ht="16.2" x14ac:dyDescent="0.4">
      <c r="S370" s="11"/>
      <c r="W370" s="11"/>
      <c r="AV370" s="1"/>
    </row>
    <row r="371" spans="19:48" ht="16.2" x14ac:dyDescent="0.4">
      <c r="S371" s="11"/>
      <c r="W371" s="11"/>
      <c r="AV371" s="1"/>
    </row>
    <row r="372" spans="19:48" ht="16.2" x14ac:dyDescent="0.4">
      <c r="S372" s="11"/>
      <c r="W372" s="11"/>
      <c r="AV372" s="1"/>
    </row>
    <row r="373" spans="19:48" ht="16.2" x14ac:dyDescent="0.4">
      <c r="S373" s="11"/>
      <c r="W373" s="11"/>
      <c r="AV373" s="1"/>
    </row>
    <row r="374" spans="19:48" ht="16.2" x14ac:dyDescent="0.4">
      <c r="S374" s="11"/>
      <c r="W374" s="11"/>
      <c r="AV374" s="1"/>
    </row>
    <row r="375" spans="19:48" ht="16.2" x14ac:dyDescent="0.4">
      <c r="S375" s="11"/>
      <c r="W375" s="11"/>
      <c r="AV375" s="1"/>
    </row>
    <row r="376" spans="19:48" ht="16.2" x14ac:dyDescent="0.4">
      <c r="S376" s="11"/>
      <c r="W376" s="11"/>
      <c r="AV376" s="1"/>
    </row>
    <row r="377" spans="19:48" ht="16.2" x14ac:dyDescent="0.4">
      <c r="S377" s="11"/>
      <c r="W377" s="11"/>
      <c r="AV377" s="1"/>
    </row>
    <row r="378" spans="19:48" ht="16.2" x14ac:dyDescent="0.4">
      <c r="S378" s="11"/>
      <c r="W378" s="11"/>
      <c r="AV378" s="1"/>
    </row>
    <row r="379" spans="19:48" ht="16.2" x14ac:dyDescent="0.4">
      <c r="S379" s="11"/>
      <c r="W379" s="11"/>
      <c r="AV379" s="1"/>
    </row>
    <row r="380" spans="19:48" ht="16.2" x14ac:dyDescent="0.4">
      <c r="S380" s="11"/>
      <c r="W380" s="11"/>
      <c r="AV380" s="1"/>
    </row>
    <row r="381" spans="19:48" ht="16.2" x14ac:dyDescent="0.4">
      <c r="S381" s="11"/>
      <c r="W381" s="11"/>
      <c r="AV381" s="1"/>
    </row>
    <row r="382" spans="19:48" ht="16.2" x14ac:dyDescent="0.4">
      <c r="S382" s="11"/>
      <c r="W382" s="11"/>
      <c r="AV382" s="1"/>
    </row>
    <row r="383" spans="19:48" ht="16.2" x14ac:dyDescent="0.4">
      <c r="S383" s="11"/>
      <c r="W383" s="11"/>
      <c r="AV383" s="1"/>
    </row>
    <row r="384" spans="19:48" ht="16.2" x14ac:dyDescent="0.4">
      <c r="S384" s="11"/>
      <c r="W384" s="11"/>
      <c r="AV384" s="1"/>
    </row>
    <row r="385" spans="19:48" ht="16.2" x14ac:dyDescent="0.4">
      <c r="S385" s="11"/>
      <c r="W385" s="11"/>
      <c r="AV385" s="1"/>
    </row>
    <row r="386" spans="19:48" ht="16.2" x14ac:dyDescent="0.4">
      <c r="S386" s="11"/>
      <c r="W386" s="11"/>
      <c r="AV386" s="1"/>
    </row>
    <row r="387" spans="19:48" ht="16.2" x14ac:dyDescent="0.4">
      <c r="S387" s="11"/>
      <c r="W387" s="11"/>
      <c r="AV387" s="1"/>
    </row>
    <row r="388" spans="19:48" ht="16.2" x14ac:dyDescent="0.4">
      <c r="S388" s="11"/>
      <c r="W388" s="11"/>
      <c r="AV388" s="1"/>
    </row>
    <row r="389" spans="19:48" ht="16.2" x14ac:dyDescent="0.4">
      <c r="S389" s="11"/>
      <c r="W389" s="11"/>
      <c r="AV389" s="1"/>
    </row>
    <row r="390" spans="19:48" ht="16.2" x14ac:dyDescent="0.4">
      <c r="S390" s="11"/>
      <c r="W390" s="11"/>
      <c r="AV390" s="1"/>
    </row>
    <row r="391" spans="19:48" ht="16.2" x14ac:dyDescent="0.4">
      <c r="S391" s="11"/>
      <c r="W391" s="11"/>
      <c r="AV391" s="1"/>
    </row>
    <row r="392" spans="19:48" ht="16.2" x14ac:dyDescent="0.4">
      <c r="S392" s="11"/>
      <c r="W392" s="11"/>
      <c r="AV392" s="1"/>
    </row>
    <row r="393" spans="19:48" ht="16.2" x14ac:dyDescent="0.4">
      <c r="S393" s="11"/>
      <c r="W393" s="11"/>
      <c r="AV393" s="1"/>
    </row>
    <row r="394" spans="19:48" ht="16.2" x14ac:dyDescent="0.4">
      <c r="S394" s="11"/>
      <c r="W394" s="11"/>
      <c r="AV394" s="1"/>
    </row>
    <row r="395" spans="19:48" ht="16.2" x14ac:dyDescent="0.4">
      <c r="S395" s="11"/>
      <c r="W395" s="11"/>
      <c r="AV395" s="1"/>
    </row>
    <row r="396" spans="19:48" ht="16.2" x14ac:dyDescent="0.4">
      <c r="S396" s="11"/>
      <c r="W396" s="11"/>
      <c r="AV396" s="1"/>
    </row>
    <row r="397" spans="19:48" ht="16.2" x14ac:dyDescent="0.4">
      <c r="S397" s="11"/>
      <c r="W397" s="11"/>
      <c r="AV397" s="1"/>
    </row>
    <row r="398" spans="19:48" ht="16.2" x14ac:dyDescent="0.4">
      <c r="S398" s="11"/>
      <c r="W398" s="11"/>
      <c r="AV398" s="1"/>
    </row>
    <row r="399" spans="19:48" ht="16.2" x14ac:dyDescent="0.4">
      <c r="S399" s="11"/>
      <c r="W399" s="11"/>
      <c r="AV399" s="1"/>
    </row>
    <row r="400" spans="19:48" ht="16.2" x14ac:dyDescent="0.4">
      <c r="S400" s="11"/>
      <c r="W400" s="11"/>
      <c r="AV400" s="1"/>
    </row>
    <row r="401" spans="19:48" ht="16.2" x14ac:dyDescent="0.4">
      <c r="S401" s="11"/>
      <c r="W401" s="11"/>
      <c r="AV401" s="1"/>
    </row>
    <row r="402" spans="19:48" ht="16.2" x14ac:dyDescent="0.4">
      <c r="S402" s="11"/>
      <c r="W402" s="11"/>
      <c r="AV402" s="1"/>
    </row>
    <row r="403" spans="19:48" ht="16.2" x14ac:dyDescent="0.4">
      <c r="S403" s="11"/>
      <c r="W403" s="11"/>
      <c r="AV403" s="1"/>
    </row>
    <row r="404" spans="19:48" ht="16.2" x14ac:dyDescent="0.4">
      <c r="S404" s="11"/>
      <c r="W404" s="11"/>
      <c r="AV404" s="1"/>
    </row>
    <row r="405" spans="19:48" ht="16.2" x14ac:dyDescent="0.4">
      <c r="S405" s="11"/>
      <c r="W405" s="11"/>
      <c r="AV405" s="1"/>
    </row>
    <row r="406" spans="19:48" ht="16.2" x14ac:dyDescent="0.4">
      <c r="S406" s="11"/>
      <c r="W406" s="11"/>
      <c r="AV406" s="1"/>
    </row>
    <row r="407" spans="19:48" ht="16.2" x14ac:dyDescent="0.4">
      <c r="S407" s="11"/>
      <c r="W407" s="11"/>
      <c r="AV407" s="1"/>
    </row>
    <row r="408" spans="19:48" ht="16.2" x14ac:dyDescent="0.4">
      <c r="S408" s="11"/>
      <c r="W408" s="11"/>
      <c r="AV408" s="1"/>
    </row>
    <row r="409" spans="19:48" ht="16.2" x14ac:dyDescent="0.4">
      <c r="S409" s="11"/>
      <c r="W409" s="11"/>
      <c r="AV409" s="1"/>
    </row>
    <row r="410" spans="19:48" ht="16.2" x14ac:dyDescent="0.4">
      <c r="S410" s="11"/>
      <c r="W410" s="11"/>
      <c r="AV410" s="1"/>
    </row>
    <row r="411" spans="19:48" ht="16.2" x14ac:dyDescent="0.4">
      <c r="S411" s="11"/>
      <c r="W411" s="11"/>
      <c r="AV411" s="1"/>
    </row>
    <row r="412" spans="19:48" ht="16.2" x14ac:dyDescent="0.4">
      <c r="S412" s="11"/>
      <c r="W412" s="11"/>
      <c r="AV412" s="1"/>
    </row>
    <row r="413" spans="19:48" ht="16.2" x14ac:dyDescent="0.4">
      <c r="S413" s="11"/>
      <c r="W413" s="11"/>
      <c r="AV413" s="1"/>
    </row>
    <row r="414" spans="19:48" ht="16.2" x14ac:dyDescent="0.4">
      <c r="S414" s="11"/>
      <c r="W414" s="11"/>
      <c r="AV414" s="1"/>
    </row>
    <row r="415" spans="19:48" ht="16.2" x14ac:dyDescent="0.4">
      <c r="S415" s="11"/>
      <c r="W415" s="11"/>
      <c r="AV415" s="1"/>
    </row>
    <row r="416" spans="19:48" ht="16.2" x14ac:dyDescent="0.4">
      <c r="S416" s="11"/>
      <c r="W416" s="11"/>
      <c r="AV416" s="1"/>
    </row>
    <row r="417" spans="19:48" ht="16.2" x14ac:dyDescent="0.4">
      <c r="S417" s="11"/>
      <c r="W417" s="11"/>
      <c r="AV417" s="1"/>
    </row>
    <row r="418" spans="19:48" ht="16.2" x14ac:dyDescent="0.4">
      <c r="S418" s="11"/>
      <c r="W418" s="11"/>
      <c r="AV418" s="1"/>
    </row>
    <row r="419" spans="19:48" ht="16.2" x14ac:dyDescent="0.4">
      <c r="S419" s="11"/>
      <c r="W419" s="11"/>
      <c r="AV419" s="1"/>
    </row>
    <row r="420" spans="19:48" ht="16.2" x14ac:dyDescent="0.4">
      <c r="S420" s="11"/>
      <c r="W420" s="11"/>
      <c r="AV420" s="1"/>
    </row>
    <row r="421" spans="19:48" ht="16.2" x14ac:dyDescent="0.4">
      <c r="S421" s="11"/>
      <c r="W421" s="11"/>
      <c r="AV421" s="1"/>
    </row>
    <row r="422" spans="19:48" ht="16.2" x14ac:dyDescent="0.4">
      <c r="S422" s="11"/>
      <c r="W422" s="11"/>
      <c r="AV422" s="1"/>
    </row>
    <row r="423" spans="19:48" ht="16.2" x14ac:dyDescent="0.4">
      <c r="S423" s="11"/>
      <c r="W423" s="11"/>
      <c r="AV423" s="1"/>
    </row>
    <row r="424" spans="19:48" ht="16.2" x14ac:dyDescent="0.4">
      <c r="S424" s="11"/>
      <c r="W424" s="11"/>
      <c r="AV424" s="1"/>
    </row>
    <row r="425" spans="19:48" ht="16.2" x14ac:dyDescent="0.4">
      <c r="S425" s="11"/>
      <c r="W425" s="11"/>
      <c r="AV425" s="1"/>
    </row>
    <row r="426" spans="19:48" ht="16.2" x14ac:dyDescent="0.4">
      <c r="S426" s="11"/>
      <c r="W426" s="11"/>
      <c r="AV426" s="1"/>
    </row>
    <row r="427" spans="19:48" ht="16.2" x14ac:dyDescent="0.4">
      <c r="S427" s="11"/>
      <c r="W427" s="11"/>
      <c r="AV427" s="1"/>
    </row>
    <row r="428" spans="19:48" ht="16.2" x14ac:dyDescent="0.4">
      <c r="S428" s="11"/>
      <c r="W428" s="11"/>
      <c r="AV428" s="1"/>
    </row>
    <row r="429" spans="19:48" ht="16.2" x14ac:dyDescent="0.4">
      <c r="S429" s="11"/>
      <c r="W429" s="11"/>
      <c r="AV429" s="1"/>
    </row>
    <row r="430" spans="19:48" ht="16.2" x14ac:dyDescent="0.4">
      <c r="S430" s="11"/>
      <c r="W430" s="11"/>
      <c r="AV430" s="1"/>
    </row>
    <row r="431" spans="19:48" ht="16.2" x14ac:dyDescent="0.4">
      <c r="S431" s="11"/>
      <c r="W431" s="11"/>
      <c r="AV431" s="1"/>
    </row>
    <row r="432" spans="19:48" ht="16.2" x14ac:dyDescent="0.4">
      <c r="S432" s="11"/>
      <c r="W432" s="11"/>
      <c r="AV432" s="1"/>
    </row>
    <row r="433" spans="19:48" ht="16.2" x14ac:dyDescent="0.4">
      <c r="S433" s="11"/>
      <c r="W433" s="11"/>
      <c r="AV433" s="1"/>
    </row>
    <row r="434" spans="19:48" ht="16.2" x14ac:dyDescent="0.4">
      <c r="S434" s="11"/>
      <c r="W434" s="11"/>
      <c r="AV434" s="1"/>
    </row>
    <row r="435" spans="19:48" ht="16.2" x14ac:dyDescent="0.4">
      <c r="S435" s="11"/>
      <c r="W435" s="11"/>
      <c r="AV435" s="1"/>
    </row>
    <row r="436" spans="19:48" ht="16.2" x14ac:dyDescent="0.4">
      <c r="S436" s="11"/>
      <c r="W436" s="11"/>
      <c r="AV436" s="1"/>
    </row>
    <row r="437" spans="19:48" ht="16.2" x14ac:dyDescent="0.4">
      <c r="S437" s="11"/>
      <c r="W437" s="11"/>
      <c r="AV437" s="1"/>
    </row>
    <row r="438" spans="19:48" ht="16.2" x14ac:dyDescent="0.4">
      <c r="S438" s="11"/>
      <c r="W438" s="11"/>
      <c r="AV438" s="1"/>
    </row>
    <row r="439" spans="19:48" ht="16.2" x14ac:dyDescent="0.4">
      <c r="S439" s="11"/>
      <c r="W439" s="11"/>
      <c r="AV439" s="1"/>
    </row>
    <row r="440" spans="19:48" ht="16.2" x14ac:dyDescent="0.4">
      <c r="S440" s="11"/>
      <c r="W440" s="11"/>
      <c r="AV440" s="1"/>
    </row>
    <row r="441" spans="19:48" ht="16.2" x14ac:dyDescent="0.4">
      <c r="S441" s="11"/>
      <c r="W441" s="11"/>
      <c r="AV441" s="1"/>
    </row>
    <row r="442" spans="19:48" ht="16.2" x14ac:dyDescent="0.4">
      <c r="S442" s="11"/>
      <c r="W442" s="11"/>
      <c r="AV442" s="1"/>
    </row>
    <row r="443" spans="19:48" ht="16.2" x14ac:dyDescent="0.4">
      <c r="S443" s="11"/>
      <c r="W443" s="11"/>
      <c r="AV443" s="1"/>
    </row>
    <row r="444" spans="19:48" ht="16.2" x14ac:dyDescent="0.4">
      <c r="S444" s="11"/>
      <c r="W444" s="11"/>
      <c r="AV444" s="1"/>
    </row>
    <row r="445" spans="19:48" ht="16.2" x14ac:dyDescent="0.4">
      <c r="S445" s="11"/>
      <c r="W445" s="11"/>
      <c r="AV445" s="1"/>
    </row>
    <row r="446" spans="19:48" ht="16.2" x14ac:dyDescent="0.4">
      <c r="S446" s="11"/>
      <c r="W446" s="11"/>
      <c r="AV446" s="1"/>
    </row>
    <row r="447" spans="19:48" ht="16.2" x14ac:dyDescent="0.4">
      <c r="S447" s="11"/>
      <c r="W447" s="11"/>
      <c r="AV447" s="1"/>
    </row>
    <row r="448" spans="19:48" ht="16.2" x14ac:dyDescent="0.4">
      <c r="S448" s="11"/>
      <c r="W448" s="11"/>
      <c r="AV448" s="1"/>
    </row>
    <row r="449" spans="19:48" ht="16.2" x14ac:dyDescent="0.4">
      <c r="S449" s="11"/>
      <c r="W449" s="11"/>
      <c r="AV449" s="1"/>
    </row>
    <row r="450" spans="19:48" ht="16.2" x14ac:dyDescent="0.4">
      <c r="S450" s="11"/>
      <c r="W450" s="11"/>
      <c r="AV450" s="1"/>
    </row>
    <row r="451" spans="19:48" ht="16.2" x14ac:dyDescent="0.4">
      <c r="S451" s="11"/>
      <c r="W451" s="11"/>
      <c r="AV451" s="1"/>
    </row>
    <row r="452" spans="19:48" ht="16.2" x14ac:dyDescent="0.4">
      <c r="S452" s="11"/>
      <c r="W452" s="11"/>
      <c r="AV452" s="1"/>
    </row>
    <row r="453" spans="19:48" ht="16.2" x14ac:dyDescent="0.4">
      <c r="S453" s="11"/>
      <c r="W453" s="11"/>
      <c r="AV453" s="1"/>
    </row>
    <row r="454" spans="19:48" ht="16.2" x14ac:dyDescent="0.4">
      <c r="S454" s="11"/>
      <c r="W454" s="11"/>
      <c r="AV454" s="1"/>
    </row>
    <row r="455" spans="19:48" ht="16.2" x14ac:dyDescent="0.4">
      <c r="S455" s="11"/>
      <c r="W455" s="11"/>
      <c r="AV455" s="1"/>
    </row>
    <row r="456" spans="19:48" ht="16.2" x14ac:dyDescent="0.4">
      <c r="S456" s="11"/>
      <c r="W456" s="11"/>
      <c r="AV456" s="1"/>
    </row>
    <row r="457" spans="19:48" ht="16.2" x14ac:dyDescent="0.4">
      <c r="S457" s="11"/>
      <c r="W457" s="11"/>
      <c r="AV457" s="1"/>
    </row>
    <row r="458" spans="19:48" ht="16.2" x14ac:dyDescent="0.4">
      <c r="S458" s="11"/>
      <c r="W458" s="11"/>
      <c r="AV458" s="1"/>
    </row>
    <row r="459" spans="19:48" ht="16.2" x14ac:dyDescent="0.4">
      <c r="S459" s="11"/>
      <c r="W459" s="11"/>
      <c r="AV459" s="1"/>
    </row>
    <row r="460" spans="19:48" ht="16.2" x14ac:dyDescent="0.4">
      <c r="S460" s="11"/>
      <c r="W460" s="11"/>
      <c r="AV460" s="1"/>
    </row>
    <row r="461" spans="19:48" ht="16.2" x14ac:dyDescent="0.4">
      <c r="S461" s="11"/>
      <c r="W461" s="11"/>
      <c r="AV461" s="1"/>
    </row>
    <row r="462" spans="19:48" ht="16.2" x14ac:dyDescent="0.4">
      <c r="S462" s="11"/>
      <c r="W462" s="11"/>
      <c r="AV462" s="1"/>
    </row>
    <row r="463" spans="19:48" ht="16.2" x14ac:dyDescent="0.4">
      <c r="S463" s="11"/>
      <c r="W463" s="11"/>
      <c r="AV463" s="1"/>
    </row>
    <row r="464" spans="19:48" ht="16.2" x14ac:dyDescent="0.4">
      <c r="S464" s="11"/>
      <c r="W464" s="11"/>
      <c r="AV464" s="1"/>
    </row>
    <row r="465" spans="19:48" ht="16.2" x14ac:dyDescent="0.4">
      <c r="S465" s="11"/>
      <c r="W465" s="11"/>
      <c r="AV465" s="1"/>
    </row>
    <row r="466" spans="19:48" ht="16.2" x14ac:dyDescent="0.4">
      <c r="S466" s="11"/>
      <c r="W466" s="11"/>
      <c r="AV466" s="1"/>
    </row>
    <row r="467" spans="19:48" ht="16.2" x14ac:dyDescent="0.4">
      <c r="S467" s="11"/>
      <c r="W467" s="11"/>
      <c r="AV467" s="1"/>
    </row>
    <row r="468" spans="19:48" ht="16.2" x14ac:dyDescent="0.4">
      <c r="S468" s="11"/>
      <c r="W468" s="11"/>
      <c r="AV468" s="1"/>
    </row>
    <row r="469" spans="19:48" ht="16.2" x14ac:dyDescent="0.4">
      <c r="S469" s="11"/>
      <c r="W469" s="11"/>
      <c r="AV469" s="1"/>
    </row>
    <row r="470" spans="19:48" ht="16.2" x14ac:dyDescent="0.4">
      <c r="S470" s="11"/>
      <c r="W470" s="11"/>
      <c r="AV470" s="1"/>
    </row>
    <row r="471" spans="19:48" ht="16.2" x14ac:dyDescent="0.4">
      <c r="S471" s="11"/>
      <c r="W471" s="11"/>
      <c r="AV471" s="1"/>
    </row>
    <row r="472" spans="19:48" ht="16.2" x14ac:dyDescent="0.4">
      <c r="S472" s="11"/>
      <c r="W472" s="11"/>
      <c r="AV472" s="1"/>
    </row>
    <row r="473" spans="19:48" ht="16.2" x14ac:dyDescent="0.4">
      <c r="S473" s="11"/>
      <c r="W473" s="11"/>
      <c r="AV473" s="1"/>
    </row>
    <row r="474" spans="19:48" ht="16.2" x14ac:dyDescent="0.4">
      <c r="S474" s="11"/>
      <c r="W474" s="11"/>
      <c r="AV474" s="1"/>
    </row>
    <row r="475" spans="19:48" ht="16.2" x14ac:dyDescent="0.4">
      <c r="S475" s="11"/>
      <c r="W475" s="11"/>
      <c r="AV475" s="1"/>
    </row>
    <row r="476" spans="19:48" ht="16.2" x14ac:dyDescent="0.4">
      <c r="S476" s="11"/>
      <c r="W476" s="11"/>
      <c r="AV476" s="1"/>
    </row>
    <row r="477" spans="19:48" ht="16.2" x14ac:dyDescent="0.4">
      <c r="S477" s="11"/>
      <c r="W477" s="11"/>
      <c r="AV477" s="1"/>
    </row>
    <row r="478" spans="19:48" ht="16.2" x14ac:dyDescent="0.4">
      <c r="S478" s="11"/>
      <c r="W478" s="11"/>
      <c r="AV478" s="1"/>
    </row>
    <row r="479" spans="19:48" ht="16.2" x14ac:dyDescent="0.4">
      <c r="S479" s="11"/>
      <c r="W479" s="11"/>
      <c r="AV479" s="1"/>
    </row>
    <row r="480" spans="19:48" ht="16.2" x14ac:dyDescent="0.4">
      <c r="S480" s="11"/>
      <c r="W480" s="11"/>
      <c r="AV480" s="1"/>
    </row>
    <row r="481" spans="19:48" ht="16.2" x14ac:dyDescent="0.4">
      <c r="S481" s="11"/>
      <c r="W481" s="11"/>
      <c r="AV481" s="1"/>
    </row>
    <row r="482" spans="19:48" ht="16.2" x14ac:dyDescent="0.4">
      <c r="S482" s="11"/>
      <c r="W482" s="11"/>
      <c r="AV482" s="1"/>
    </row>
    <row r="483" spans="19:48" ht="16.2" x14ac:dyDescent="0.4">
      <c r="S483" s="11"/>
      <c r="W483" s="11"/>
      <c r="AV483" s="1"/>
    </row>
    <row r="484" spans="19:48" ht="16.2" x14ac:dyDescent="0.4">
      <c r="S484" s="11"/>
      <c r="W484" s="11"/>
      <c r="AV484" s="1"/>
    </row>
    <row r="485" spans="19:48" ht="16.2" x14ac:dyDescent="0.4">
      <c r="S485" s="11"/>
      <c r="W485" s="11"/>
      <c r="AV485" s="1"/>
    </row>
    <row r="486" spans="19:48" ht="16.2" x14ac:dyDescent="0.4">
      <c r="S486" s="11"/>
      <c r="W486" s="11"/>
      <c r="AV486" s="1"/>
    </row>
    <row r="487" spans="19:48" ht="16.2" x14ac:dyDescent="0.4">
      <c r="S487" s="11"/>
      <c r="W487" s="11"/>
      <c r="AV487" s="1"/>
    </row>
    <row r="488" spans="19:48" ht="16.2" x14ac:dyDescent="0.4">
      <c r="S488" s="11"/>
      <c r="W488" s="11"/>
      <c r="AV488" s="1"/>
    </row>
    <row r="489" spans="19:48" ht="16.2" x14ac:dyDescent="0.4">
      <c r="S489" s="11"/>
      <c r="W489" s="11"/>
      <c r="AV489" s="1"/>
    </row>
    <row r="490" spans="19:48" ht="16.2" x14ac:dyDescent="0.4">
      <c r="S490" s="11"/>
      <c r="W490" s="11"/>
      <c r="AV490" s="1"/>
    </row>
    <row r="491" spans="19:48" ht="16.2" x14ac:dyDescent="0.4">
      <c r="S491" s="11"/>
      <c r="W491" s="11"/>
      <c r="AV491" s="1"/>
    </row>
    <row r="492" spans="19:48" ht="16.2" x14ac:dyDescent="0.4">
      <c r="S492" s="11"/>
      <c r="W492" s="11"/>
      <c r="AV492" s="1"/>
    </row>
    <row r="493" spans="19:48" ht="16.2" x14ac:dyDescent="0.4">
      <c r="S493" s="11"/>
      <c r="W493" s="11"/>
      <c r="AV493" s="1"/>
    </row>
    <row r="494" spans="19:48" ht="16.2" x14ac:dyDescent="0.4">
      <c r="S494" s="11"/>
      <c r="W494" s="11"/>
      <c r="AV494" s="1"/>
    </row>
    <row r="495" spans="19:48" ht="16.2" x14ac:dyDescent="0.4">
      <c r="S495" s="11"/>
      <c r="W495" s="11"/>
      <c r="AV495" s="1"/>
    </row>
    <row r="496" spans="19:48" ht="16.2" x14ac:dyDescent="0.4">
      <c r="S496" s="11"/>
      <c r="W496" s="11"/>
      <c r="AV496" s="1"/>
    </row>
    <row r="497" spans="19:48" ht="16.2" x14ac:dyDescent="0.4">
      <c r="S497" s="11"/>
      <c r="W497" s="11"/>
      <c r="AV497" s="1"/>
    </row>
    <row r="498" spans="19:48" ht="16.2" x14ac:dyDescent="0.4">
      <c r="S498" s="11"/>
      <c r="W498" s="11"/>
      <c r="AV498" s="1"/>
    </row>
    <row r="499" spans="19:48" ht="16.2" x14ac:dyDescent="0.4">
      <c r="S499" s="11"/>
      <c r="W499" s="11"/>
      <c r="AV499" s="1"/>
    </row>
    <row r="500" spans="19:48" ht="16.2" x14ac:dyDescent="0.4">
      <c r="S500" s="11"/>
      <c r="W500" s="11"/>
      <c r="AV500" s="1"/>
    </row>
    <row r="501" spans="19:48" ht="16.2" x14ac:dyDescent="0.4">
      <c r="S501" s="11"/>
      <c r="W501" s="11"/>
      <c r="AV501" s="1"/>
    </row>
    <row r="502" spans="19:48" ht="16.2" x14ac:dyDescent="0.4">
      <c r="S502" s="11"/>
      <c r="W502" s="11"/>
      <c r="AV502" s="1"/>
    </row>
    <row r="503" spans="19:48" ht="16.2" x14ac:dyDescent="0.4">
      <c r="S503" s="11"/>
      <c r="W503" s="11"/>
      <c r="AV503" s="1"/>
    </row>
    <row r="504" spans="19:48" ht="16.2" x14ac:dyDescent="0.4">
      <c r="S504" s="11"/>
      <c r="W504" s="11"/>
      <c r="AV504" s="1"/>
    </row>
    <row r="505" spans="19:48" ht="16.2" x14ac:dyDescent="0.4">
      <c r="S505" s="11"/>
      <c r="W505" s="11"/>
      <c r="AV505" s="1"/>
    </row>
    <row r="506" spans="19:48" ht="16.2" x14ac:dyDescent="0.4">
      <c r="S506" s="11"/>
      <c r="W506" s="11"/>
      <c r="AV506" s="1"/>
    </row>
    <row r="507" spans="19:48" ht="16.2" x14ac:dyDescent="0.4">
      <c r="S507" s="11"/>
      <c r="W507" s="11"/>
      <c r="AV507" s="1"/>
    </row>
    <row r="508" spans="19:48" ht="16.2" x14ac:dyDescent="0.4">
      <c r="S508" s="11"/>
      <c r="W508" s="11"/>
      <c r="AV508" s="1"/>
    </row>
    <row r="509" spans="19:48" ht="16.2" x14ac:dyDescent="0.4">
      <c r="S509" s="11"/>
      <c r="W509" s="11"/>
      <c r="AV509" s="1"/>
    </row>
    <row r="510" spans="19:48" ht="16.2" x14ac:dyDescent="0.4">
      <c r="S510" s="11"/>
      <c r="W510" s="11"/>
      <c r="AV510" s="1"/>
    </row>
    <row r="511" spans="19:48" ht="16.2" x14ac:dyDescent="0.4">
      <c r="S511" s="11"/>
      <c r="W511" s="11"/>
      <c r="AV511" s="1"/>
    </row>
    <row r="512" spans="19:48" ht="16.2" x14ac:dyDescent="0.4">
      <c r="S512" s="11"/>
      <c r="W512" s="11"/>
      <c r="AV512" s="1"/>
    </row>
    <row r="513" spans="19:48" ht="16.2" x14ac:dyDescent="0.4">
      <c r="S513" s="11"/>
      <c r="W513" s="11"/>
      <c r="AV513" s="1"/>
    </row>
    <row r="514" spans="19:48" ht="16.2" x14ac:dyDescent="0.4">
      <c r="S514" s="11"/>
      <c r="W514" s="11"/>
      <c r="AV514" s="1"/>
    </row>
    <row r="515" spans="19:48" ht="16.2" x14ac:dyDescent="0.4">
      <c r="S515" s="11"/>
      <c r="W515" s="11"/>
      <c r="AV515" s="1"/>
    </row>
    <row r="516" spans="19:48" ht="16.2" x14ac:dyDescent="0.4">
      <c r="S516" s="11"/>
      <c r="W516" s="11"/>
      <c r="AV516" s="1"/>
    </row>
    <row r="517" spans="19:48" ht="16.2" x14ac:dyDescent="0.4">
      <c r="S517" s="11"/>
      <c r="W517" s="11"/>
      <c r="AV517" s="1"/>
    </row>
    <row r="518" spans="19:48" ht="16.2" x14ac:dyDescent="0.4">
      <c r="S518" s="11"/>
      <c r="W518" s="11"/>
      <c r="AV518" s="1"/>
    </row>
    <row r="519" spans="19:48" ht="16.2" x14ac:dyDescent="0.4">
      <c r="S519" s="11"/>
      <c r="W519" s="11"/>
      <c r="AV519" s="1"/>
    </row>
    <row r="520" spans="19:48" ht="16.2" x14ac:dyDescent="0.4">
      <c r="S520" s="11"/>
      <c r="W520" s="11"/>
      <c r="AV520" s="1"/>
    </row>
    <row r="521" spans="19:48" ht="16.2" x14ac:dyDescent="0.4">
      <c r="S521" s="11"/>
      <c r="W521" s="11"/>
      <c r="AV521" s="1"/>
    </row>
    <row r="522" spans="19:48" ht="16.2" x14ac:dyDescent="0.4">
      <c r="S522" s="11"/>
      <c r="W522" s="11"/>
      <c r="AV522" s="1"/>
    </row>
    <row r="523" spans="19:48" ht="16.2" x14ac:dyDescent="0.4">
      <c r="S523" s="11"/>
      <c r="W523" s="11"/>
      <c r="AV523" s="1"/>
    </row>
    <row r="524" spans="19:48" ht="16.2" x14ac:dyDescent="0.4">
      <c r="S524" s="11"/>
      <c r="W524" s="11"/>
      <c r="AV524" s="1"/>
    </row>
    <row r="525" spans="19:48" ht="16.2" x14ac:dyDescent="0.4">
      <c r="S525" s="11"/>
      <c r="W525" s="11"/>
      <c r="AV525" s="1"/>
    </row>
    <row r="526" spans="19:48" ht="16.2" x14ac:dyDescent="0.4">
      <c r="S526" s="11"/>
      <c r="W526" s="11"/>
      <c r="AV526" s="1"/>
    </row>
    <row r="527" spans="19:48" ht="16.2" x14ac:dyDescent="0.4">
      <c r="S527" s="11"/>
      <c r="W527" s="11"/>
      <c r="AV527" s="1"/>
    </row>
    <row r="528" spans="19:48" ht="16.2" x14ac:dyDescent="0.4">
      <c r="S528" s="11"/>
      <c r="W528" s="11"/>
      <c r="AV528" s="1"/>
    </row>
    <row r="529" spans="19:48" ht="16.2" x14ac:dyDescent="0.4">
      <c r="S529" s="11"/>
      <c r="W529" s="11"/>
      <c r="AV529" s="1"/>
    </row>
    <row r="530" spans="19:48" ht="16.2" x14ac:dyDescent="0.4">
      <c r="S530" s="11"/>
      <c r="W530" s="11"/>
      <c r="AV530" s="1"/>
    </row>
    <row r="531" spans="19:48" ht="16.2" x14ac:dyDescent="0.4">
      <c r="S531" s="11"/>
      <c r="W531" s="11"/>
      <c r="AV531" s="1"/>
    </row>
    <row r="532" spans="19:48" ht="16.2" x14ac:dyDescent="0.4">
      <c r="S532" s="11"/>
      <c r="W532" s="11"/>
      <c r="AV532" s="1"/>
    </row>
    <row r="533" spans="19:48" ht="16.2" x14ac:dyDescent="0.4">
      <c r="S533" s="11"/>
      <c r="W533" s="11"/>
      <c r="AV533" s="1"/>
    </row>
    <row r="534" spans="19:48" ht="16.2" x14ac:dyDescent="0.4">
      <c r="S534" s="11"/>
      <c r="W534" s="11"/>
      <c r="AV534" s="1"/>
    </row>
    <row r="535" spans="19:48" ht="16.2" x14ac:dyDescent="0.4">
      <c r="S535" s="11"/>
      <c r="W535" s="11"/>
      <c r="AV535" s="1"/>
    </row>
    <row r="536" spans="19:48" ht="16.2" x14ac:dyDescent="0.4">
      <c r="S536" s="11"/>
      <c r="W536" s="11"/>
      <c r="AV536" s="1"/>
    </row>
    <row r="537" spans="19:48" ht="16.2" x14ac:dyDescent="0.4">
      <c r="S537" s="11"/>
      <c r="W537" s="11"/>
      <c r="AV537" s="1"/>
    </row>
    <row r="538" spans="19:48" ht="16.2" x14ac:dyDescent="0.4">
      <c r="S538" s="11"/>
      <c r="W538" s="11"/>
      <c r="AV538" s="1"/>
    </row>
    <row r="539" spans="19:48" ht="16.2" x14ac:dyDescent="0.4">
      <c r="S539" s="11"/>
      <c r="W539" s="11"/>
      <c r="AV539" s="1"/>
    </row>
    <row r="540" spans="19:48" ht="16.2" x14ac:dyDescent="0.4">
      <c r="S540" s="11"/>
      <c r="W540" s="11"/>
      <c r="AV540" s="1"/>
    </row>
    <row r="541" spans="19:48" ht="16.2" x14ac:dyDescent="0.4">
      <c r="S541" s="11"/>
      <c r="W541" s="11"/>
      <c r="AV541" s="1"/>
    </row>
    <row r="542" spans="19:48" ht="16.2" x14ac:dyDescent="0.4">
      <c r="S542" s="11"/>
      <c r="W542" s="11"/>
      <c r="AV542" s="1"/>
    </row>
    <row r="543" spans="19:48" ht="16.2" x14ac:dyDescent="0.4">
      <c r="S543" s="11"/>
      <c r="W543" s="11"/>
      <c r="AV543" s="1"/>
    </row>
    <row r="544" spans="19:48" ht="16.2" x14ac:dyDescent="0.4">
      <c r="S544" s="11"/>
      <c r="W544" s="11"/>
      <c r="AV544" s="1"/>
    </row>
    <row r="545" spans="19:48" ht="16.2" x14ac:dyDescent="0.4">
      <c r="S545" s="11"/>
      <c r="W545" s="11"/>
      <c r="AV545" s="1"/>
    </row>
    <row r="546" spans="19:48" ht="16.2" x14ac:dyDescent="0.4">
      <c r="S546" s="11"/>
      <c r="W546" s="11"/>
      <c r="AV546" s="1"/>
    </row>
    <row r="547" spans="19:48" ht="16.2" x14ac:dyDescent="0.4">
      <c r="S547" s="11"/>
      <c r="W547" s="11"/>
      <c r="AV547" s="1"/>
    </row>
    <row r="548" spans="19:48" ht="16.2" x14ac:dyDescent="0.4">
      <c r="S548" s="11"/>
      <c r="W548" s="11"/>
      <c r="AV548" s="1"/>
    </row>
    <row r="549" spans="19:48" ht="16.2" x14ac:dyDescent="0.4">
      <c r="S549" s="11"/>
      <c r="W549" s="11"/>
      <c r="AV549" s="1"/>
    </row>
    <row r="550" spans="19:48" ht="16.2" x14ac:dyDescent="0.4">
      <c r="S550" s="11"/>
      <c r="W550" s="11"/>
      <c r="AV550" s="1"/>
    </row>
    <row r="551" spans="19:48" ht="16.2" x14ac:dyDescent="0.4">
      <c r="S551" s="11"/>
      <c r="W551" s="11"/>
      <c r="AV551" s="1"/>
    </row>
    <row r="552" spans="19:48" ht="16.2" x14ac:dyDescent="0.4">
      <c r="S552" s="11"/>
      <c r="W552" s="11"/>
      <c r="AV552" s="1"/>
    </row>
    <row r="553" spans="19:48" ht="16.2" x14ac:dyDescent="0.4">
      <c r="S553" s="11"/>
      <c r="W553" s="11"/>
      <c r="AV553" s="1"/>
    </row>
    <row r="554" spans="19:48" ht="16.2" x14ac:dyDescent="0.4">
      <c r="S554" s="11"/>
      <c r="W554" s="11"/>
      <c r="AV554" s="1"/>
    </row>
    <row r="555" spans="19:48" ht="16.2" x14ac:dyDescent="0.4">
      <c r="S555" s="11"/>
      <c r="W555" s="11"/>
      <c r="AV555" s="1"/>
    </row>
    <row r="556" spans="19:48" ht="16.2" x14ac:dyDescent="0.4">
      <c r="S556" s="11"/>
      <c r="W556" s="11"/>
      <c r="AV556" s="1"/>
    </row>
    <row r="557" spans="19:48" ht="16.2" x14ac:dyDescent="0.4">
      <c r="S557" s="11"/>
      <c r="W557" s="11"/>
      <c r="AV557" s="1"/>
    </row>
    <row r="558" spans="19:48" ht="16.2" x14ac:dyDescent="0.4">
      <c r="S558" s="11"/>
      <c r="W558" s="11"/>
      <c r="AV558" s="1"/>
    </row>
    <row r="559" spans="19:48" ht="16.2" x14ac:dyDescent="0.4">
      <c r="S559" s="11"/>
      <c r="W559" s="11"/>
      <c r="AV559" s="1"/>
    </row>
    <row r="560" spans="19:48" ht="16.2" x14ac:dyDescent="0.4">
      <c r="S560" s="11"/>
      <c r="W560" s="11"/>
      <c r="AV560" s="1"/>
    </row>
    <row r="561" spans="19:48" ht="16.2" x14ac:dyDescent="0.4">
      <c r="S561" s="11"/>
      <c r="W561" s="11"/>
      <c r="AV561" s="1"/>
    </row>
    <row r="562" spans="19:48" ht="16.2" x14ac:dyDescent="0.4">
      <c r="S562" s="11"/>
      <c r="W562" s="11"/>
      <c r="AV562" s="1"/>
    </row>
    <row r="563" spans="19:48" ht="16.2" x14ac:dyDescent="0.4">
      <c r="S563" s="11"/>
      <c r="W563" s="11"/>
      <c r="AV563" s="1"/>
    </row>
    <row r="564" spans="19:48" ht="16.2" x14ac:dyDescent="0.4">
      <c r="S564" s="11"/>
      <c r="W564" s="11"/>
      <c r="AV564" s="1"/>
    </row>
    <row r="565" spans="19:48" ht="16.2" x14ac:dyDescent="0.4">
      <c r="S565" s="11"/>
      <c r="W565" s="11"/>
      <c r="AV565" s="1"/>
    </row>
    <row r="566" spans="19:48" ht="16.2" x14ac:dyDescent="0.4">
      <c r="S566" s="11"/>
      <c r="W566" s="11"/>
      <c r="AV566" s="1"/>
    </row>
    <row r="567" spans="19:48" ht="16.2" x14ac:dyDescent="0.4">
      <c r="S567" s="11"/>
      <c r="W567" s="11"/>
      <c r="AV567" s="1"/>
    </row>
    <row r="568" spans="19:48" ht="16.2" x14ac:dyDescent="0.4">
      <c r="S568" s="11"/>
      <c r="W568" s="11"/>
      <c r="AV568" s="1"/>
    </row>
    <row r="569" spans="19:48" ht="16.2" x14ac:dyDescent="0.4">
      <c r="S569" s="11"/>
      <c r="W569" s="11"/>
      <c r="AV569" s="1"/>
    </row>
    <row r="570" spans="19:48" ht="16.2" x14ac:dyDescent="0.4">
      <c r="S570" s="11"/>
      <c r="W570" s="11"/>
      <c r="AV570" s="1"/>
    </row>
    <row r="571" spans="19:48" ht="16.2" x14ac:dyDescent="0.4">
      <c r="S571" s="11"/>
      <c r="W571" s="11"/>
      <c r="AV571" s="1"/>
    </row>
    <row r="572" spans="19:48" ht="16.2" x14ac:dyDescent="0.4">
      <c r="S572" s="11"/>
      <c r="W572" s="11"/>
      <c r="AV572" s="1"/>
    </row>
    <row r="573" spans="19:48" ht="16.2" x14ac:dyDescent="0.4">
      <c r="S573" s="11"/>
      <c r="W573" s="11"/>
      <c r="AV573" s="1"/>
    </row>
    <row r="574" spans="19:48" ht="16.2" x14ac:dyDescent="0.4">
      <c r="S574" s="11"/>
      <c r="W574" s="11"/>
      <c r="AV574" s="1"/>
    </row>
    <row r="575" spans="19:48" ht="16.2" x14ac:dyDescent="0.4">
      <c r="S575" s="11"/>
      <c r="W575" s="11"/>
      <c r="AV575" s="1"/>
    </row>
    <row r="576" spans="19:48" ht="16.2" x14ac:dyDescent="0.4">
      <c r="S576" s="11"/>
      <c r="W576" s="11"/>
      <c r="AV576" s="1"/>
    </row>
    <row r="577" spans="19:48" ht="16.2" x14ac:dyDescent="0.4">
      <c r="S577" s="11"/>
      <c r="W577" s="11"/>
      <c r="AV577" s="1"/>
    </row>
    <row r="578" spans="19:48" ht="16.2" x14ac:dyDescent="0.4">
      <c r="S578" s="11"/>
      <c r="W578" s="11"/>
      <c r="AV578" s="1"/>
    </row>
    <row r="579" spans="19:48" ht="16.2" x14ac:dyDescent="0.4">
      <c r="S579" s="11"/>
      <c r="W579" s="11"/>
      <c r="AV579" s="1"/>
    </row>
    <row r="580" spans="19:48" ht="16.2" x14ac:dyDescent="0.4">
      <c r="S580" s="11"/>
      <c r="W580" s="11"/>
      <c r="AV580" s="1"/>
    </row>
    <row r="581" spans="19:48" ht="16.2" x14ac:dyDescent="0.4">
      <c r="S581" s="11"/>
      <c r="W581" s="11"/>
      <c r="AV581" s="1"/>
    </row>
    <row r="582" spans="19:48" ht="16.2" x14ac:dyDescent="0.4">
      <c r="S582" s="11"/>
      <c r="W582" s="11"/>
      <c r="AV582" s="1"/>
    </row>
    <row r="583" spans="19:48" ht="16.2" x14ac:dyDescent="0.4">
      <c r="S583" s="11"/>
      <c r="W583" s="11"/>
      <c r="AV583" s="1"/>
    </row>
    <row r="584" spans="19:48" ht="16.2" x14ac:dyDescent="0.4">
      <c r="S584" s="11"/>
      <c r="W584" s="11"/>
      <c r="AV584" s="1"/>
    </row>
    <row r="585" spans="19:48" ht="16.2" x14ac:dyDescent="0.4">
      <c r="S585" s="11"/>
      <c r="W585" s="11"/>
      <c r="AV585" s="1"/>
    </row>
    <row r="586" spans="19:48" ht="16.2" x14ac:dyDescent="0.4">
      <c r="S586" s="11"/>
      <c r="W586" s="11"/>
      <c r="AV586" s="1"/>
    </row>
    <row r="587" spans="19:48" ht="16.2" x14ac:dyDescent="0.4">
      <c r="S587" s="11"/>
      <c r="W587" s="11"/>
      <c r="AV587" s="1"/>
    </row>
    <row r="588" spans="19:48" ht="16.2" x14ac:dyDescent="0.4">
      <c r="S588" s="11"/>
      <c r="W588" s="11"/>
      <c r="AV588" s="1"/>
    </row>
    <row r="589" spans="19:48" ht="16.2" x14ac:dyDescent="0.4">
      <c r="S589" s="11"/>
      <c r="W589" s="11"/>
      <c r="AV589" s="1"/>
    </row>
    <row r="590" spans="19:48" ht="16.2" x14ac:dyDescent="0.4">
      <c r="S590" s="11"/>
      <c r="W590" s="11"/>
      <c r="AV590" s="1"/>
    </row>
    <row r="591" spans="19:48" ht="16.2" x14ac:dyDescent="0.4">
      <c r="S591" s="11"/>
      <c r="W591" s="11"/>
      <c r="AV591" s="1"/>
    </row>
    <row r="592" spans="19:48" ht="16.2" x14ac:dyDescent="0.4">
      <c r="S592" s="11"/>
      <c r="W592" s="11"/>
      <c r="AV592" s="1"/>
    </row>
    <row r="593" spans="19:48" ht="16.2" x14ac:dyDescent="0.4">
      <c r="S593" s="11"/>
      <c r="W593" s="11"/>
      <c r="AV593" s="1"/>
    </row>
    <row r="594" spans="19:48" ht="16.2" x14ac:dyDescent="0.4">
      <c r="S594" s="11"/>
      <c r="W594" s="11"/>
      <c r="AV594" s="1"/>
    </row>
    <row r="595" spans="19:48" ht="16.2" x14ac:dyDescent="0.4">
      <c r="S595" s="11"/>
      <c r="W595" s="11"/>
      <c r="AV595" s="1"/>
    </row>
    <row r="596" spans="19:48" ht="16.2" x14ac:dyDescent="0.4">
      <c r="S596" s="11"/>
      <c r="W596" s="11"/>
      <c r="AV596" s="1"/>
    </row>
    <row r="597" spans="19:48" ht="16.2" x14ac:dyDescent="0.4">
      <c r="S597" s="11"/>
      <c r="W597" s="11"/>
      <c r="AV597" s="1"/>
    </row>
    <row r="598" spans="19:48" ht="16.2" x14ac:dyDescent="0.4">
      <c r="S598" s="11"/>
      <c r="W598" s="11"/>
      <c r="AV598" s="1"/>
    </row>
    <row r="599" spans="19:48" ht="16.2" x14ac:dyDescent="0.4">
      <c r="S599" s="11"/>
      <c r="W599" s="11"/>
      <c r="AV599" s="1"/>
    </row>
    <row r="600" spans="19:48" ht="16.2" x14ac:dyDescent="0.4">
      <c r="S600" s="11"/>
      <c r="W600" s="11"/>
      <c r="AV600" s="1"/>
    </row>
    <row r="601" spans="19:48" ht="16.2" x14ac:dyDescent="0.4">
      <c r="S601" s="11"/>
      <c r="W601" s="11"/>
      <c r="AV601" s="1"/>
    </row>
    <row r="602" spans="19:48" ht="16.2" x14ac:dyDescent="0.4">
      <c r="S602" s="11"/>
      <c r="W602" s="11"/>
      <c r="AV602" s="1"/>
    </row>
    <row r="603" spans="19:48" ht="16.2" x14ac:dyDescent="0.4">
      <c r="S603" s="11"/>
      <c r="W603" s="11"/>
      <c r="AV603" s="1"/>
    </row>
    <row r="604" spans="19:48" ht="16.2" x14ac:dyDescent="0.4">
      <c r="S604" s="11"/>
      <c r="W604" s="11"/>
      <c r="AV604" s="1"/>
    </row>
    <row r="605" spans="19:48" ht="16.2" x14ac:dyDescent="0.4">
      <c r="S605" s="11"/>
      <c r="W605" s="11"/>
      <c r="AV605" s="1"/>
    </row>
    <row r="606" spans="19:48" ht="16.2" x14ac:dyDescent="0.4">
      <c r="S606" s="11"/>
      <c r="W606" s="11"/>
      <c r="AV606" s="1"/>
    </row>
    <row r="607" spans="19:48" ht="16.2" x14ac:dyDescent="0.4">
      <c r="S607" s="11"/>
      <c r="W607" s="11"/>
      <c r="AV607" s="1"/>
    </row>
    <row r="608" spans="19:48" ht="16.2" x14ac:dyDescent="0.4">
      <c r="S608" s="11"/>
      <c r="W608" s="11"/>
      <c r="AV608" s="1"/>
    </row>
    <row r="609" spans="19:48" ht="16.2" x14ac:dyDescent="0.4">
      <c r="S609" s="11"/>
      <c r="W609" s="11"/>
      <c r="AV609" s="1"/>
    </row>
    <row r="610" spans="19:48" ht="16.2" x14ac:dyDescent="0.4">
      <c r="S610" s="11"/>
      <c r="W610" s="11"/>
      <c r="AV610" s="1"/>
    </row>
    <row r="611" spans="19:48" ht="16.2" x14ac:dyDescent="0.4">
      <c r="S611" s="11"/>
      <c r="W611" s="11"/>
      <c r="AV611" s="1"/>
    </row>
    <row r="612" spans="19:48" ht="16.2" x14ac:dyDescent="0.4">
      <c r="S612" s="11"/>
      <c r="W612" s="11"/>
      <c r="AV612" s="1"/>
    </row>
    <row r="613" spans="19:48" ht="16.2" x14ac:dyDescent="0.4">
      <c r="S613" s="11"/>
      <c r="W613" s="11"/>
      <c r="AV613" s="1"/>
    </row>
    <row r="614" spans="19:48" ht="16.2" x14ac:dyDescent="0.4">
      <c r="S614" s="11"/>
      <c r="W614" s="11"/>
      <c r="AV614" s="1"/>
    </row>
    <row r="615" spans="19:48" ht="16.2" x14ac:dyDescent="0.4">
      <c r="S615" s="11"/>
      <c r="W615" s="11"/>
      <c r="AV615" s="1"/>
    </row>
    <row r="616" spans="19:48" ht="16.2" x14ac:dyDescent="0.4">
      <c r="S616" s="11"/>
      <c r="W616" s="11"/>
      <c r="AV616" s="1"/>
    </row>
    <row r="617" spans="19:48" ht="16.2" x14ac:dyDescent="0.4">
      <c r="S617" s="11"/>
      <c r="W617" s="11"/>
      <c r="AV617" s="1"/>
    </row>
    <row r="618" spans="19:48" ht="16.2" x14ac:dyDescent="0.4">
      <c r="S618" s="11"/>
      <c r="W618" s="11"/>
      <c r="AV618" s="1"/>
    </row>
    <row r="619" spans="19:48" ht="16.2" x14ac:dyDescent="0.4">
      <c r="S619" s="11"/>
      <c r="W619" s="11"/>
      <c r="AV619" s="1"/>
    </row>
    <row r="620" spans="19:48" ht="16.2" x14ac:dyDescent="0.4">
      <c r="S620" s="11"/>
      <c r="W620" s="11"/>
      <c r="AV620" s="1"/>
    </row>
    <row r="621" spans="19:48" ht="16.2" x14ac:dyDescent="0.4">
      <c r="S621" s="11"/>
      <c r="W621" s="11"/>
      <c r="AV621" s="1"/>
    </row>
    <row r="622" spans="19:48" ht="16.2" x14ac:dyDescent="0.4">
      <c r="S622" s="11"/>
      <c r="W622" s="11"/>
      <c r="AV622" s="1"/>
    </row>
    <row r="623" spans="19:48" ht="16.2" x14ac:dyDescent="0.4">
      <c r="S623" s="11"/>
      <c r="W623" s="11"/>
      <c r="AV623" s="1"/>
    </row>
    <row r="624" spans="19:48" ht="16.2" x14ac:dyDescent="0.4">
      <c r="S624" s="11"/>
      <c r="W624" s="11"/>
      <c r="AV624" s="1"/>
    </row>
    <row r="625" spans="19:48" ht="16.2" x14ac:dyDescent="0.4">
      <c r="S625" s="11"/>
      <c r="W625" s="11"/>
      <c r="AV625" s="1"/>
    </row>
    <row r="626" spans="19:48" ht="16.2" x14ac:dyDescent="0.4">
      <c r="S626" s="11"/>
      <c r="W626" s="11"/>
      <c r="AV626" s="1"/>
    </row>
    <row r="627" spans="19:48" ht="16.2" x14ac:dyDescent="0.4">
      <c r="S627" s="11"/>
      <c r="W627" s="11"/>
      <c r="AV627" s="1"/>
    </row>
    <row r="628" spans="19:48" ht="16.2" x14ac:dyDescent="0.4">
      <c r="S628" s="11"/>
      <c r="W628" s="11"/>
      <c r="AV628" s="1"/>
    </row>
    <row r="629" spans="19:48" ht="16.2" x14ac:dyDescent="0.4">
      <c r="S629" s="11"/>
      <c r="W629" s="11"/>
      <c r="AV629" s="1"/>
    </row>
    <row r="630" spans="19:48" ht="16.2" x14ac:dyDescent="0.4">
      <c r="S630" s="11"/>
      <c r="W630" s="11"/>
      <c r="AV630" s="1"/>
    </row>
    <row r="631" spans="19:48" ht="16.2" x14ac:dyDescent="0.4">
      <c r="S631" s="11"/>
      <c r="W631" s="11"/>
      <c r="AV631" s="1"/>
    </row>
    <row r="632" spans="19:48" ht="16.2" x14ac:dyDescent="0.4">
      <c r="S632" s="11"/>
      <c r="W632" s="11"/>
      <c r="AV632" s="1"/>
    </row>
    <row r="633" spans="19:48" ht="16.2" x14ac:dyDescent="0.4">
      <c r="S633" s="11"/>
      <c r="W633" s="11"/>
      <c r="AV633" s="1"/>
    </row>
    <row r="634" spans="19:48" ht="16.2" x14ac:dyDescent="0.4">
      <c r="S634" s="11"/>
      <c r="W634" s="11"/>
      <c r="AV634" s="1"/>
    </row>
    <row r="635" spans="19:48" ht="16.2" x14ac:dyDescent="0.4">
      <c r="S635" s="11"/>
      <c r="W635" s="11"/>
      <c r="AV635" s="1"/>
    </row>
    <row r="636" spans="19:48" ht="16.2" x14ac:dyDescent="0.4">
      <c r="S636" s="11"/>
      <c r="W636" s="11"/>
      <c r="AV636" s="1"/>
    </row>
    <row r="637" spans="19:48" ht="16.2" x14ac:dyDescent="0.4">
      <c r="S637" s="11"/>
      <c r="W637" s="11"/>
      <c r="AV637" s="1"/>
    </row>
    <row r="638" spans="19:48" ht="16.2" x14ac:dyDescent="0.4">
      <c r="S638" s="11"/>
      <c r="W638" s="11"/>
      <c r="AV638" s="1"/>
    </row>
    <row r="639" spans="19:48" ht="16.2" x14ac:dyDescent="0.4">
      <c r="S639" s="11"/>
      <c r="W639" s="11"/>
      <c r="AV639" s="1"/>
    </row>
    <row r="640" spans="19:48" ht="16.2" x14ac:dyDescent="0.4">
      <c r="S640" s="11"/>
      <c r="W640" s="11"/>
      <c r="AV640" s="1"/>
    </row>
    <row r="641" spans="19:48" ht="16.2" x14ac:dyDescent="0.4">
      <c r="S641" s="11"/>
      <c r="W641" s="11"/>
      <c r="AV641" s="1"/>
    </row>
    <row r="642" spans="19:48" ht="16.2" x14ac:dyDescent="0.4">
      <c r="S642" s="11"/>
      <c r="W642" s="11"/>
      <c r="AV642" s="1"/>
    </row>
    <row r="643" spans="19:48" ht="16.2" x14ac:dyDescent="0.4">
      <c r="S643" s="11"/>
      <c r="W643" s="11"/>
      <c r="AV643" s="1"/>
    </row>
    <row r="644" spans="19:48" ht="16.2" x14ac:dyDescent="0.4">
      <c r="S644" s="11"/>
      <c r="W644" s="11"/>
      <c r="AV644" s="1"/>
    </row>
    <row r="645" spans="19:48" ht="16.2" x14ac:dyDescent="0.4">
      <c r="S645" s="11"/>
      <c r="W645" s="11"/>
      <c r="AV645" s="1"/>
    </row>
    <row r="646" spans="19:48" ht="16.2" x14ac:dyDescent="0.4">
      <c r="S646" s="11"/>
      <c r="W646" s="11"/>
      <c r="AV646" s="1"/>
    </row>
    <row r="647" spans="19:48" ht="16.2" x14ac:dyDescent="0.4">
      <c r="S647" s="11"/>
      <c r="W647" s="11"/>
      <c r="AV647" s="1"/>
    </row>
    <row r="648" spans="19:48" ht="16.2" x14ac:dyDescent="0.4">
      <c r="S648" s="11"/>
      <c r="W648" s="11"/>
      <c r="AV648" s="1"/>
    </row>
    <row r="649" spans="19:48" ht="16.2" x14ac:dyDescent="0.4">
      <c r="S649" s="11"/>
      <c r="W649" s="11"/>
      <c r="AV649" s="1"/>
    </row>
    <row r="650" spans="19:48" ht="16.2" x14ac:dyDescent="0.4">
      <c r="S650" s="11"/>
      <c r="W650" s="11"/>
      <c r="AV650" s="1"/>
    </row>
    <row r="651" spans="19:48" ht="16.2" x14ac:dyDescent="0.4">
      <c r="S651" s="11"/>
      <c r="W651" s="11"/>
      <c r="AV651" s="1"/>
    </row>
    <row r="652" spans="19:48" ht="16.2" x14ac:dyDescent="0.4">
      <c r="S652" s="11"/>
      <c r="W652" s="11"/>
      <c r="AV652" s="1"/>
    </row>
    <row r="653" spans="19:48" ht="16.2" x14ac:dyDescent="0.4">
      <c r="S653" s="11"/>
      <c r="W653" s="11"/>
      <c r="AV653" s="1"/>
    </row>
    <row r="654" spans="19:48" ht="16.2" x14ac:dyDescent="0.4">
      <c r="S654" s="11"/>
      <c r="W654" s="11"/>
      <c r="AV654" s="1"/>
    </row>
    <row r="655" spans="19:48" ht="16.2" x14ac:dyDescent="0.4">
      <c r="S655" s="11"/>
      <c r="W655" s="11"/>
      <c r="AV655" s="1"/>
    </row>
    <row r="656" spans="19:48" ht="16.2" x14ac:dyDescent="0.4">
      <c r="S656" s="11"/>
      <c r="W656" s="11"/>
      <c r="AV656" s="1"/>
    </row>
    <row r="657" spans="19:48" ht="16.2" x14ac:dyDescent="0.4">
      <c r="S657" s="11"/>
      <c r="W657" s="11"/>
      <c r="AV657" s="1"/>
    </row>
    <row r="658" spans="19:48" ht="16.2" x14ac:dyDescent="0.4">
      <c r="S658" s="11"/>
      <c r="W658" s="11"/>
      <c r="AV658" s="1"/>
    </row>
    <row r="659" spans="19:48" ht="16.2" x14ac:dyDescent="0.4">
      <c r="S659" s="11"/>
      <c r="W659" s="11"/>
      <c r="AV659" s="1"/>
    </row>
    <row r="660" spans="19:48" ht="16.2" x14ac:dyDescent="0.4">
      <c r="S660" s="11"/>
      <c r="W660" s="11"/>
      <c r="AV660" s="1"/>
    </row>
    <row r="661" spans="19:48" ht="16.2" x14ac:dyDescent="0.4">
      <c r="S661" s="11"/>
      <c r="W661" s="11"/>
      <c r="AV661" s="1"/>
    </row>
    <row r="662" spans="19:48" ht="16.2" x14ac:dyDescent="0.4">
      <c r="S662" s="11"/>
      <c r="W662" s="11"/>
      <c r="AV662" s="1"/>
    </row>
    <row r="663" spans="19:48" ht="16.2" x14ac:dyDescent="0.4">
      <c r="S663" s="11"/>
      <c r="W663" s="11"/>
      <c r="AV663" s="1"/>
    </row>
    <row r="664" spans="19:48" ht="16.2" x14ac:dyDescent="0.4">
      <c r="S664" s="11"/>
      <c r="W664" s="11"/>
      <c r="AV664" s="1"/>
    </row>
    <row r="665" spans="19:48" ht="16.2" x14ac:dyDescent="0.4">
      <c r="S665" s="11"/>
      <c r="W665" s="11"/>
      <c r="AV665" s="1"/>
    </row>
    <row r="666" spans="19:48" ht="16.2" x14ac:dyDescent="0.4">
      <c r="S666" s="11"/>
      <c r="W666" s="11"/>
      <c r="AV666" s="1"/>
    </row>
    <row r="667" spans="19:48" ht="16.2" x14ac:dyDescent="0.4">
      <c r="S667" s="11"/>
      <c r="W667" s="11"/>
      <c r="AV667" s="1"/>
    </row>
    <row r="668" spans="19:48" ht="16.2" x14ac:dyDescent="0.4">
      <c r="S668" s="11"/>
      <c r="W668" s="11"/>
      <c r="AV668" s="1"/>
    </row>
    <row r="669" spans="19:48" ht="16.2" x14ac:dyDescent="0.4">
      <c r="S669" s="11"/>
      <c r="W669" s="11"/>
      <c r="AV669" s="1"/>
    </row>
    <row r="670" spans="19:48" ht="16.2" x14ac:dyDescent="0.4">
      <c r="S670" s="11"/>
      <c r="W670" s="11"/>
      <c r="AV670" s="1"/>
    </row>
    <row r="671" spans="19:48" ht="16.2" x14ac:dyDescent="0.4">
      <c r="S671" s="11"/>
      <c r="W671" s="11"/>
      <c r="AV671" s="1"/>
    </row>
    <row r="672" spans="19:48" ht="16.2" x14ac:dyDescent="0.4">
      <c r="S672" s="11"/>
      <c r="W672" s="11"/>
      <c r="AV672" s="1"/>
    </row>
    <row r="673" spans="19:48" ht="16.2" x14ac:dyDescent="0.4">
      <c r="S673" s="11"/>
      <c r="W673" s="11"/>
      <c r="AV673" s="1"/>
    </row>
    <row r="674" spans="19:48" ht="16.2" x14ac:dyDescent="0.4">
      <c r="S674" s="11"/>
      <c r="W674" s="11"/>
      <c r="AV674" s="1"/>
    </row>
    <row r="675" spans="19:48" ht="16.2" x14ac:dyDescent="0.4">
      <c r="S675" s="11"/>
      <c r="W675" s="11"/>
      <c r="AV675" s="1"/>
    </row>
    <row r="676" spans="19:48" ht="16.2" x14ac:dyDescent="0.4">
      <c r="S676" s="11"/>
      <c r="W676" s="11"/>
      <c r="AV676" s="1"/>
    </row>
    <row r="677" spans="19:48" ht="16.2" x14ac:dyDescent="0.4">
      <c r="S677" s="11"/>
      <c r="W677" s="11"/>
      <c r="AV677" s="1"/>
    </row>
    <row r="678" spans="19:48" ht="16.2" x14ac:dyDescent="0.4">
      <c r="S678" s="11"/>
      <c r="W678" s="11"/>
      <c r="AV678" s="1"/>
    </row>
    <row r="679" spans="19:48" ht="16.2" x14ac:dyDescent="0.4">
      <c r="S679" s="11"/>
      <c r="W679" s="11"/>
      <c r="AV679" s="1"/>
    </row>
    <row r="680" spans="19:48" ht="16.2" x14ac:dyDescent="0.4">
      <c r="S680" s="11"/>
      <c r="W680" s="11"/>
      <c r="AV680" s="1"/>
    </row>
    <row r="681" spans="19:48" ht="16.2" x14ac:dyDescent="0.4">
      <c r="S681" s="11"/>
      <c r="W681" s="11"/>
      <c r="AV681" s="1"/>
    </row>
    <row r="682" spans="19:48" ht="16.2" x14ac:dyDescent="0.4">
      <c r="S682" s="11"/>
      <c r="W682" s="11"/>
      <c r="AV682" s="1"/>
    </row>
    <row r="683" spans="19:48" ht="16.2" x14ac:dyDescent="0.4">
      <c r="S683" s="11"/>
      <c r="W683" s="11"/>
      <c r="AV683" s="1"/>
    </row>
    <row r="684" spans="19:48" ht="16.2" x14ac:dyDescent="0.4">
      <c r="S684" s="11"/>
      <c r="W684" s="11"/>
      <c r="AV684" s="1"/>
    </row>
    <row r="685" spans="19:48" ht="16.2" x14ac:dyDescent="0.4">
      <c r="S685" s="11"/>
      <c r="W685" s="11"/>
      <c r="AV685" s="1"/>
    </row>
    <row r="686" spans="19:48" ht="16.2" x14ac:dyDescent="0.4">
      <c r="S686" s="11"/>
      <c r="W686" s="11"/>
      <c r="AV686" s="1"/>
    </row>
    <row r="687" spans="19:48" ht="16.2" x14ac:dyDescent="0.4">
      <c r="S687" s="11"/>
      <c r="W687" s="11"/>
      <c r="AV687" s="1"/>
    </row>
    <row r="688" spans="19:48" ht="16.2" x14ac:dyDescent="0.4">
      <c r="S688" s="11"/>
      <c r="W688" s="11"/>
      <c r="AV688" s="1"/>
    </row>
    <row r="689" spans="19:48" ht="16.2" x14ac:dyDescent="0.4">
      <c r="S689" s="11"/>
      <c r="W689" s="11"/>
      <c r="AV689" s="1"/>
    </row>
    <row r="690" spans="19:48" ht="16.2" x14ac:dyDescent="0.4">
      <c r="S690" s="11"/>
      <c r="W690" s="11"/>
      <c r="AV690" s="1"/>
    </row>
    <row r="691" spans="19:48" ht="16.2" x14ac:dyDescent="0.4">
      <c r="S691" s="11"/>
      <c r="W691" s="11"/>
      <c r="AV691" s="1"/>
    </row>
    <row r="692" spans="19:48" ht="16.2" x14ac:dyDescent="0.4">
      <c r="S692" s="11"/>
      <c r="W692" s="11"/>
      <c r="AV692" s="1"/>
    </row>
    <row r="693" spans="19:48" ht="16.2" x14ac:dyDescent="0.4">
      <c r="S693" s="11"/>
      <c r="W693" s="11"/>
      <c r="AV693" s="1"/>
    </row>
    <row r="694" spans="19:48" ht="16.2" x14ac:dyDescent="0.4">
      <c r="S694" s="11"/>
      <c r="W694" s="11"/>
      <c r="AV694" s="1"/>
    </row>
    <row r="695" spans="19:48" ht="16.2" x14ac:dyDescent="0.4">
      <c r="S695" s="11"/>
      <c r="W695" s="11"/>
      <c r="AV695" s="1"/>
    </row>
    <row r="696" spans="19:48" ht="16.2" x14ac:dyDescent="0.4">
      <c r="S696" s="11"/>
      <c r="W696" s="11"/>
      <c r="AV696" s="1"/>
    </row>
    <row r="697" spans="19:48" ht="16.2" x14ac:dyDescent="0.4">
      <c r="S697" s="11"/>
      <c r="W697" s="11"/>
      <c r="AV697" s="1"/>
    </row>
    <row r="698" spans="19:48" ht="16.2" x14ac:dyDescent="0.4">
      <c r="S698" s="11"/>
      <c r="W698" s="11"/>
      <c r="AV698" s="1"/>
    </row>
    <row r="699" spans="19:48" ht="16.2" x14ac:dyDescent="0.4">
      <c r="S699" s="11"/>
      <c r="W699" s="11"/>
      <c r="AV699" s="1"/>
    </row>
    <row r="700" spans="19:48" ht="16.2" x14ac:dyDescent="0.4">
      <c r="S700" s="11"/>
      <c r="W700" s="11"/>
      <c r="AV700" s="1"/>
    </row>
    <row r="701" spans="19:48" ht="16.2" x14ac:dyDescent="0.4">
      <c r="S701" s="11"/>
      <c r="W701" s="11"/>
      <c r="AV701" s="1"/>
    </row>
    <row r="702" spans="19:48" ht="16.2" x14ac:dyDescent="0.4">
      <c r="S702" s="11"/>
      <c r="W702" s="11"/>
      <c r="AV702" s="1"/>
    </row>
    <row r="703" spans="19:48" ht="16.2" x14ac:dyDescent="0.4">
      <c r="S703" s="11"/>
      <c r="W703" s="11"/>
      <c r="AV703" s="1"/>
    </row>
    <row r="704" spans="19:48" ht="16.2" x14ac:dyDescent="0.4">
      <c r="S704" s="11"/>
      <c r="W704" s="11"/>
      <c r="AV704" s="1"/>
    </row>
    <row r="705" spans="19:48" ht="16.2" x14ac:dyDescent="0.4">
      <c r="S705" s="11"/>
      <c r="W705" s="11"/>
      <c r="AV705" s="1"/>
    </row>
    <row r="706" spans="19:48" ht="16.2" x14ac:dyDescent="0.4">
      <c r="S706" s="11"/>
      <c r="W706" s="11"/>
      <c r="AV706" s="1"/>
    </row>
    <row r="707" spans="19:48" ht="16.2" x14ac:dyDescent="0.4">
      <c r="S707" s="11"/>
      <c r="W707" s="11"/>
      <c r="AV707" s="1"/>
    </row>
    <row r="708" spans="19:48" ht="16.2" x14ac:dyDescent="0.4">
      <c r="S708" s="11"/>
      <c r="W708" s="11"/>
      <c r="AV708" s="1"/>
    </row>
    <row r="709" spans="19:48" ht="16.2" x14ac:dyDescent="0.4">
      <c r="S709" s="11"/>
      <c r="W709" s="11"/>
      <c r="AV709" s="1"/>
    </row>
    <row r="710" spans="19:48" ht="16.2" x14ac:dyDescent="0.4">
      <c r="S710" s="11"/>
      <c r="W710" s="11"/>
      <c r="AV710" s="1"/>
    </row>
    <row r="711" spans="19:48" ht="16.2" x14ac:dyDescent="0.4">
      <c r="S711" s="11"/>
      <c r="W711" s="11"/>
      <c r="AV711" s="1"/>
    </row>
    <row r="712" spans="19:48" ht="16.2" x14ac:dyDescent="0.4">
      <c r="S712" s="11"/>
      <c r="W712" s="11"/>
      <c r="AV712" s="1"/>
    </row>
    <row r="713" spans="19:48" ht="16.2" x14ac:dyDescent="0.4">
      <c r="S713" s="11"/>
      <c r="W713" s="11"/>
      <c r="AV713" s="1"/>
    </row>
    <row r="714" spans="19:48" ht="16.2" x14ac:dyDescent="0.4">
      <c r="S714" s="11"/>
      <c r="W714" s="11"/>
      <c r="AV714" s="1"/>
    </row>
    <row r="715" spans="19:48" ht="16.2" x14ac:dyDescent="0.4">
      <c r="S715" s="11"/>
      <c r="W715" s="11"/>
      <c r="AV715" s="1"/>
    </row>
    <row r="716" spans="19:48" ht="16.2" x14ac:dyDescent="0.4">
      <c r="S716" s="11"/>
      <c r="W716" s="11"/>
      <c r="AV716" s="1"/>
    </row>
    <row r="717" spans="19:48" ht="16.2" x14ac:dyDescent="0.4">
      <c r="S717" s="11"/>
      <c r="W717" s="11"/>
      <c r="AV717" s="1"/>
    </row>
    <row r="718" spans="19:48" ht="16.2" x14ac:dyDescent="0.4">
      <c r="S718" s="11"/>
      <c r="W718" s="11"/>
      <c r="AV718" s="1"/>
    </row>
    <row r="719" spans="19:48" ht="16.2" x14ac:dyDescent="0.4">
      <c r="S719" s="11"/>
      <c r="W719" s="11"/>
      <c r="AV719" s="1"/>
    </row>
    <row r="720" spans="19:48" ht="16.2" x14ac:dyDescent="0.4">
      <c r="S720" s="11"/>
      <c r="W720" s="11"/>
      <c r="AV720" s="1"/>
    </row>
    <row r="721" spans="19:48" ht="16.2" x14ac:dyDescent="0.4">
      <c r="S721" s="11"/>
      <c r="W721" s="11"/>
      <c r="AV721" s="1"/>
    </row>
    <row r="722" spans="19:48" ht="16.2" x14ac:dyDescent="0.4">
      <c r="S722" s="11"/>
      <c r="W722" s="11"/>
      <c r="AV722" s="1"/>
    </row>
    <row r="723" spans="19:48" ht="16.2" x14ac:dyDescent="0.4">
      <c r="S723" s="11"/>
      <c r="W723" s="11"/>
      <c r="AV723" s="1"/>
    </row>
    <row r="724" spans="19:48" ht="16.2" x14ac:dyDescent="0.4">
      <c r="S724" s="11"/>
      <c r="W724" s="11"/>
      <c r="AV724" s="1"/>
    </row>
    <row r="725" spans="19:48" ht="16.2" x14ac:dyDescent="0.4">
      <c r="S725" s="11"/>
      <c r="W725" s="11"/>
      <c r="AV725" s="1"/>
    </row>
    <row r="726" spans="19:48" ht="16.2" x14ac:dyDescent="0.4">
      <c r="S726" s="11"/>
      <c r="W726" s="11"/>
      <c r="AV726" s="1"/>
    </row>
    <row r="727" spans="19:48" ht="16.2" x14ac:dyDescent="0.4">
      <c r="S727" s="11"/>
      <c r="W727" s="11"/>
      <c r="AV727" s="1"/>
    </row>
    <row r="728" spans="19:48" ht="16.2" x14ac:dyDescent="0.4">
      <c r="S728" s="11"/>
      <c r="W728" s="11"/>
      <c r="AV728" s="1"/>
    </row>
    <row r="729" spans="19:48" ht="16.2" x14ac:dyDescent="0.4">
      <c r="S729" s="11"/>
      <c r="W729" s="11"/>
      <c r="AV729" s="1"/>
    </row>
    <row r="730" spans="19:48" ht="16.2" x14ac:dyDescent="0.4">
      <c r="S730" s="11"/>
      <c r="W730" s="11"/>
      <c r="AV730" s="1"/>
    </row>
    <row r="731" spans="19:48" ht="16.2" x14ac:dyDescent="0.4">
      <c r="S731" s="11"/>
      <c r="W731" s="11"/>
      <c r="AV731" s="1"/>
    </row>
    <row r="732" spans="19:48" ht="16.2" x14ac:dyDescent="0.4">
      <c r="S732" s="11"/>
      <c r="W732" s="11"/>
      <c r="AV732" s="1"/>
    </row>
    <row r="733" spans="19:48" ht="16.2" x14ac:dyDescent="0.4">
      <c r="S733" s="11"/>
      <c r="W733" s="11"/>
      <c r="AV733" s="1"/>
    </row>
    <row r="734" spans="19:48" ht="16.2" x14ac:dyDescent="0.4">
      <c r="S734" s="11"/>
      <c r="W734" s="11"/>
      <c r="AV734" s="1"/>
    </row>
    <row r="735" spans="19:48" ht="16.2" x14ac:dyDescent="0.4">
      <c r="S735" s="11"/>
      <c r="W735" s="11"/>
      <c r="AV735" s="1"/>
    </row>
    <row r="736" spans="19:48" ht="16.2" x14ac:dyDescent="0.4">
      <c r="S736" s="11"/>
      <c r="W736" s="11"/>
      <c r="AV736" s="1"/>
    </row>
    <row r="737" spans="19:48" ht="16.2" x14ac:dyDescent="0.4">
      <c r="S737" s="11"/>
      <c r="W737" s="11"/>
      <c r="AV737" s="1"/>
    </row>
    <row r="738" spans="19:48" ht="16.2" x14ac:dyDescent="0.4">
      <c r="S738" s="11"/>
      <c r="W738" s="11"/>
      <c r="AV738" s="1"/>
    </row>
    <row r="739" spans="19:48" ht="16.2" x14ac:dyDescent="0.4">
      <c r="S739" s="11"/>
      <c r="W739" s="11"/>
      <c r="AV739" s="1"/>
    </row>
    <row r="740" spans="19:48" ht="16.2" x14ac:dyDescent="0.4">
      <c r="S740" s="11"/>
      <c r="W740" s="11"/>
      <c r="AV740" s="1"/>
    </row>
    <row r="741" spans="19:48" ht="16.2" x14ac:dyDescent="0.4">
      <c r="S741" s="11"/>
      <c r="W741" s="11"/>
      <c r="AV741" s="1"/>
    </row>
    <row r="742" spans="19:48" ht="16.2" x14ac:dyDescent="0.4">
      <c r="S742" s="11"/>
      <c r="W742" s="11"/>
      <c r="AV742" s="1"/>
    </row>
    <row r="743" spans="19:48" ht="16.2" x14ac:dyDescent="0.4">
      <c r="S743" s="11"/>
      <c r="W743" s="11"/>
      <c r="AV743" s="1"/>
    </row>
    <row r="744" spans="19:48" ht="16.2" x14ac:dyDescent="0.4">
      <c r="S744" s="11"/>
      <c r="W744" s="11"/>
      <c r="AV744" s="1"/>
    </row>
    <row r="745" spans="19:48" ht="16.2" x14ac:dyDescent="0.4">
      <c r="S745" s="11"/>
      <c r="W745" s="11"/>
      <c r="AV745" s="1"/>
    </row>
    <row r="746" spans="19:48" ht="16.2" x14ac:dyDescent="0.4">
      <c r="S746" s="11"/>
      <c r="W746" s="11"/>
      <c r="AV746" s="1"/>
    </row>
    <row r="747" spans="19:48" ht="16.2" x14ac:dyDescent="0.4">
      <c r="S747" s="11"/>
      <c r="W747" s="11"/>
      <c r="AV747" s="1"/>
    </row>
    <row r="748" spans="19:48" ht="16.2" x14ac:dyDescent="0.4">
      <c r="S748" s="11"/>
      <c r="W748" s="11"/>
      <c r="AV748" s="1"/>
    </row>
    <row r="749" spans="19:48" ht="16.2" x14ac:dyDescent="0.4">
      <c r="S749" s="11"/>
      <c r="W749" s="11"/>
      <c r="AV749" s="1"/>
    </row>
    <row r="750" spans="19:48" ht="16.2" x14ac:dyDescent="0.4">
      <c r="S750" s="11"/>
      <c r="W750" s="11"/>
      <c r="AV750" s="1"/>
    </row>
    <row r="751" spans="19:48" ht="16.2" x14ac:dyDescent="0.4">
      <c r="S751" s="11"/>
      <c r="W751" s="11"/>
      <c r="AV751" s="1"/>
    </row>
    <row r="752" spans="19:48" ht="16.2" x14ac:dyDescent="0.4">
      <c r="S752" s="11"/>
      <c r="W752" s="11"/>
      <c r="AV752" s="1"/>
    </row>
    <row r="753" spans="19:48" ht="16.2" x14ac:dyDescent="0.4">
      <c r="S753" s="11"/>
      <c r="W753" s="11"/>
      <c r="AV753" s="1"/>
    </row>
    <row r="754" spans="19:48" ht="16.2" x14ac:dyDescent="0.4">
      <c r="S754" s="11"/>
      <c r="W754" s="11"/>
      <c r="AV754" s="1"/>
    </row>
    <row r="755" spans="19:48" ht="16.2" x14ac:dyDescent="0.4">
      <c r="S755" s="11"/>
      <c r="W755" s="11"/>
      <c r="AV755" s="1"/>
    </row>
    <row r="756" spans="19:48" ht="16.2" x14ac:dyDescent="0.4">
      <c r="S756" s="11"/>
      <c r="W756" s="11"/>
      <c r="AV756" s="1"/>
    </row>
    <row r="757" spans="19:48" ht="16.2" x14ac:dyDescent="0.4">
      <c r="S757" s="11"/>
      <c r="W757" s="11"/>
      <c r="AV757" s="1"/>
    </row>
    <row r="758" spans="19:48" ht="16.2" x14ac:dyDescent="0.4">
      <c r="S758" s="11"/>
      <c r="W758" s="11"/>
      <c r="AV758" s="1"/>
    </row>
    <row r="759" spans="19:48" ht="16.2" x14ac:dyDescent="0.4">
      <c r="S759" s="11"/>
      <c r="W759" s="11"/>
      <c r="AV759" s="1"/>
    </row>
    <row r="760" spans="19:48" ht="16.2" x14ac:dyDescent="0.4">
      <c r="S760" s="11"/>
      <c r="W760" s="11"/>
      <c r="AV760" s="1"/>
    </row>
    <row r="761" spans="19:48" ht="16.2" x14ac:dyDescent="0.4">
      <c r="S761" s="11"/>
      <c r="W761" s="11"/>
      <c r="AV761" s="1"/>
    </row>
    <row r="762" spans="19:48" ht="16.2" x14ac:dyDescent="0.4">
      <c r="S762" s="11"/>
      <c r="W762" s="11"/>
      <c r="AV762" s="1"/>
    </row>
    <row r="763" spans="19:48" ht="16.2" x14ac:dyDescent="0.4">
      <c r="S763" s="11"/>
      <c r="W763" s="11"/>
      <c r="AV763" s="1"/>
    </row>
    <row r="764" spans="19:48" ht="16.2" x14ac:dyDescent="0.4">
      <c r="S764" s="11"/>
      <c r="W764" s="11"/>
      <c r="AV764" s="1"/>
    </row>
    <row r="765" spans="19:48" ht="16.2" x14ac:dyDescent="0.4">
      <c r="S765" s="11"/>
      <c r="W765" s="11"/>
      <c r="AV765" s="1"/>
    </row>
    <row r="766" spans="19:48" ht="16.2" x14ac:dyDescent="0.4">
      <c r="S766" s="11"/>
      <c r="W766" s="11"/>
      <c r="AV766" s="1"/>
    </row>
    <row r="767" spans="19:48" ht="16.2" x14ac:dyDescent="0.4">
      <c r="S767" s="11"/>
      <c r="W767" s="11"/>
      <c r="AV767" s="1"/>
    </row>
    <row r="768" spans="19:48" ht="16.2" x14ac:dyDescent="0.4">
      <c r="S768" s="11"/>
      <c r="W768" s="11"/>
      <c r="AV768" s="1"/>
    </row>
    <row r="769" spans="19:48" ht="16.2" x14ac:dyDescent="0.4">
      <c r="S769" s="11"/>
      <c r="W769" s="11"/>
      <c r="AV769" s="1"/>
    </row>
    <row r="770" spans="19:48" ht="16.2" x14ac:dyDescent="0.4">
      <c r="S770" s="11"/>
      <c r="W770" s="11"/>
      <c r="AV770" s="1"/>
    </row>
    <row r="771" spans="19:48" ht="16.2" x14ac:dyDescent="0.4">
      <c r="S771" s="11"/>
      <c r="W771" s="11"/>
      <c r="AV771" s="1"/>
    </row>
    <row r="772" spans="19:48" ht="16.2" x14ac:dyDescent="0.4">
      <c r="S772" s="11"/>
      <c r="W772" s="11"/>
      <c r="AV772" s="1"/>
    </row>
    <row r="773" spans="19:48" ht="16.2" x14ac:dyDescent="0.4">
      <c r="S773" s="11"/>
      <c r="W773" s="11"/>
      <c r="AV773" s="1"/>
    </row>
    <row r="774" spans="19:48" ht="16.2" x14ac:dyDescent="0.4">
      <c r="S774" s="11"/>
      <c r="W774" s="11"/>
      <c r="AV774" s="1"/>
    </row>
    <row r="775" spans="19:48" ht="16.2" x14ac:dyDescent="0.4">
      <c r="S775" s="11"/>
      <c r="W775" s="11"/>
      <c r="AV775" s="1"/>
    </row>
    <row r="776" spans="19:48" ht="16.2" x14ac:dyDescent="0.4">
      <c r="S776" s="11"/>
      <c r="W776" s="11"/>
      <c r="AV776" s="1"/>
    </row>
    <row r="777" spans="19:48" ht="16.2" x14ac:dyDescent="0.4">
      <c r="S777" s="11"/>
      <c r="W777" s="11"/>
      <c r="AV777" s="1"/>
    </row>
    <row r="778" spans="19:48" ht="16.2" x14ac:dyDescent="0.4">
      <c r="S778" s="11"/>
      <c r="W778" s="11"/>
      <c r="AV778" s="1"/>
    </row>
    <row r="779" spans="19:48" ht="16.2" x14ac:dyDescent="0.4">
      <c r="S779" s="11"/>
      <c r="W779" s="11"/>
      <c r="AV779" s="1"/>
    </row>
    <row r="780" spans="19:48" ht="16.2" x14ac:dyDescent="0.4">
      <c r="S780" s="11"/>
      <c r="W780" s="11"/>
      <c r="AV780" s="1"/>
    </row>
    <row r="781" spans="19:48" ht="16.2" x14ac:dyDescent="0.4">
      <c r="S781" s="11"/>
      <c r="W781" s="11"/>
      <c r="AV781" s="1"/>
    </row>
    <row r="782" spans="19:48" ht="16.2" x14ac:dyDescent="0.4">
      <c r="S782" s="11"/>
      <c r="W782" s="11"/>
      <c r="AV782" s="1"/>
    </row>
    <row r="783" spans="19:48" ht="16.2" x14ac:dyDescent="0.4">
      <c r="S783" s="11"/>
      <c r="W783" s="11"/>
      <c r="AV783" s="1"/>
    </row>
    <row r="784" spans="19:48" ht="16.2" x14ac:dyDescent="0.4">
      <c r="S784" s="11"/>
      <c r="W784" s="11"/>
      <c r="AV784" s="1"/>
    </row>
    <row r="785" spans="19:48" ht="16.2" x14ac:dyDescent="0.4">
      <c r="S785" s="11"/>
      <c r="W785" s="11"/>
      <c r="AV785" s="1"/>
    </row>
    <row r="786" spans="19:48" ht="16.2" x14ac:dyDescent="0.4">
      <c r="S786" s="11"/>
      <c r="W786" s="11"/>
      <c r="AV786" s="1"/>
    </row>
    <row r="787" spans="19:48" ht="16.2" x14ac:dyDescent="0.4">
      <c r="S787" s="11"/>
      <c r="W787" s="11"/>
      <c r="AV787" s="1"/>
    </row>
    <row r="788" spans="19:48" ht="16.2" x14ac:dyDescent="0.4">
      <c r="S788" s="11"/>
      <c r="W788" s="11"/>
      <c r="AV788" s="1"/>
    </row>
    <row r="789" spans="19:48" ht="16.2" x14ac:dyDescent="0.4">
      <c r="S789" s="11"/>
      <c r="W789" s="11"/>
      <c r="AV789" s="1"/>
    </row>
    <row r="790" spans="19:48" ht="16.2" x14ac:dyDescent="0.4">
      <c r="S790" s="11"/>
      <c r="W790" s="11"/>
      <c r="AV790" s="1"/>
    </row>
    <row r="791" spans="19:48" ht="16.2" x14ac:dyDescent="0.4">
      <c r="S791" s="11"/>
      <c r="W791" s="11"/>
      <c r="AV791" s="1"/>
    </row>
    <row r="792" spans="19:48" ht="16.2" x14ac:dyDescent="0.4">
      <c r="S792" s="11"/>
      <c r="W792" s="11"/>
      <c r="AV792" s="1"/>
    </row>
    <row r="793" spans="19:48" ht="16.2" x14ac:dyDescent="0.4">
      <c r="S793" s="11"/>
      <c r="W793" s="11"/>
      <c r="AV793" s="1"/>
    </row>
    <row r="794" spans="19:48" ht="16.2" x14ac:dyDescent="0.4">
      <c r="S794" s="11"/>
      <c r="W794" s="11"/>
      <c r="AV794" s="1"/>
    </row>
    <row r="795" spans="19:48" ht="16.2" x14ac:dyDescent="0.4">
      <c r="S795" s="11"/>
      <c r="W795" s="11"/>
      <c r="AV795" s="1"/>
    </row>
    <row r="796" spans="19:48" ht="16.2" x14ac:dyDescent="0.4">
      <c r="S796" s="11"/>
      <c r="W796" s="11"/>
      <c r="AV796" s="1"/>
    </row>
    <row r="797" spans="19:48" ht="16.2" x14ac:dyDescent="0.4">
      <c r="S797" s="11"/>
      <c r="W797" s="11"/>
      <c r="AV797" s="1"/>
    </row>
    <row r="798" spans="19:48" ht="16.2" x14ac:dyDescent="0.4">
      <c r="S798" s="11"/>
      <c r="W798" s="11"/>
      <c r="AV798" s="1"/>
    </row>
    <row r="799" spans="19:48" ht="16.2" x14ac:dyDescent="0.4">
      <c r="S799" s="11"/>
      <c r="W799" s="11"/>
      <c r="AV799" s="1"/>
    </row>
    <row r="800" spans="19:48" ht="16.2" x14ac:dyDescent="0.4">
      <c r="S800" s="11"/>
      <c r="W800" s="11"/>
      <c r="AV800" s="1"/>
    </row>
    <row r="801" spans="19:48" ht="16.2" x14ac:dyDescent="0.4">
      <c r="S801" s="11"/>
      <c r="W801" s="11"/>
      <c r="AV801" s="1"/>
    </row>
    <row r="802" spans="19:48" ht="16.2" x14ac:dyDescent="0.4">
      <c r="S802" s="11"/>
      <c r="W802" s="11"/>
      <c r="AV802" s="1"/>
    </row>
    <row r="803" spans="19:48" ht="16.2" x14ac:dyDescent="0.4">
      <c r="S803" s="11"/>
      <c r="W803" s="11"/>
      <c r="AV803" s="1"/>
    </row>
    <row r="804" spans="19:48" ht="16.2" x14ac:dyDescent="0.4">
      <c r="S804" s="11"/>
      <c r="W804" s="11"/>
      <c r="AV804" s="1"/>
    </row>
    <row r="805" spans="19:48" ht="16.2" x14ac:dyDescent="0.4">
      <c r="S805" s="11"/>
      <c r="W805" s="11"/>
      <c r="AV805" s="1"/>
    </row>
    <row r="806" spans="19:48" ht="16.2" x14ac:dyDescent="0.4">
      <c r="S806" s="11"/>
      <c r="W806" s="11"/>
      <c r="AV806" s="1"/>
    </row>
    <row r="807" spans="19:48" ht="16.2" x14ac:dyDescent="0.4">
      <c r="S807" s="11"/>
      <c r="W807" s="11"/>
      <c r="AV807" s="1"/>
    </row>
    <row r="808" spans="19:48" ht="16.2" x14ac:dyDescent="0.4">
      <c r="S808" s="11"/>
      <c r="W808" s="11"/>
      <c r="AV808" s="1"/>
    </row>
    <row r="809" spans="19:48" ht="16.2" x14ac:dyDescent="0.4">
      <c r="S809" s="11"/>
      <c r="W809" s="11"/>
      <c r="AV809" s="1"/>
    </row>
    <row r="810" spans="19:48" ht="16.2" x14ac:dyDescent="0.4">
      <c r="S810" s="11"/>
      <c r="W810" s="11"/>
      <c r="AV810" s="1"/>
    </row>
    <row r="811" spans="19:48" ht="16.2" x14ac:dyDescent="0.4">
      <c r="S811" s="11"/>
      <c r="W811" s="11"/>
      <c r="AV811" s="1"/>
    </row>
    <row r="812" spans="19:48" ht="16.2" x14ac:dyDescent="0.4">
      <c r="S812" s="11"/>
      <c r="W812" s="11"/>
      <c r="AV812" s="1"/>
    </row>
    <row r="813" spans="19:48" ht="16.2" x14ac:dyDescent="0.4">
      <c r="S813" s="11"/>
      <c r="W813" s="11"/>
      <c r="AV813" s="1"/>
    </row>
    <row r="814" spans="19:48" ht="16.2" x14ac:dyDescent="0.4">
      <c r="S814" s="11"/>
      <c r="W814" s="11"/>
      <c r="AV814" s="1"/>
    </row>
    <row r="815" spans="19:48" ht="16.2" x14ac:dyDescent="0.4">
      <c r="S815" s="11"/>
      <c r="W815" s="11"/>
      <c r="AV815" s="1"/>
    </row>
    <row r="816" spans="19:48" ht="16.2" x14ac:dyDescent="0.4">
      <c r="S816" s="11"/>
      <c r="W816" s="11"/>
      <c r="AV816" s="1"/>
    </row>
    <row r="817" spans="19:48" ht="16.2" x14ac:dyDescent="0.4">
      <c r="S817" s="11"/>
      <c r="W817" s="11"/>
      <c r="AV817" s="1"/>
    </row>
    <row r="818" spans="19:48" ht="16.2" x14ac:dyDescent="0.4">
      <c r="S818" s="11"/>
      <c r="W818" s="11"/>
      <c r="AV818" s="1"/>
    </row>
    <row r="819" spans="19:48" ht="16.2" x14ac:dyDescent="0.4">
      <c r="S819" s="11"/>
      <c r="W819" s="11"/>
      <c r="AV819" s="1"/>
    </row>
    <row r="820" spans="19:48" ht="16.2" x14ac:dyDescent="0.4">
      <c r="S820" s="11"/>
      <c r="W820" s="11"/>
      <c r="AV820" s="1"/>
    </row>
    <row r="821" spans="19:48" ht="16.2" x14ac:dyDescent="0.4">
      <c r="S821" s="11"/>
      <c r="W821" s="11"/>
      <c r="AV821" s="1"/>
    </row>
    <row r="822" spans="19:48" ht="16.2" x14ac:dyDescent="0.4">
      <c r="S822" s="11"/>
      <c r="W822" s="11"/>
      <c r="AV822" s="1"/>
    </row>
    <row r="823" spans="19:48" ht="16.2" x14ac:dyDescent="0.4">
      <c r="S823" s="11"/>
      <c r="W823" s="11"/>
      <c r="AV823" s="1"/>
    </row>
    <row r="824" spans="19:48" ht="16.2" x14ac:dyDescent="0.4">
      <c r="S824" s="11"/>
      <c r="W824" s="11"/>
      <c r="AV824" s="1"/>
    </row>
    <row r="825" spans="19:48" ht="16.2" x14ac:dyDescent="0.4">
      <c r="S825" s="11"/>
      <c r="W825" s="11"/>
      <c r="AV825" s="1"/>
    </row>
    <row r="826" spans="19:48" ht="16.2" x14ac:dyDescent="0.4">
      <c r="S826" s="11"/>
      <c r="W826" s="11"/>
      <c r="AV826" s="1"/>
    </row>
    <row r="827" spans="19:48" ht="16.2" x14ac:dyDescent="0.4">
      <c r="S827" s="11"/>
      <c r="W827" s="11"/>
      <c r="AV827" s="1"/>
    </row>
    <row r="828" spans="19:48" ht="16.2" x14ac:dyDescent="0.4">
      <c r="S828" s="11"/>
      <c r="W828" s="11"/>
      <c r="AV828" s="1"/>
    </row>
    <row r="829" spans="19:48" ht="16.2" x14ac:dyDescent="0.4">
      <c r="S829" s="11"/>
      <c r="W829" s="11"/>
      <c r="AV829" s="1"/>
    </row>
    <row r="830" spans="19:48" ht="16.2" x14ac:dyDescent="0.4">
      <c r="S830" s="11"/>
      <c r="W830" s="11"/>
      <c r="AV830" s="1"/>
    </row>
    <row r="831" spans="19:48" ht="16.2" x14ac:dyDescent="0.4">
      <c r="S831" s="11"/>
      <c r="W831" s="11"/>
      <c r="AV831" s="1"/>
    </row>
    <row r="832" spans="19:48" ht="16.2" x14ac:dyDescent="0.4">
      <c r="S832" s="11"/>
      <c r="W832" s="11"/>
      <c r="AV832" s="1"/>
    </row>
    <row r="833" spans="19:48" ht="16.2" x14ac:dyDescent="0.4">
      <c r="S833" s="11"/>
      <c r="W833" s="11"/>
      <c r="AV833" s="1"/>
    </row>
    <row r="834" spans="19:48" ht="16.2" x14ac:dyDescent="0.4">
      <c r="S834" s="11"/>
      <c r="W834" s="11"/>
      <c r="AV834" s="1"/>
    </row>
    <row r="835" spans="19:48" ht="16.2" x14ac:dyDescent="0.4">
      <c r="S835" s="11"/>
      <c r="W835" s="11"/>
      <c r="AV835" s="1"/>
    </row>
    <row r="836" spans="19:48" ht="16.2" x14ac:dyDescent="0.4">
      <c r="S836" s="11"/>
      <c r="W836" s="11"/>
      <c r="AV836" s="1"/>
    </row>
    <row r="837" spans="19:48" ht="16.2" x14ac:dyDescent="0.4">
      <c r="S837" s="11"/>
      <c r="W837" s="11"/>
      <c r="AV837" s="1"/>
    </row>
    <row r="838" spans="19:48" ht="16.2" x14ac:dyDescent="0.4">
      <c r="S838" s="11"/>
      <c r="W838" s="11"/>
      <c r="AV838" s="1"/>
    </row>
    <row r="839" spans="19:48" ht="16.2" x14ac:dyDescent="0.4">
      <c r="S839" s="11"/>
      <c r="W839" s="11"/>
      <c r="AV839" s="1"/>
    </row>
    <row r="840" spans="19:48" ht="16.2" x14ac:dyDescent="0.4">
      <c r="S840" s="11"/>
      <c r="W840" s="11"/>
      <c r="AV840" s="1"/>
    </row>
    <row r="841" spans="19:48" ht="16.2" x14ac:dyDescent="0.4">
      <c r="S841" s="11"/>
      <c r="W841" s="11"/>
      <c r="AV841" s="1"/>
    </row>
    <row r="842" spans="19:48" ht="16.2" x14ac:dyDescent="0.4">
      <c r="S842" s="11"/>
      <c r="W842" s="11"/>
      <c r="AV842" s="1"/>
    </row>
    <row r="843" spans="19:48" ht="16.2" x14ac:dyDescent="0.4">
      <c r="S843" s="11"/>
      <c r="W843" s="11"/>
      <c r="AV843" s="1"/>
    </row>
    <row r="844" spans="19:48" ht="16.2" x14ac:dyDescent="0.4">
      <c r="S844" s="11"/>
      <c r="W844" s="11"/>
      <c r="AV844" s="1"/>
    </row>
    <row r="845" spans="19:48" ht="16.2" x14ac:dyDescent="0.4">
      <c r="S845" s="11"/>
      <c r="W845" s="11"/>
      <c r="AV845" s="1"/>
    </row>
    <row r="846" spans="19:48" ht="16.2" x14ac:dyDescent="0.4">
      <c r="S846" s="11"/>
      <c r="W846" s="11"/>
      <c r="AV846" s="1"/>
    </row>
    <row r="847" spans="19:48" ht="16.2" x14ac:dyDescent="0.4">
      <c r="S847" s="11"/>
      <c r="W847" s="11"/>
      <c r="AV847" s="1"/>
    </row>
    <row r="848" spans="19:48" ht="16.2" x14ac:dyDescent="0.4">
      <c r="S848" s="11"/>
      <c r="W848" s="11"/>
      <c r="AV848" s="1"/>
    </row>
    <row r="849" spans="19:48" ht="16.2" x14ac:dyDescent="0.4">
      <c r="S849" s="11"/>
      <c r="W849" s="11"/>
      <c r="AV849" s="1"/>
    </row>
    <row r="850" spans="19:48" ht="16.2" x14ac:dyDescent="0.4">
      <c r="S850" s="11"/>
      <c r="W850" s="11"/>
      <c r="AV850" s="1"/>
    </row>
    <row r="851" spans="19:48" ht="16.2" x14ac:dyDescent="0.4">
      <c r="S851" s="11"/>
      <c r="W851" s="11"/>
      <c r="AV851" s="1"/>
    </row>
    <row r="852" spans="19:48" ht="16.2" x14ac:dyDescent="0.4">
      <c r="S852" s="11"/>
      <c r="W852" s="11"/>
      <c r="AV852" s="1"/>
    </row>
    <row r="853" spans="19:48" ht="16.2" x14ac:dyDescent="0.4">
      <c r="S853" s="11"/>
      <c r="W853" s="11"/>
      <c r="AV853" s="1"/>
    </row>
    <row r="854" spans="19:48" ht="16.2" x14ac:dyDescent="0.4">
      <c r="S854" s="11"/>
      <c r="W854" s="11"/>
      <c r="AV854" s="1"/>
    </row>
    <row r="855" spans="19:48" ht="16.2" x14ac:dyDescent="0.4">
      <c r="S855" s="11"/>
      <c r="W855" s="11"/>
      <c r="AV855" s="1"/>
    </row>
    <row r="856" spans="19:48" ht="16.2" x14ac:dyDescent="0.4">
      <c r="S856" s="11"/>
      <c r="W856" s="11"/>
      <c r="AV856" s="1"/>
    </row>
    <row r="857" spans="19:48" ht="16.2" x14ac:dyDescent="0.4">
      <c r="S857" s="11"/>
      <c r="W857" s="11"/>
      <c r="AV857" s="1"/>
    </row>
    <row r="858" spans="19:48" ht="16.2" x14ac:dyDescent="0.4">
      <c r="S858" s="11"/>
      <c r="W858" s="11"/>
      <c r="AV858" s="1"/>
    </row>
    <row r="859" spans="19:48" ht="16.2" x14ac:dyDescent="0.4">
      <c r="S859" s="11"/>
      <c r="W859" s="11"/>
      <c r="AV859" s="1"/>
    </row>
    <row r="860" spans="19:48" ht="16.2" x14ac:dyDescent="0.4">
      <c r="S860" s="11"/>
      <c r="W860" s="11"/>
      <c r="AV860" s="1"/>
    </row>
    <row r="861" spans="19:48" ht="16.2" x14ac:dyDescent="0.4">
      <c r="S861" s="11"/>
      <c r="W861" s="11"/>
      <c r="AV861" s="1"/>
    </row>
    <row r="862" spans="19:48" ht="16.2" x14ac:dyDescent="0.4">
      <c r="S862" s="11"/>
      <c r="W862" s="11"/>
      <c r="AV862" s="1"/>
    </row>
    <row r="863" spans="19:48" ht="16.2" x14ac:dyDescent="0.4">
      <c r="S863" s="11"/>
      <c r="W863" s="11"/>
      <c r="AV863" s="1"/>
    </row>
    <row r="864" spans="19:48" ht="16.2" x14ac:dyDescent="0.4">
      <c r="S864" s="11"/>
      <c r="W864" s="11"/>
      <c r="AV864" s="1"/>
    </row>
    <row r="865" spans="19:48" ht="16.2" x14ac:dyDescent="0.4">
      <c r="S865" s="11"/>
      <c r="W865" s="11"/>
      <c r="AV865" s="1"/>
    </row>
    <row r="866" spans="19:48" ht="16.2" x14ac:dyDescent="0.4">
      <c r="S866" s="11"/>
      <c r="W866" s="11"/>
      <c r="AV866" s="1"/>
    </row>
    <row r="867" spans="19:48" ht="16.2" x14ac:dyDescent="0.4">
      <c r="S867" s="11"/>
      <c r="W867" s="11"/>
      <c r="AV867" s="1"/>
    </row>
    <row r="868" spans="19:48" ht="16.2" x14ac:dyDescent="0.4">
      <c r="S868" s="11"/>
      <c r="W868" s="11"/>
      <c r="AV868" s="1"/>
    </row>
    <row r="869" spans="19:48" ht="16.2" x14ac:dyDescent="0.4">
      <c r="S869" s="11"/>
      <c r="W869" s="11"/>
      <c r="AV869" s="1"/>
    </row>
    <row r="870" spans="19:48" ht="16.2" x14ac:dyDescent="0.4">
      <c r="S870" s="11"/>
      <c r="W870" s="11"/>
      <c r="AV870" s="1"/>
    </row>
    <row r="871" spans="19:48" ht="16.2" x14ac:dyDescent="0.4">
      <c r="S871" s="11"/>
      <c r="W871" s="11"/>
      <c r="AV871" s="1"/>
    </row>
    <row r="872" spans="19:48" ht="16.2" x14ac:dyDescent="0.4">
      <c r="S872" s="11"/>
      <c r="W872" s="11"/>
      <c r="AV872" s="1"/>
    </row>
    <row r="873" spans="19:48" ht="16.2" x14ac:dyDescent="0.4">
      <c r="S873" s="11"/>
      <c r="W873" s="11"/>
      <c r="AV873" s="1"/>
    </row>
    <row r="874" spans="19:48" ht="16.2" x14ac:dyDescent="0.4">
      <c r="S874" s="11"/>
      <c r="W874" s="11"/>
      <c r="AV874" s="1"/>
    </row>
    <row r="875" spans="19:48" ht="16.2" x14ac:dyDescent="0.4">
      <c r="S875" s="11"/>
      <c r="W875" s="11"/>
      <c r="AV875" s="1"/>
    </row>
    <row r="876" spans="19:48" ht="16.2" x14ac:dyDescent="0.4">
      <c r="S876" s="11"/>
      <c r="W876" s="11"/>
      <c r="AV876" s="1"/>
    </row>
    <row r="877" spans="19:48" ht="16.2" x14ac:dyDescent="0.4">
      <c r="S877" s="11"/>
      <c r="W877" s="11"/>
      <c r="AV877" s="1"/>
    </row>
    <row r="878" spans="19:48" ht="16.2" x14ac:dyDescent="0.4">
      <c r="S878" s="11"/>
      <c r="W878" s="11"/>
      <c r="AV878" s="1"/>
    </row>
    <row r="879" spans="19:48" ht="16.2" x14ac:dyDescent="0.4">
      <c r="S879" s="11"/>
      <c r="W879" s="11"/>
      <c r="AV879" s="1"/>
    </row>
    <row r="880" spans="19:48" ht="16.2" x14ac:dyDescent="0.4">
      <c r="S880" s="11"/>
      <c r="W880" s="11"/>
      <c r="AV880" s="1"/>
    </row>
    <row r="881" spans="19:48" ht="16.2" x14ac:dyDescent="0.4">
      <c r="S881" s="11"/>
      <c r="W881" s="11"/>
      <c r="AV881" s="1"/>
    </row>
    <row r="882" spans="19:48" ht="16.2" x14ac:dyDescent="0.4">
      <c r="S882" s="11"/>
      <c r="W882" s="11"/>
      <c r="AV882" s="1"/>
    </row>
    <row r="883" spans="19:48" ht="16.2" x14ac:dyDescent="0.4">
      <c r="S883" s="11"/>
      <c r="W883" s="11"/>
      <c r="AV883" s="1"/>
    </row>
    <row r="884" spans="19:48" ht="16.2" x14ac:dyDescent="0.4">
      <c r="S884" s="11"/>
      <c r="W884" s="11"/>
      <c r="AV884" s="1"/>
    </row>
    <row r="885" spans="19:48" ht="16.2" x14ac:dyDescent="0.4">
      <c r="S885" s="11"/>
      <c r="W885" s="11"/>
      <c r="AV885" s="1"/>
    </row>
    <row r="886" spans="19:48" ht="16.2" x14ac:dyDescent="0.4">
      <c r="S886" s="11"/>
      <c r="W886" s="11"/>
      <c r="AV886" s="1"/>
    </row>
    <row r="887" spans="19:48" ht="16.2" x14ac:dyDescent="0.4">
      <c r="S887" s="11"/>
      <c r="W887" s="11"/>
      <c r="AV887" s="1"/>
    </row>
    <row r="888" spans="19:48" ht="16.2" x14ac:dyDescent="0.4">
      <c r="S888" s="11"/>
      <c r="W888" s="11"/>
      <c r="AV888" s="1"/>
    </row>
    <row r="889" spans="19:48" ht="16.2" x14ac:dyDescent="0.4">
      <c r="S889" s="11"/>
      <c r="W889" s="11"/>
      <c r="AV889" s="1"/>
    </row>
    <row r="890" spans="19:48" ht="16.2" x14ac:dyDescent="0.4">
      <c r="S890" s="11"/>
      <c r="W890" s="11"/>
      <c r="AV890" s="1"/>
    </row>
    <row r="891" spans="19:48" ht="16.2" x14ac:dyDescent="0.4">
      <c r="S891" s="11"/>
      <c r="W891" s="11"/>
      <c r="AV891" s="1"/>
    </row>
    <row r="892" spans="19:48" ht="16.2" x14ac:dyDescent="0.4">
      <c r="S892" s="11"/>
      <c r="W892" s="11"/>
      <c r="AV892" s="1"/>
    </row>
    <row r="893" spans="19:48" ht="16.2" x14ac:dyDescent="0.4">
      <c r="S893" s="11"/>
      <c r="W893" s="11"/>
      <c r="AV893" s="1"/>
    </row>
    <row r="894" spans="19:48" ht="16.2" x14ac:dyDescent="0.4">
      <c r="S894" s="11"/>
      <c r="W894" s="11"/>
      <c r="AV894" s="1"/>
    </row>
    <row r="895" spans="19:48" ht="16.2" x14ac:dyDescent="0.4">
      <c r="S895" s="11"/>
      <c r="W895" s="11"/>
      <c r="AV895" s="1"/>
    </row>
    <row r="896" spans="19:48" ht="16.2" x14ac:dyDescent="0.4">
      <c r="S896" s="11"/>
      <c r="W896" s="11"/>
      <c r="AV896" s="1"/>
    </row>
    <row r="897" spans="19:48" ht="16.2" x14ac:dyDescent="0.4">
      <c r="S897" s="11"/>
      <c r="W897" s="11"/>
      <c r="AV897" s="1"/>
    </row>
    <row r="898" spans="19:48" ht="16.2" x14ac:dyDescent="0.4">
      <c r="S898" s="11"/>
      <c r="W898" s="11"/>
      <c r="AV898" s="1"/>
    </row>
    <row r="899" spans="19:48" ht="16.2" x14ac:dyDescent="0.4">
      <c r="S899" s="11"/>
      <c r="W899" s="11"/>
      <c r="AV899" s="1"/>
    </row>
    <row r="900" spans="19:48" ht="16.2" x14ac:dyDescent="0.4">
      <c r="S900" s="11"/>
      <c r="W900" s="11"/>
      <c r="AV900" s="1"/>
    </row>
    <row r="901" spans="19:48" ht="16.2" x14ac:dyDescent="0.4">
      <c r="S901" s="11"/>
      <c r="W901" s="11"/>
      <c r="AV901" s="1"/>
    </row>
    <row r="902" spans="19:48" ht="16.2" x14ac:dyDescent="0.4">
      <c r="S902" s="11"/>
      <c r="W902" s="11"/>
      <c r="AV902" s="1"/>
    </row>
    <row r="903" spans="19:48" ht="16.2" x14ac:dyDescent="0.4">
      <c r="S903" s="11"/>
      <c r="W903" s="11"/>
      <c r="AV903" s="1"/>
    </row>
    <row r="904" spans="19:48" ht="16.2" x14ac:dyDescent="0.4">
      <c r="S904" s="11"/>
      <c r="W904" s="11"/>
      <c r="AV904" s="1"/>
    </row>
    <row r="905" spans="19:48" ht="16.2" x14ac:dyDescent="0.4">
      <c r="S905" s="11"/>
      <c r="W905" s="11"/>
      <c r="AV905" s="1"/>
    </row>
    <row r="906" spans="19:48" ht="16.2" x14ac:dyDescent="0.4">
      <c r="S906" s="11"/>
      <c r="W906" s="11"/>
      <c r="AV906" s="1"/>
    </row>
    <row r="907" spans="19:48" ht="16.2" x14ac:dyDescent="0.4">
      <c r="S907" s="11"/>
      <c r="W907" s="11"/>
      <c r="AV907" s="1"/>
    </row>
    <row r="908" spans="19:48" ht="16.2" x14ac:dyDescent="0.4">
      <c r="S908" s="11"/>
      <c r="W908" s="11"/>
      <c r="AV908" s="1"/>
    </row>
    <row r="909" spans="19:48" ht="16.2" x14ac:dyDescent="0.4">
      <c r="S909" s="11"/>
      <c r="W909" s="11"/>
      <c r="AV909" s="1"/>
    </row>
    <row r="910" spans="19:48" ht="16.2" x14ac:dyDescent="0.4">
      <c r="S910" s="11"/>
      <c r="W910" s="11"/>
      <c r="AV910" s="1"/>
    </row>
    <row r="911" spans="19:48" ht="16.2" x14ac:dyDescent="0.4">
      <c r="S911" s="11"/>
      <c r="W911" s="11"/>
      <c r="AV911" s="1"/>
    </row>
    <row r="912" spans="19:48" ht="16.2" x14ac:dyDescent="0.4">
      <c r="S912" s="11"/>
      <c r="W912" s="11"/>
      <c r="AV912" s="1"/>
    </row>
    <row r="913" spans="19:48" ht="16.2" x14ac:dyDescent="0.4">
      <c r="S913" s="11"/>
      <c r="W913" s="11"/>
      <c r="AV913" s="1"/>
    </row>
    <row r="914" spans="19:48" ht="16.2" x14ac:dyDescent="0.4">
      <c r="S914" s="11"/>
      <c r="W914" s="11"/>
      <c r="AV914" s="1"/>
    </row>
    <row r="915" spans="19:48" ht="16.2" x14ac:dyDescent="0.4">
      <c r="S915" s="11"/>
      <c r="W915" s="11"/>
      <c r="AV915" s="1"/>
    </row>
    <row r="916" spans="19:48" ht="16.2" x14ac:dyDescent="0.4">
      <c r="S916" s="11"/>
      <c r="W916" s="11"/>
      <c r="AV916" s="1"/>
    </row>
    <row r="917" spans="19:48" ht="16.2" x14ac:dyDescent="0.4">
      <c r="S917" s="11"/>
      <c r="W917" s="11"/>
      <c r="AV917" s="1"/>
    </row>
    <row r="918" spans="19:48" ht="16.2" x14ac:dyDescent="0.4">
      <c r="S918" s="11"/>
      <c r="W918" s="11"/>
      <c r="AV918" s="1"/>
    </row>
    <row r="919" spans="19:48" ht="16.2" x14ac:dyDescent="0.4">
      <c r="S919" s="11"/>
      <c r="W919" s="11"/>
      <c r="AV919" s="1"/>
    </row>
    <row r="920" spans="19:48" ht="16.2" x14ac:dyDescent="0.4">
      <c r="S920" s="11"/>
      <c r="W920" s="11"/>
      <c r="AV920" s="1"/>
    </row>
    <row r="921" spans="19:48" ht="16.2" x14ac:dyDescent="0.4">
      <c r="S921" s="11"/>
      <c r="W921" s="11"/>
      <c r="AV921" s="1"/>
    </row>
    <row r="922" spans="19:48" ht="16.2" x14ac:dyDescent="0.4">
      <c r="S922" s="11"/>
      <c r="W922" s="11"/>
      <c r="AV922" s="1"/>
    </row>
    <row r="923" spans="19:48" ht="16.2" x14ac:dyDescent="0.4">
      <c r="S923" s="11"/>
      <c r="W923" s="11"/>
      <c r="AV923" s="1"/>
    </row>
    <row r="924" spans="19:48" ht="16.2" x14ac:dyDescent="0.4">
      <c r="S924" s="11"/>
      <c r="W924" s="11"/>
      <c r="AV924" s="1"/>
    </row>
    <row r="925" spans="19:48" ht="16.2" x14ac:dyDescent="0.4">
      <c r="S925" s="11"/>
      <c r="W925" s="11"/>
      <c r="AV925" s="1"/>
    </row>
    <row r="926" spans="19:48" ht="16.2" x14ac:dyDescent="0.4">
      <c r="S926" s="11"/>
      <c r="W926" s="11"/>
      <c r="AV926" s="1"/>
    </row>
    <row r="927" spans="19:48" ht="16.2" x14ac:dyDescent="0.4">
      <c r="S927" s="11"/>
      <c r="W927" s="11"/>
      <c r="AV927" s="1"/>
    </row>
    <row r="928" spans="19:48" ht="16.2" x14ac:dyDescent="0.4">
      <c r="S928" s="11"/>
      <c r="W928" s="11"/>
      <c r="AV928" s="1"/>
    </row>
    <row r="929" spans="19:48" ht="16.2" x14ac:dyDescent="0.4">
      <c r="S929" s="11"/>
      <c r="W929" s="11"/>
      <c r="AV929" s="1"/>
    </row>
    <row r="930" spans="19:48" ht="16.2" x14ac:dyDescent="0.4">
      <c r="S930" s="11"/>
      <c r="W930" s="11"/>
      <c r="AV930" s="1"/>
    </row>
    <row r="931" spans="19:48" ht="16.2" x14ac:dyDescent="0.4">
      <c r="S931" s="11"/>
      <c r="W931" s="11"/>
      <c r="AV931" s="1"/>
    </row>
    <row r="932" spans="19:48" ht="16.2" x14ac:dyDescent="0.4">
      <c r="S932" s="11"/>
      <c r="W932" s="11"/>
      <c r="AV932" s="1"/>
    </row>
    <row r="933" spans="19:48" ht="16.2" x14ac:dyDescent="0.4">
      <c r="S933" s="11"/>
      <c r="W933" s="11"/>
      <c r="AV933" s="1"/>
    </row>
    <row r="934" spans="19:48" ht="16.2" x14ac:dyDescent="0.4">
      <c r="S934" s="11"/>
      <c r="W934" s="11"/>
      <c r="AV934" s="1"/>
    </row>
    <row r="935" spans="19:48" ht="16.2" x14ac:dyDescent="0.4">
      <c r="S935" s="11"/>
      <c r="W935" s="11"/>
      <c r="AV935" s="1"/>
    </row>
    <row r="936" spans="19:48" ht="16.2" x14ac:dyDescent="0.4">
      <c r="S936" s="11"/>
      <c r="W936" s="11"/>
      <c r="AV936" s="1"/>
    </row>
    <row r="937" spans="19:48" ht="16.2" x14ac:dyDescent="0.4">
      <c r="S937" s="11"/>
      <c r="W937" s="11"/>
      <c r="AV937" s="1"/>
    </row>
    <row r="938" spans="19:48" ht="16.2" x14ac:dyDescent="0.4">
      <c r="S938" s="11"/>
      <c r="W938" s="11"/>
      <c r="AV938" s="1"/>
    </row>
    <row r="939" spans="19:48" ht="16.2" x14ac:dyDescent="0.4">
      <c r="S939" s="11"/>
      <c r="W939" s="11"/>
      <c r="AV939" s="1"/>
    </row>
    <row r="940" spans="19:48" ht="16.2" x14ac:dyDescent="0.4">
      <c r="S940" s="11"/>
      <c r="W940" s="11"/>
      <c r="AV940" s="1"/>
    </row>
    <row r="941" spans="19:48" ht="16.2" x14ac:dyDescent="0.4">
      <c r="S941" s="11"/>
      <c r="W941" s="11"/>
      <c r="AV941" s="1"/>
    </row>
    <row r="942" spans="19:48" ht="16.2" x14ac:dyDescent="0.4">
      <c r="S942" s="11"/>
      <c r="W942" s="11"/>
      <c r="AV942" s="1"/>
    </row>
    <row r="943" spans="19:48" ht="16.2" x14ac:dyDescent="0.4">
      <c r="S943" s="11"/>
      <c r="W943" s="11"/>
      <c r="AV943" s="1"/>
    </row>
    <row r="944" spans="19:48" ht="16.2" x14ac:dyDescent="0.4">
      <c r="S944" s="11"/>
      <c r="W944" s="11"/>
      <c r="AV944" s="1"/>
    </row>
    <row r="945" spans="1:48" ht="16.2" x14ac:dyDescent="0.4">
      <c r="S945" s="11"/>
      <c r="W945" s="11"/>
      <c r="AV945" s="1"/>
    </row>
    <row r="946" spans="1:48" ht="16.2" x14ac:dyDescent="0.4">
      <c r="S946" s="11"/>
      <c r="W946" s="11"/>
      <c r="AV946" s="1"/>
    </row>
    <row r="947" spans="1:48" ht="16.2" x14ac:dyDescent="0.4">
      <c r="S947" s="11"/>
      <c r="W947" s="11"/>
      <c r="AV947" s="1"/>
    </row>
    <row r="948" spans="1:48" ht="16.2" x14ac:dyDescent="0.4">
      <c r="S948" s="11"/>
      <c r="W948" s="11"/>
      <c r="AV948" s="1"/>
    </row>
    <row r="949" spans="1:48" ht="16.2" x14ac:dyDescent="0.4">
      <c r="A949" s="1"/>
      <c r="B949" s="1"/>
      <c r="C949" s="1"/>
      <c r="D949" s="1"/>
      <c r="E949" s="1"/>
      <c r="F949" s="1"/>
      <c r="G949" s="1"/>
      <c r="H949" s="1"/>
      <c r="I949" s="1"/>
      <c r="J949" s="1"/>
      <c r="K949" s="1"/>
      <c r="L949" s="1"/>
      <c r="M949" s="1"/>
      <c r="N949" s="1"/>
      <c r="O949" s="1"/>
      <c r="P949" s="1"/>
      <c r="Q949" s="12"/>
      <c r="R949" s="1"/>
      <c r="S949" s="1"/>
      <c r="T949" s="13"/>
      <c r="U949" s="1"/>
      <c r="V949" s="1"/>
      <c r="W949" s="1"/>
      <c r="X949" s="13"/>
      <c r="Y949" s="1"/>
      <c r="Z949" s="1"/>
      <c r="AA949" s="1"/>
      <c r="AB949" s="1"/>
      <c r="AC949" s="8"/>
      <c r="AD949" s="1"/>
      <c r="AE949" s="1"/>
      <c r="AF949" s="1"/>
      <c r="AG949" s="1"/>
      <c r="AH949" s="1"/>
      <c r="AI949" s="1"/>
      <c r="AJ949" s="1"/>
      <c r="AK949" s="1"/>
      <c r="AL949" s="1"/>
      <c r="AM949" s="1"/>
      <c r="AN949" s="1"/>
      <c r="AO949" s="1"/>
      <c r="AP949" s="1"/>
      <c r="AQ949" s="1"/>
      <c r="AR949" s="1"/>
      <c r="AS949" s="1"/>
      <c r="AT949" s="1"/>
      <c r="AU949" s="1"/>
      <c r="AV949" s="1"/>
    </row>
    <row r="950" spans="1:48" ht="16.2" x14ac:dyDescent="0.4">
      <c r="A950" s="1"/>
      <c r="B950" s="1"/>
      <c r="C950" s="1"/>
      <c r="D950" s="1"/>
      <c r="E950" s="1"/>
      <c r="F950" s="1"/>
      <c r="G950" s="1"/>
      <c r="H950" s="1"/>
      <c r="I950" s="1"/>
      <c r="J950" s="1"/>
      <c r="K950" s="1"/>
      <c r="L950" s="1"/>
      <c r="M950" s="1"/>
      <c r="N950" s="1"/>
      <c r="O950" s="1"/>
      <c r="P950" s="1"/>
      <c r="Q950" s="12"/>
      <c r="R950" s="1"/>
      <c r="S950" s="1"/>
      <c r="T950" s="13"/>
      <c r="U950" s="1"/>
      <c r="V950" s="1"/>
      <c r="W950" s="1"/>
      <c r="X950" s="13"/>
      <c r="Y950" s="1"/>
      <c r="Z950" s="1"/>
      <c r="AA950" s="1"/>
      <c r="AB950" s="1"/>
      <c r="AC950" s="8"/>
      <c r="AD950" s="1"/>
      <c r="AE950" s="1"/>
      <c r="AF950" s="1"/>
      <c r="AG950" s="1"/>
      <c r="AH950" s="1"/>
      <c r="AI950" s="1"/>
      <c r="AJ950" s="1"/>
      <c r="AK950" s="1"/>
      <c r="AL950" s="1"/>
      <c r="AM950" s="1"/>
      <c r="AN950" s="1"/>
      <c r="AO950" s="1"/>
      <c r="AP950" s="1"/>
      <c r="AQ950" s="1"/>
      <c r="AR950" s="1"/>
      <c r="AS950" s="1"/>
      <c r="AT950" s="1"/>
      <c r="AU950" s="1"/>
      <c r="AV950" s="1"/>
    </row>
    <row r="951" spans="1:48" ht="16.2" x14ac:dyDescent="0.4">
      <c r="A951" s="1"/>
      <c r="B951" s="1"/>
      <c r="C951" s="1"/>
      <c r="D951" s="1"/>
      <c r="E951" s="1"/>
      <c r="F951" s="1"/>
      <c r="G951" s="1"/>
      <c r="H951" s="1"/>
      <c r="I951" s="1"/>
      <c r="J951" s="1"/>
      <c r="K951" s="1"/>
      <c r="L951" s="1"/>
      <c r="M951" s="1"/>
      <c r="N951" s="1"/>
      <c r="O951" s="1"/>
      <c r="P951" s="1"/>
      <c r="Q951" s="12"/>
      <c r="R951" s="1"/>
      <c r="S951" s="1"/>
      <c r="T951" s="13"/>
      <c r="U951" s="1"/>
      <c r="V951" s="1"/>
      <c r="W951" s="1"/>
      <c r="X951" s="13"/>
      <c r="Y951" s="1"/>
      <c r="Z951" s="1"/>
      <c r="AA951" s="1"/>
      <c r="AB951" s="1"/>
      <c r="AC951" s="8"/>
      <c r="AD951" s="1"/>
      <c r="AE951" s="1"/>
      <c r="AF951" s="1"/>
      <c r="AG951" s="1"/>
      <c r="AH951" s="1"/>
      <c r="AI951" s="1"/>
      <c r="AJ951" s="1"/>
      <c r="AK951" s="1"/>
      <c r="AL951" s="1"/>
      <c r="AM951" s="1"/>
      <c r="AN951" s="1"/>
      <c r="AO951" s="1"/>
      <c r="AP951" s="1"/>
      <c r="AQ951" s="1"/>
      <c r="AR951" s="1"/>
      <c r="AS951" s="1"/>
      <c r="AT951" s="1"/>
      <c r="AU951" s="1"/>
      <c r="AV951" s="1"/>
    </row>
    <row r="952" spans="1:48" ht="16.2" x14ac:dyDescent="0.4">
      <c r="A952" s="1"/>
      <c r="B952" s="1"/>
      <c r="C952" s="1"/>
      <c r="D952" s="1"/>
      <c r="E952" s="1"/>
      <c r="F952" s="1"/>
      <c r="G952" s="1"/>
      <c r="H952" s="1"/>
      <c r="I952" s="1"/>
      <c r="J952" s="1"/>
      <c r="K952" s="1"/>
      <c r="L952" s="1"/>
      <c r="M952" s="1"/>
      <c r="N952" s="1"/>
      <c r="O952" s="1"/>
      <c r="P952" s="1"/>
      <c r="Q952" s="12"/>
      <c r="R952" s="1"/>
      <c r="S952" s="1"/>
      <c r="T952" s="13"/>
      <c r="U952" s="1"/>
      <c r="V952" s="1"/>
      <c r="W952" s="1"/>
      <c r="X952" s="13"/>
      <c r="Y952" s="1"/>
      <c r="Z952" s="1"/>
      <c r="AA952" s="1"/>
      <c r="AB952" s="1"/>
      <c r="AC952" s="8"/>
      <c r="AD952" s="1"/>
      <c r="AE952" s="1"/>
      <c r="AF952" s="1"/>
      <c r="AG952" s="1"/>
      <c r="AH952" s="1"/>
      <c r="AI952" s="1"/>
      <c r="AJ952" s="1"/>
      <c r="AK952" s="1"/>
      <c r="AL952" s="1"/>
      <c r="AM952" s="1"/>
      <c r="AN952" s="1"/>
      <c r="AO952" s="1"/>
      <c r="AP952" s="1"/>
      <c r="AQ952" s="1"/>
      <c r="AR952" s="1"/>
      <c r="AS952" s="1"/>
      <c r="AT952" s="1"/>
      <c r="AU952" s="1"/>
      <c r="AV952" s="1"/>
    </row>
    <row r="953" spans="1:48" ht="16.2" x14ac:dyDescent="0.4">
      <c r="A953" s="1"/>
      <c r="B953" s="1"/>
      <c r="C953" s="1"/>
      <c r="D953" s="1"/>
      <c r="E953" s="1"/>
      <c r="F953" s="1"/>
      <c r="G953" s="1"/>
      <c r="H953" s="1"/>
      <c r="I953" s="1"/>
      <c r="J953" s="1"/>
      <c r="K953" s="1"/>
      <c r="L953" s="1"/>
      <c r="M953" s="1"/>
      <c r="N953" s="1"/>
      <c r="O953" s="1"/>
      <c r="P953" s="1"/>
      <c r="Q953" s="12"/>
      <c r="R953" s="1"/>
      <c r="S953" s="1"/>
      <c r="T953" s="13"/>
      <c r="U953" s="1"/>
      <c r="V953" s="1"/>
      <c r="W953" s="1"/>
      <c r="X953" s="13"/>
      <c r="Y953" s="1"/>
      <c r="Z953" s="1"/>
      <c r="AA953" s="1"/>
      <c r="AB953" s="1"/>
      <c r="AC953" s="8"/>
      <c r="AD953" s="1"/>
      <c r="AE953" s="1"/>
      <c r="AF953" s="1"/>
      <c r="AG953" s="1"/>
      <c r="AH953" s="1"/>
      <c r="AI953" s="1"/>
      <c r="AJ953" s="1"/>
      <c r="AK953" s="1"/>
      <c r="AL953" s="1"/>
      <c r="AM953" s="1"/>
      <c r="AN953" s="1"/>
      <c r="AO953" s="1"/>
      <c r="AP953" s="1"/>
      <c r="AQ953" s="1"/>
      <c r="AR953" s="1"/>
      <c r="AS953" s="1"/>
      <c r="AT953" s="1"/>
      <c r="AU953" s="1"/>
      <c r="AV953" s="1"/>
    </row>
    <row r="954" spans="1:48" ht="16.2" x14ac:dyDescent="0.4">
      <c r="A954" s="1"/>
      <c r="B954" s="1"/>
      <c r="C954" s="1"/>
      <c r="D954" s="1"/>
      <c r="E954" s="1"/>
      <c r="F954" s="1"/>
      <c r="G954" s="1"/>
      <c r="H954" s="1"/>
      <c r="I954" s="1"/>
      <c r="J954" s="1"/>
      <c r="K954" s="1"/>
      <c r="L954" s="1"/>
      <c r="M954" s="1"/>
      <c r="N954" s="1"/>
      <c r="O954" s="1"/>
      <c r="P954" s="1"/>
      <c r="Q954" s="12"/>
      <c r="R954" s="1"/>
      <c r="S954" s="1"/>
      <c r="T954" s="13"/>
      <c r="U954" s="1"/>
      <c r="V954" s="1"/>
      <c r="W954" s="1"/>
      <c r="X954" s="13"/>
      <c r="Y954" s="1"/>
      <c r="Z954" s="1"/>
      <c r="AA954" s="1"/>
      <c r="AB954" s="1"/>
      <c r="AC954" s="8"/>
      <c r="AD954" s="1"/>
      <c r="AE954" s="1"/>
      <c r="AF954" s="1"/>
      <c r="AG954" s="1"/>
      <c r="AH954" s="1"/>
      <c r="AI954" s="1"/>
      <c r="AJ954" s="1"/>
      <c r="AK954" s="1"/>
      <c r="AL954" s="1"/>
      <c r="AM954" s="1"/>
      <c r="AN954" s="1"/>
      <c r="AO954" s="1"/>
      <c r="AP954" s="1"/>
      <c r="AQ954" s="1"/>
      <c r="AR954" s="1"/>
      <c r="AS954" s="1"/>
      <c r="AT954" s="1"/>
      <c r="AU954" s="1"/>
      <c r="AV954" s="1"/>
    </row>
    <row r="955" spans="1:48" ht="16.2" x14ac:dyDescent="0.4">
      <c r="A955" s="1"/>
      <c r="B955" s="1"/>
      <c r="C955" s="1"/>
      <c r="D955" s="1"/>
      <c r="E955" s="1"/>
      <c r="F955" s="1"/>
      <c r="G955" s="1"/>
      <c r="H955" s="1"/>
      <c r="I955" s="1"/>
      <c r="J955" s="1"/>
      <c r="K955" s="1"/>
      <c r="L955" s="1"/>
      <c r="M955" s="1"/>
      <c r="N955" s="1"/>
      <c r="O955" s="1"/>
      <c r="P955" s="1"/>
      <c r="Q955" s="12"/>
      <c r="R955" s="1"/>
      <c r="S955" s="1"/>
      <c r="T955" s="13"/>
      <c r="U955" s="1"/>
      <c r="V955" s="1"/>
      <c r="W955" s="1"/>
      <c r="X955" s="13"/>
      <c r="Y955" s="1"/>
      <c r="Z955" s="1"/>
      <c r="AA955" s="1"/>
      <c r="AB955" s="1"/>
      <c r="AC955" s="8"/>
      <c r="AD955" s="1"/>
      <c r="AE955" s="1"/>
      <c r="AF955" s="1"/>
      <c r="AG955" s="1"/>
      <c r="AH955" s="1"/>
      <c r="AI955" s="1"/>
      <c r="AJ955" s="1"/>
      <c r="AK955" s="1"/>
      <c r="AL955" s="1"/>
      <c r="AM955" s="1"/>
      <c r="AN955" s="1"/>
      <c r="AO955" s="1"/>
      <c r="AP955" s="1"/>
      <c r="AQ955" s="1"/>
      <c r="AR955" s="1"/>
      <c r="AS955" s="1"/>
      <c r="AT955" s="1"/>
      <c r="AU955" s="1"/>
      <c r="AV955" s="1"/>
    </row>
    <row r="956" spans="1:48" ht="16.2" x14ac:dyDescent="0.4">
      <c r="A956" s="1"/>
      <c r="B956" s="1"/>
      <c r="C956" s="1"/>
      <c r="D956" s="1"/>
      <c r="E956" s="1"/>
      <c r="F956" s="1"/>
      <c r="G956" s="1"/>
      <c r="H956" s="1"/>
      <c r="I956" s="1"/>
      <c r="J956" s="1"/>
      <c r="K956" s="1"/>
      <c r="L956" s="1"/>
      <c r="M956" s="1"/>
      <c r="N956" s="1"/>
      <c r="O956" s="1"/>
      <c r="P956" s="1"/>
      <c r="Q956" s="12"/>
      <c r="R956" s="1"/>
      <c r="S956" s="1"/>
      <c r="T956" s="13"/>
      <c r="U956" s="1"/>
      <c r="V956" s="1"/>
      <c r="W956" s="1"/>
      <c r="X956" s="13"/>
      <c r="Y956" s="1"/>
      <c r="Z956" s="1"/>
      <c r="AA956" s="1"/>
      <c r="AB956" s="1"/>
      <c r="AC956" s="8"/>
      <c r="AD956" s="1"/>
      <c r="AE956" s="1"/>
      <c r="AF956" s="1"/>
      <c r="AG956" s="1"/>
      <c r="AH956" s="1"/>
      <c r="AI956" s="1"/>
      <c r="AJ956" s="1"/>
      <c r="AK956" s="1"/>
      <c r="AL956" s="1"/>
      <c r="AM956" s="1"/>
      <c r="AN956" s="1"/>
      <c r="AO956" s="1"/>
      <c r="AP956" s="1"/>
      <c r="AQ956" s="1"/>
      <c r="AR956" s="1"/>
      <c r="AS956" s="1"/>
      <c r="AT956" s="1"/>
      <c r="AU956" s="1"/>
      <c r="AV956" s="1"/>
    </row>
    <row r="957" spans="1:48" ht="16.2" x14ac:dyDescent="0.4">
      <c r="A957" s="1"/>
      <c r="B957" s="1"/>
      <c r="C957" s="1"/>
      <c r="D957" s="1"/>
      <c r="E957" s="1"/>
      <c r="F957" s="1"/>
      <c r="G957" s="1"/>
      <c r="H957" s="1"/>
      <c r="I957" s="1"/>
      <c r="J957" s="1"/>
      <c r="K957" s="1"/>
      <c r="L957" s="1"/>
      <c r="M957" s="1"/>
      <c r="N957" s="1"/>
      <c r="O957" s="1"/>
      <c r="P957" s="1"/>
      <c r="Q957" s="12"/>
      <c r="R957" s="1"/>
      <c r="S957" s="1"/>
      <c r="T957" s="13"/>
      <c r="U957" s="1"/>
      <c r="V957" s="1"/>
      <c r="W957" s="1"/>
      <c r="X957" s="13"/>
      <c r="Y957" s="1"/>
      <c r="Z957" s="1"/>
      <c r="AA957" s="1"/>
      <c r="AB957" s="1"/>
      <c r="AC957" s="8"/>
      <c r="AD957" s="1"/>
      <c r="AE957" s="1"/>
      <c r="AF957" s="1"/>
      <c r="AG957" s="1"/>
      <c r="AH957" s="1"/>
      <c r="AI957" s="1"/>
      <c r="AJ957" s="1"/>
      <c r="AK957" s="1"/>
      <c r="AL957" s="1"/>
      <c r="AM957" s="1"/>
      <c r="AN957" s="1"/>
      <c r="AO957" s="1"/>
      <c r="AP957" s="1"/>
      <c r="AQ957" s="1"/>
      <c r="AR957" s="1"/>
      <c r="AS957" s="1"/>
      <c r="AT957" s="1"/>
      <c r="AU957" s="1"/>
      <c r="AV957" s="1"/>
    </row>
  </sheetData>
  <sheetProtection sheet="1" objects="1" scenarios="1"/>
  <sortState xmlns:xlrd2="http://schemas.microsoft.com/office/spreadsheetml/2017/richdata2" ref="A3:AE38">
    <sortCondition ref="E3"/>
  </sortState>
  <mergeCells count="1">
    <mergeCell ref="A1:AE1"/>
  </mergeCells>
  <conditionalFormatting sqref="A1 AF1:XFD1 A2:XFD1048576">
    <cfRule type="containsBlanks" dxfId="36" priority="1">
      <formula>LEN(TRIM(A1))=0</formula>
    </cfRule>
  </conditionalFormatting>
  <hyperlinks>
    <hyperlink ref="AE28" r:id="rId1" xr:uid="{00000000-0004-0000-0900-00000000000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outlinePr summaryBelow="0" summaryRight="0"/>
  </sheetPr>
  <dimension ref="A1:U13"/>
  <sheetViews>
    <sheetView topLeftCell="C1" workbookViewId="0">
      <pane ySplit="2" topLeftCell="A3" activePane="bottomLeft" state="frozen"/>
      <selection pane="bottomLeft" sqref="A1:U1"/>
    </sheetView>
  </sheetViews>
  <sheetFormatPr baseColWidth="10" defaultColWidth="11.26953125" defaultRowHeight="15.75" customHeight="1" x14ac:dyDescent="0.4"/>
  <cols>
    <col min="1" max="1" width="6.08984375" style="7" hidden="1" customWidth="1"/>
    <col min="2" max="2" width="20.90625" style="7" hidden="1" customWidth="1"/>
    <col min="3" max="3" width="6.453125" style="7" customWidth="1"/>
    <col min="4" max="4" width="15.7265625" style="7" customWidth="1"/>
    <col min="5" max="5" width="23.90625" style="7" bestFit="1" customWidth="1"/>
    <col min="6" max="6" width="19.6328125" style="7" customWidth="1"/>
    <col min="7" max="7" width="10.26953125" style="7" customWidth="1"/>
    <col min="8" max="8" width="9.6328125" style="7" customWidth="1"/>
    <col min="9" max="9" width="9.26953125" style="7" customWidth="1"/>
    <col min="10" max="10" width="13.453125" style="7" customWidth="1"/>
    <col min="11" max="11" width="11.453125" style="7" customWidth="1"/>
    <col min="12" max="12" width="5.453125" style="7" customWidth="1"/>
    <col min="13" max="13" width="5.6328125" style="7" customWidth="1"/>
    <col min="14" max="14" width="6.453125" style="7" customWidth="1"/>
    <col min="15" max="15" width="25.6328125" style="7" customWidth="1"/>
    <col min="16" max="16" width="11.26953125" style="7"/>
    <col min="17" max="17" width="8.6328125" style="7" customWidth="1"/>
    <col min="18" max="18" width="7.6328125" style="7" customWidth="1"/>
    <col min="19" max="20" width="8.36328125" style="7" customWidth="1"/>
    <col min="21" max="21" width="178.453125" style="7" bestFit="1" customWidth="1"/>
    <col min="22" max="22" width="14.453125" style="7" customWidth="1"/>
    <col min="23" max="16384" width="11.26953125" style="7"/>
  </cols>
  <sheetData>
    <row r="1" spans="1:21" ht="30" customHeight="1" x14ac:dyDescent="0.4">
      <c r="A1" s="164" t="s">
        <v>647</v>
      </c>
      <c r="B1" s="164"/>
      <c r="C1" s="164"/>
      <c r="D1" s="164"/>
      <c r="E1" s="164"/>
      <c r="F1" s="164"/>
      <c r="G1" s="164"/>
      <c r="H1" s="164"/>
      <c r="I1" s="164"/>
      <c r="J1" s="164"/>
      <c r="K1" s="164"/>
      <c r="L1" s="164"/>
      <c r="M1" s="164"/>
      <c r="N1" s="164"/>
      <c r="O1" s="164"/>
      <c r="P1" s="164"/>
      <c r="Q1" s="164"/>
      <c r="R1" s="164"/>
      <c r="S1" s="164"/>
      <c r="T1" s="164"/>
      <c r="U1" s="164"/>
    </row>
    <row r="2" spans="1:21" ht="30.75" customHeight="1" x14ac:dyDescent="0.4">
      <c r="A2" s="25" t="s">
        <v>1</v>
      </c>
      <c r="B2" s="25" t="s">
        <v>2</v>
      </c>
      <c r="C2" s="25" t="s">
        <v>9</v>
      </c>
      <c r="D2" s="25" t="s">
        <v>3</v>
      </c>
      <c r="E2" s="25" t="s">
        <v>4</v>
      </c>
      <c r="F2" s="25" t="s">
        <v>8</v>
      </c>
      <c r="G2" s="51" t="s">
        <v>1184</v>
      </c>
      <c r="H2" s="51" t="s">
        <v>1185</v>
      </c>
      <c r="I2" s="25" t="s">
        <v>160</v>
      </c>
      <c r="J2" s="25" t="s">
        <v>161</v>
      </c>
      <c r="K2" s="25" t="s">
        <v>651</v>
      </c>
      <c r="L2" s="25" t="s">
        <v>17</v>
      </c>
      <c r="M2" s="25" t="s">
        <v>431</v>
      </c>
      <c r="N2" s="25" t="s">
        <v>19</v>
      </c>
      <c r="O2" s="25" t="s">
        <v>5</v>
      </c>
      <c r="P2" s="25" t="s">
        <v>652</v>
      </c>
      <c r="Q2" s="25" t="s">
        <v>7</v>
      </c>
      <c r="R2" s="25" t="s">
        <v>1244</v>
      </c>
      <c r="S2" s="25" t="s">
        <v>22</v>
      </c>
      <c r="T2" s="25" t="s">
        <v>23</v>
      </c>
      <c r="U2" s="52" t="s">
        <v>1186</v>
      </c>
    </row>
    <row r="3" spans="1:21" s="9" customFormat="1" ht="13.05" customHeight="1" x14ac:dyDescent="0.2">
      <c r="A3" s="135">
        <v>10</v>
      </c>
      <c r="B3" s="28" t="s">
        <v>67</v>
      </c>
      <c r="C3" s="135">
        <v>2020</v>
      </c>
      <c r="D3" s="9" t="s">
        <v>297</v>
      </c>
      <c r="E3" s="28" t="s">
        <v>1192</v>
      </c>
      <c r="F3" s="9" t="s">
        <v>663</v>
      </c>
      <c r="G3" s="28" t="s">
        <v>30</v>
      </c>
      <c r="H3" s="135">
        <v>3</v>
      </c>
      <c r="I3" s="135">
        <v>11</v>
      </c>
      <c r="J3" s="28" t="s">
        <v>183</v>
      </c>
      <c r="K3" s="28" t="s">
        <v>1193</v>
      </c>
      <c r="L3" s="135">
        <v>3.56</v>
      </c>
      <c r="M3" s="135">
        <v>1.65</v>
      </c>
      <c r="N3" s="135">
        <v>3.008</v>
      </c>
      <c r="O3" s="9" t="s">
        <v>664</v>
      </c>
      <c r="P3" s="28" t="s">
        <v>479</v>
      </c>
      <c r="Q3" s="28" t="s">
        <v>30</v>
      </c>
      <c r="R3" s="27">
        <v>177714</v>
      </c>
      <c r="S3" s="28" t="s">
        <v>665</v>
      </c>
      <c r="T3" s="28" t="s">
        <v>5</v>
      </c>
      <c r="U3" s="9" t="s">
        <v>1194</v>
      </c>
    </row>
    <row r="4" spans="1:21" s="9" customFormat="1" ht="13.05" customHeight="1" x14ac:dyDescent="0.2">
      <c r="A4" s="135">
        <v>6</v>
      </c>
      <c r="B4" s="28" t="s">
        <v>60</v>
      </c>
      <c r="C4" s="135">
        <v>2020</v>
      </c>
      <c r="D4" s="9" t="s">
        <v>40</v>
      </c>
      <c r="E4" s="28" t="s">
        <v>660</v>
      </c>
      <c r="F4" s="9" t="s">
        <v>661</v>
      </c>
      <c r="G4" s="135">
        <v>3000</v>
      </c>
      <c r="H4" s="28" t="s">
        <v>30</v>
      </c>
      <c r="I4" s="135">
        <v>22</v>
      </c>
      <c r="J4" s="28" t="s">
        <v>214</v>
      </c>
      <c r="K4" s="28" t="s">
        <v>1190</v>
      </c>
      <c r="L4" s="135">
        <v>1.4</v>
      </c>
      <c r="M4" s="135">
        <v>1.1000000000000001</v>
      </c>
      <c r="N4" s="135">
        <v>1.42</v>
      </c>
      <c r="O4" s="9" t="s">
        <v>662</v>
      </c>
      <c r="P4" s="28" t="s">
        <v>106</v>
      </c>
      <c r="Q4" s="28" t="s">
        <v>30</v>
      </c>
      <c r="R4" s="27">
        <v>6900</v>
      </c>
      <c r="S4" s="28" t="s">
        <v>594</v>
      </c>
      <c r="T4" s="28" t="s">
        <v>5</v>
      </c>
      <c r="U4" s="9" t="s">
        <v>1191</v>
      </c>
    </row>
    <row r="5" spans="1:21" s="9" customFormat="1" ht="13.05" customHeight="1" x14ac:dyDescent="0.2">
      <c r="A5" s="135">
        <v>13</v>
      </c>
      <c r="B5" s="28" t="s">
        <v>188</v>
      </c>
      <c r="C5" s="135">
        <v>2020</v>
      </c>
      <c r="D5" s="9" t="s">
        <v>40</v>
      </c>
      <c r="E5" s="28" t="s">
        <v>660</v>
      </c>
      <c r="F5" s="9" t="s">
        <v>670</v>
      </c>
      <c r="G5" s="28" t="s">
        <v>30</v>
      </c>
      <c r="H5" s="135">
        <v>1</v>
      </c>
      <c r="I5" s="28" t="s">
        <v>30</v>
      </c>
      <c r="J5" s="28" t="s">
        <v>214</v>
      </c>
      <c r="K5" s="28" t="s">
        <v>1196</v>
      </c>
      <c r="L5" s="28" t="s">
        <v>30</v>
      </c>
      <c r="M5" s="28" t="s">
        <v>30</v>
      </c>
      <c r="N5" s="28" t="s">
        <v>30</v>
      </c>
      <c r="O5" s="9" t="s">
        <v>671</v>
      </c>
      <c r="P5" s="28" t="s">
        <v>185</v>
      </c>
      <c r="Q5" s="28" t="s">
        <v>30</v>
      </c>
      <c r="R5" s="27">
        <v>10000</v>
      </c>
      <c r="S5" s="28" t="s">
        <v>672</v>
      </c>
      <c r="T5" s="28" t="s">
        <v>5</v>
      </c>
      <c r="U5" s="9" t="s">
        <v>1197</v>
      </c>
    </row>
    <row r="6" spans="1:21" s="9" customFormat="1" ht="13.05" customHeight="1" x14ac:dyDescent="0.2">
      <c r="A6" s="135">
        <v>28</v>
      </c>
      <c r="B6" s="28" t="s">
        <v>119</v>
      </c>
      <c r="C6" s="135">
        <v>2019</v>
      </c>
      <c r="D6" s="9" t="s">
        <v>40</v>
      </c>
      <c r="E6" s="28" t="s">
        <v>660</v>
      </c>
      <c r="F6" s="9" t="s">
        <v>674</v>
      </c>
      <c r="G6" s="28" t="s">
        <v>30</v>
      </c>
      <c r="H6" s="135">
        <v>9.5</v>
      </c>
      <c r="I6" s="28" t="s">
        <v>30</v>
      </c>
      <c r="J6" s="28" t="s">
        <v>675</v>
      </c>
      <c r="K6" s="28" t="s">
        <v>878</v>
      </c>
      <c r="L6" s="28" t="s">
        <v>30</v>
      </c>
      <c r="M6" s="28" t="s">
        <v>30</v>
      </c>
      <c r="N6" s="28" t="s">
        <v>30</v>
      </c>
      <c r="O6" s="9" t="s">
        <v>676</v>
      </c>
      <c r="P6" s="28" t="s">
        <v>185</v>
      </c>
      <c r="Q6" s="28" t="s">
        <v>30</v>
      </c>
      <c r="R6" s="27">
        <v>82500</v>
      </c>
      <c r="S6" s="28" t="s">
        <v>672</v>
      </c>
      <c r="T6" s="28" t="s">
        <v>5</v>
      </c>
      <c r="U6" s="9" t="s">
        <v>1201</v>
      </c>
    </row>
    <row r="7" spans="1:21" s="9" customFormat="1" ht="13.05" customHeight="1" x14ac:dyDescent="0.2">
      <c r="A7" s="135">
        <v>30</v>
      </c>
      <c r="B7" s="28" t="s">
        <v>141</v>
      </c>
      <c r="C7" s="135">
        <v>2017</v>
      </c>
      <c r="D7" s="9" t="s">
        <v>40</v>
      </c>
      <c r="E7" s="28" t="s">
        <v>660</v>
      </c>
      <c r="F7" s="9" t="s">
        <v>677</v>
      </c>
      <c r="G7" s="28" t="s">
        <v>30</v>
      </c>
      <c r="H7" s="135">
        <v>4</v>
      </c>
      <c r="I7" s="135">
        <v>30</v>
      </c>
      <c r="J7" s="28" t="s">
        <v>214</v>
      </c>
      <c r="K7" s="28" t="s">
        <v>678</v>
      </c>
      <c r="L7" s="135">
        <v>1.55</v>
      </c>
      <c r="M7" s="135">
        <v>1.05</v>
      </c>
      <c r="N7" s="135">
        <v>1.38</v>
      </c>
      <c r="O7" s="9" t="s">
        <v>679</v>
      </c>
      <c r="P7" s="28" t="s">
        <v>106</v>
      </c>
      <c r="Q7" s="28" t="s">
        <v>30</v>
      </c>
      <c r="R7" s="27">
        <v>31550</v>
      </c>
      <c r="S7" s="28" t="s">
        <v>594</v>
      </c>
      <c r="T7" s="28" t="s">
        <v>5</v>
      </c>
      <c r="U7" s="9" t="s">
        <v>1202</v>
      </c>
    </row>
    <row r="8" spans="1:21" s="9" customFormat="1" ht="13.05" customHeight="1" x14ac:dyDescent="0.2">
      <c r="A8" s="135">
        <v>4</v>
      </c>
      <c r="B8" s="28" t="s">
        <v>39</v>
      </c>
      <c r="C8" s="135">
        <v>2020</v>
      </c>
      <c r="D8" s="9" t="s">
        <v>40</v>
      </c>
      <c r="E8" s="28" t="s">
        <v>1187</v>
      </c>
      <c r="F8" s="9" t="s">
        <v>30</v>
      </c>
      <c r="G8" s="28" t="s">
        <v>30</v>
      </c>
      <c r="H8" s="135">
        <v>0.15</v>
      </c>
      <c r="I8" s="135">
        <v>6.25</v>
      </c>
      <c r="J8" s="28" t="s">
        <v>214</v>
      </c>
      <c r="K8" s="28" t="s">
        <v>654</v>
      </c>
      <c r="L8" s="135">
        <v>2.0499999999999998</v>
      </c>
      <c r="M8" s="135">
        <v>0.75</v>
      </c>
      <c r="N8" s="135">
        <v>1</v>
      </c>
      <c r="O8" s="9" t="s">
        <v>30</v>
      </c>
      <c r="P8" s="28" t="s">
        <v>46</v>
      </c>
      <c r="Q8" s="28" t="s">
        <v>655</v>
      </c>
      <c r="R8" s="27">
        <v>11500</v>
      </c>
      <c r="S8" s="28" t="s">
        <v>42</v>
      </c>
      <c r="T8" s="28" t="s">
        <v>7</v>
      </c>
      <c r="U8" s="9" t="s">
        <v>1188</v>
      </c>
    </row>
    <row r="9" spans="1:21" s="9" customFormat="1" ht="13.05" customHeight="1" x14ac:dyDescent="0.2">
      <c r="A9" s="135">
        <v>12</v>
      </c>
      <c r="B9" s="28" t="s">
        <v>666</v>
      </c>
      <c r="C9" s="135">
        <v>2020</v>
      </c>
      <c r="D9" s="9" t="s">
        <v>667</v>
      </c>
      <c r="E9" s="28" t="s">
        <v>1187</v>
      </c>
      <c r="F9" s="9" t="s">
        <v>668</v>
      </c>
      <c r="G9" s="135">
        <v>335</v>
      </c>
      <c r="H9" s="28" t="s">
        <v>30</v>
      </c>
      <c r="I9" s="135">
        <v>5.5</v>
      </c>
      <c r="J9" s="28" t="s">
        <v>214</v>
      </c>
      <c r="K9" s="28" t="s">
        <v>710</v>
      </c>
      <c r="L9" s="135">
        <v>2.7</v>
      </c>
      <c r="M9" s="135">
        <v>0.8</v>
      </c>
      <c r="N9" s="135">
        <v>1.2</v>
      </c>
      <c r="O9" s="9" t="s">
        <v>669</v>
      </c>
      <c r="P9" s="28" t="s">
        <v>106</v>
      </c>
      <c r="Q9" s="28" t="s">
        <v>30</v>
      </c>
      <c r="R9" s="27">
        <v>17800</v>
      </c>
      <c r="S9" s="28" t="s">
        <v>594</v>
      </c>
      <c r="T9" s="28" t="s">
        <v>5</v>
      </c>
      <c r="U9" s="28" t="s">
        <v>1195</v>
      </c>
    </row>
    <row r="10" spans="1:21" s="9" customFormat="1" ht="13.05" customHeight="1" x14ac:dyDescent="0.2">
      <c r="C10" s="9">
        <v>2021</v>
      </c>
      <c r="D10" s="9" t="s">
        <v>40</v>
      </c>
      <c r="E10" s="9" t="s">
        <v>1187</v>
      </c>
      <c r="F10" s="9" t="s">
        <v>1449</v>
      </c>
      <c r="G10" s="9" t="s">
        <v>30</v>
      </c>
      <c r="H10" s="121">
        <v>0.3</v>
      </c>
      <c r="I10" s="9">
        <v>4</v>
      </c>
      <c r="J10" s="28" t="s">
        <v>214</v>
      </c>
      <c r="K10" s="9" t="s">
        <v>1450</v>
      </c>
      <c r="L10" s="9">
        <v>2</v>
      </c>
      <c r="M10" s="9">
        <v>0.7</v>
      </c>
      <c r="N10" s="9">
        <v>1.35</v>
      </c>
      <c r="O10" s="9" t="s">
        <v>1451</v>
      </c>
      <c r="P10" s="9" t="s">
        <v>185</v>
      </c>
      <c r="Q10" s="9" t="s">
        <v>30</v>
      </c>
      <c r="R10" s="40">
        <f>19500*1.17265261236809</f>
        <v>22866.725941177756</v>
      </c>
      <c r="S10" s="9" t="s">
        <v>42</v>
      </c>
      <c r="T10" s="9" t="s">
        <v>5</v>
      </c>
      <c r="U10" s="9" t="s">
        <v>1452</v>
      </c>
    </row>
    <row r="11" spans="1:21" s="9" customFormat="1" ht="13.05" customHeight="1" x14ac:dyDescent="0.2">
      <c r="A11" s="135">
        <v>5</v>
      </c>
      <c r="B11" s="28" t="s">
        <v>448</v>
      </c>
      <c r="C11" s="135">
        <v>2020</v>
      </c>
      <c r="D11" s="9" t="s">
        <v>449</v>
      </c>
      <c r="E11" s="28" t="s">
        <v>1189</v>
      </c>
      <c r="F11" s="9" t="s">
        <v>656</v>
      </c>
      <c r="G11" s="135">
        <v>5000</v>
      </c>
      <c r="H11" s="28" t="s">
        <v>30</v>
      </c>
      <c r="I11" s="135">
        <v>3.72</v>
      </c>
      <c r="J11" s="28" t="s">
        <v>206</v>
      </c>
      <c r="K11" s="28" t="s">
        <v>657</v>
      </c>
      <c r="L11" s="135">
        <v>1.8</v>
      </c>
      <c r="M11" s="135">
        <v>0.38</v>
      </c>
      <c r="N11" s="135">
        <v>0.57999999999999996</v>
      </c>
      <c r="O11" s="9" t="s">
        <v>658</v>
      </c>
      <c r="P11" s="28" t="s">
        <v>131</v>
      </c>
      <c r="Q11" s="28" t="s">
        <v>30</v>
      </c>
      <c r="R11" s="27">
        <v>8000</v>
      </c>
      <c r="S11" s="28" t="s">
        <v>275</v>
      </c>
      <c r="T11" s="28" t="s">
        <v>5</v>
      </c>
      <c r="U11" s="9" t="s">
        <v>659</v>
      </c>
    </row>
    <row r="12" spans="1:21" s="9" customFormat="1" ht="13.05" customHeight="1" x14ac:dyDescent="0.2">
      <c r="A12" s="135">
        <v>19</v>
      </c>
      <c r="B12" s="28" t="s">
        <v>101</v>
      </c>
      <c r="C12" s="135">
        <v>2017</v>
      </c>
      <c r="D12" s="9" t="s">
        <v>40</v>
      </c>
      <c r="E12" s="28" t="s">
        <v>1198</v>
      </c>
      <c r="F12" s="9" t="s">
        <v>30</v>
      </c>
      <c r="G12" s="28" t="s">
        <v>30</v>
      </c>
      <c r="H12" s="135">
        <v>2</v>
      </c>
      <c r="I12" s="135">
        <v>3</v>
      </c>
      <c r="J12" s="28" t="s">
        <v>214</v>
      </c>
      <c r="K12" s="28" t="s">
        <v>1199</v>
      </c>
      <c r="L12" s="28" t="s">
        <v>30</v>
      </c>
      <c r="M12" s="28" t="s">
        <v>30</v>
      </c>
      <c r="N12" s="28" t="s">
        <v>30</v>
      </c>
      <c r="O12" s="9" t="s">
        <v>673</v>
      </c>
      <c r="P12" s="28" t="s">
        <v>143</v>
      </c>
      <c r="Q12" s="28" t="s">
        <v>30</v>
      </c>
      <c r="R12" s="27">
        <v>42000</v>
      </c>
      <c r="S12" s="28" t="s">
        <v>140</v>
      </c>
      <c r="T12" s="28" t="s">
        <v>5</v>
      </c>
      <c r="U12" s="9" t="s">
        <v>1200</v>
      </c>
    </row>
    <row r="13" spans="1:21" s="9" customFormat="1" ht="13.05" customHeight="1" x14ac:dyDescent="0.2">
      <c r="C13" s="9">
        <v>2021</v>
      </c>
      <c r="D13" s="9" t="s">
        <v>78</v>
      </c>
      <c r="E13" s="9" t="s">
        <v>1458</v>
      </c>
      <c r="F13" s="9" t="s">
        <v>1436</v>
      </c>
      <c r="G13" s="9">
        <v>700</v>
      </c>
      <c r="H13" s="9" t="s">
        <v>30</v>
      </c>
      <c r="I13" s="9">
        <v>15</v>
      </c>
      <c r="J13" s="9" t="s">
        <v>1437</v>
      </c>
      <c r="K13" s="149" t="s">
        <v>1438</v>
      </c>
      <c r="L13" s="9" t="s">
        <v>30</v>
      </c>
      <c r="M13" s="9" t="s">
        <v>30</v>
      </c>
      <c r="N13" s="9" t="s">
        <v>30</v>
      </c>
      <c r="O13" s="9" t="s">
        <v>1439</v>
      </c>
      <c r="P13" s="9" t="s">
        <v>106</v>
      </c>
      <c r="Q13" s="9" t="s">
        <v>30</v>
      </c>
      <c r="R13" s="40">
        <v>6900</v>
      </c>
      <c r="S13" s="9" t="s">
        <v>594</v>
      </c>
      <c r="T13" s="9" t="s">
        <v>5</v>
      </c>
      <c r="U13" s="9" t="s">
        <v>1440</v>
      </c>
    </row>
  </sheetData>
  <sheetProtection sheet="1" objects="1" scenarios="1"/>
  <sortState xmlns:xlrd2="http://schemas.microsoft.com/office/spreadsheetml/2017/richdata2" ref="A3:U12">
    <sortCondition ref="E3"/>
  </sortState>
  <mergeCells count="1">
    <mergeCell ref="A1:U1"/>
  </mergeCells>
  <conditionalFormatting sqref="A1 V1:XFD1 A2:XFD1048576">
    <cfRule type="containsBlanks" dxfId="35" priority="1">
      <formula>LEN(TRIM(A1))=0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249977111117893"/>
    <outlinePr summaryBelow="0" summaryRight="0"/>
  </sheetPr>
  <dimension ref="A1:T25"/>
  <sheetViews>
    <sheetView topLeftCell="C1" workbookViewId="0">
      <pane ySplit="2" topLeftCell="A3" activePane="bottomLeft" state="frozen"/>
      <selection pane="bottomLeft" sqref="A1:T1"/>
    </sheetView>
  </sheetViews>
  <sheetFormatPr baseColWidth="10" defaultColWidth="11.26953125" defaultRowHeight="15.75" customHeight="1" x14ac:dyDescent="0.4"/>
  <cols>
    <col min="1" max="1" width="5.08984375" style="7" hidden="1" customWidth="1"/>
    <col min="2" max="2" width="25.36328125" style="7" hidden="1" customWidth="1"/>
    <col min="3" max="3" width="6.453125" style="7" customWidth="1"/>
    <col min="4" max="4" width="13.6328125" style="7" customWidth="1"/>
    <col min="5" max="5" width="18" style="7" customWidth="1"/>
    <col min="6" max="6" width="15" style="7" customWidth="1"/>
    <col min="7" max="7" width="21.453125" style="7" customWidth="1"/>
    <col min="8" max="8" width="9.6328125" style="7" customWidth="1"/>
    <col min="9" max="9" width="12.36328125" style="7" customWidth="1"/>
    <col min="10" max="10" width="8.90625" style="7" customWidth="1"/>
    <col min="11" max="11" width="12.7265625" style="7" customWidth="1"/>
    <col min="12" max="12" width="5" style="7" customWidth="1"/>
    <col min="13" max="13" width="7.453125" style="7" customWidth="1"/>
    <col min="14" max="14" width="5.26953125" style="7" customWidth="1"/>
    <col min="15" max="15" width="18.90625" style="7" customWidth="1"/>
    <col min="16" max="16" width="8.08984375" style="7" customWidth="1"/>
    <col min="17" max="19" width="8.36328125" style="7" customWidth="1"/>
    <col min="20" max="20" width="255.6328125" style="7" bestFit="1" customWidth="1"/>
    <col min="21" max="16384" width="11.26953125" style="7"/>
  </cols>
  <sheetData>
    <row r="1" spans="1:20" ht="27.6" x14ac:dyDescent="0.4">
      <c r="A1" s="162" t="s">
        <v>680</v>
      </c>
      <c r="B1" s="162"/>
      <c r="C1" s="162"/>
      <c r="D1" s="162"/>
      <c r="E1" s="162"/>
      <c r="F1" s="162"/>
      <c r="G1" s="162"/>
      <c r="H1" s="162"/>
      <c r="I1" s="162"/>
      <c r="J1" s="162"/>
      <c r="K1" s="162"/>
      <c r="L1" s="162"/>
      <c r="M1" s="162"/>
      <c r="N1" s="162"/>
      <c r="O1" s="162"/>
      <c r="P1" s="162"/>
      <c r="Q1" s="162"/>
      <c r="R1" s="162"/>
      <c r="S1" s="162"/>
      <c r="T1" s="162"/>
    </row>
    <row r="2" spans="1:20" ht="28.8" x14ac:dyDescent="0.4">
      <c r="A2" s="22" t="s">
        <v>1</v>
      </c>
      <c r="B2" s="22" t="s">
        <v>2</v>
      </c>
      <c r="C2" s="23" t="s">
        <v>9</v>
      </c>
      <c r="D2" s="22" t="s">
        <v>3</v>
      </c>
      <c r="E2" s="23" t="s">
        <v>4</v>
      </c>
      <c r="F2" s="23" t="s">
        <v>8</v>
      </c>
      <c r="G2" s="24" t="s">
        <v>681</v>
      </c>
      <c r="H2" s="24" t="s">
        <v>648</v>
      </c>
      <c r="I2" s="22" t="s">
        <v>682</v>
      </c>
      <c r="J2" s="22" t="s">
        <v>160</v>
      </c>
      <c r="K2" s="22" t="s">
        <v>161</v>
      </c>
      <c r="L2" s="22" t="s">
        <v>17</v>
      </c>
      <c r="M2" s="22" t="s">
        <v>162</v>
      </c>
      <c r="N2" s="22" t="s">
        <v>19</v>
      </c>
      <c r="O2" s="23" t="s">
        <v>5</v>
      </c>
      <c r="P2" s="22" t="s">
        <v>6</v>
      </c>
      <c r="Q2" s="24" t="s">
        <v>1244</v>
      </c>
      <c r="R2" s="22" t="s">
        <v>22</v>
      </c>
      <c r="S2" s="22" t="s">
        <v>23</v>
      </c>
      <c r="T2" s="53" t="s">
        <v>24</v>
      </c>
    </row>
    <row r="3" spans="1:20" s="9" customFormat="1" ht="12.45" customHeight="1" x14ac:dyDescent="0.2">
      <c r="A3" s="115">
        <v>13</v>
      </c>
      <c r="B3" s="15" t="s">
        <v>188</v>
      </c>
      <c r="C3" s="15">
        <v>2020</v>
      </c>
      <c r="D3" s="15" t="s">
        <v>40</v>
      </c>
      <c r="E3" s="15" t="s">
        <v>715</v>
      </c>
      <c r="F3" s="15" t="s">
        <v>716</v>
      </c>
      <c r="G3" s="118" t="s">
        <v>717</v>
      </c>
      <c r="H3" s="119">
        <v>3000</v>
      </c>
      <c r="I3" s="15">
        <v>0.1</v>
      </c>
      <c r="J3" s="15">
        <v>15</v>
      </c>
      <c r="K3" s="9" t="s">
        <v>178</v>
      </c>
      <c r="L3" s="15">
        <v>0.9</v>
      </c>
      <c r="M3" s="9">
        <v>0.43</v>
      </c>
      <c r="N3" s="9">
        <v>0.45</v>
      </c>
      <c r="O3" s="15" t="s">
        <v>718</v>
      </c>
      <c r="P3" s="15" t="s">
        <v>309</v>
      </c>
      <c r="Q3" s="14">
        <f>35975+1210+910</f>
        <v>38095</v>
      </c>
      <c r="R3" s="15" t="s">
        <v>353</v>
      </c>
      <c r="S3" s="15" t="s">
        <v>5</v>
      </c>
      <c r="T3" s="15" t="s">
        <v>719</v>
      </c>
    </row>
    <row r="4" spans="1:20" s="9" customFormat="1" ht="12.45" customHeight="1" x14ac:dyDescent="0.2">
      <c r="A4" s="115">
        <v>39</v>
      </c>
      <c r="B4" s="9" t="s">
        <v>137</v>
      </c>
      <c r="C4" s="15">
        <v>2017</v>
      </c>
      <c r="D4" s="9" t="s">
        <v>78</v>
      </c>
      <c r="E4" s="15" t="s">
        <v>732</v>
      </c>
      <c r="F4" s="15" t="s">
        <v>733</v>
      </c>
      <c r="G4" s="118" t="s">
        <v>734</v>
      </c>
      <c r="H4" s="119">
        <v>2000</v>
      </c>
      <c r="I4" s="15">
        <v>1.25</v>
      </c>
      <c r="J4" s="15">
        <v>155</v>
      </c>
      <c r="K4" s="15" t="s">
        <v>30</v>
      </c>
      <c r="L4" s="15">
        <v>7</v>
      </c>
      <c r="M4" s="9">
        <v>1.5</v>
      </c>
      <c r="N4" s="9" t="s">
        <v>30</v>
      </c>
      <c r="O4" s="15" t="s">
        <v>735</v>
      </c>
      <c r="P4" s="15" t="s">
        <v>106</v>
      </c>
      <c r="Q4" s="14">
        <v>44650</v>
      </c>
      <c r="R4" s="15" t="s">
        <v>248</v>
      </c>
      <c r="S4" s="15" t="s">
        <v>5</v>
      </c>
      <c r="T4" s="15" t="s">
        <v>30</v>
      </c>
    </row>
    <row r="5" spans="1:20" s="9" customFormat="1" ht="12.45" customHeight="1" x14ac:dyDescent="0.2">
      <c r="A5" s="115">
        <v>39</v>
      </c>
      <c r="B5" s="9" t="s">
        <v>137</v>
      </c>
      <c r="C5" s="15">
        <v>2022</v>
      </c>
      <c r="D5" s="9" t="s">
        <v>85</v>
      </c>
      <c r="E5" s="15" t="s">
        <v>732</v>
      </c>
      <c r="F5" s="15" t="s">
        <v>1482</v>
      </c>
      <c r="G5" s="118" t="s">
        <v>1483</v>
      </c>
      <c r="H5" s="119">
        <v>5000</v>
      </c>
      <c r="I5" s="115" t="s">
        <v>1484</v>
      </c>
      <c r="J5" s="15">
        <v>45</v>
      </c>
      <c r="K5" s="15" t="s">
        <v>30</v>
      </c>
      <c r="L5" s="15">
        <v>2.4</v>
      </c>
      <c r="M5" s="9">
        <v>1.2</v>
      </c>
      <c r="N5" s="9" t="s">
        <v>30</v>
      </c>
      <c r="O5" s="15" t="s">
        <v>1485</v>
      </c>
      <c r="P5" s="15" t="s">
        <v>106</v>
      </c>
      <c r="Q5" s="14">
        <v>38148</v>
      </c>
      <c r="R5" s="15" t="s">
        <v>248</v>
      </c>
      <c r="S5" s="15" t="s">
        <v>5</v>
      </c>
      <c r="T5" s="15" t="s">
        <v>30</v>
      </c>
    </row>
    <row r="6" spans="1:20" s="9" customFormat="1" ht="12.45" customHeight="1" x14ac:dyDescent="0.2">
      <c r="A6" s="121">
        <v>1</v>
      </c>
      <c r="B6" s="9" t="s">
        <v>25</v>
      </c>
      <c r="C6" s="9">
        <v>2020</v>
      </c>
      <c r="D6" s="9" t="s">
        <v>26</v>
      </c>
      <c r="E6" s="9" t="s">
        <v>683</v>
      </c>
      <c r="F6" s="9" t="s">
        <v>684</v>
      </c>
      <c r="G6" s="122" t="s">
        <v>685</v>
      </c>
      <c r="H6" s="123">
        <v>680</v>
      </c>
      <c r="I6" s="9">
        <v>8</v>
      </c>
      <c r="J6" s="9">
        <v>11</v>
      </c>
      <c r="K6" s="9" t="s">
        <v>30</v>
      </c>
      <c r="L6" s="9">
        <v>0.86</v>
      </c>
      <c r="M6" s="9">
        <v>1.92</v>
      </c>
      <c r="N6" s="9">
        <v>2.11</v>
      </c>
      <c r="O6" s="9" t="s">
        <v>686</v>
      </c>
      <c r="P6" s="9" t="s">
        <v>131</v>
      </c>
      <c r="Q6" s="40">
        <v>33595</v>
      </c>
      <c r="R6" s="15" t="s">
        <v>275</v>
      </c>
      <c r="S6" s="9" t="s">
        <v>5</v>
      </c>
      <c r="T6" s="9" t="s">
        <v>687</v>
      </c>
    </row>
    <row r="7" spans="1:20" s="9" customFormat="1" ht="12.45" customHeight="1" x14ac:dyDescent="0.2">
      <c r="A7" s="121">
        <v>1</v>
      </c>
      <c r="B7" s="9" t="s">
        <v>25</v>
      </c>
      <c r="C7" s="9">
        <v>2020</v>
      </c>
      <c r="D7" s="9" t="s">
        <v>26</v>
      </c>
      <c r="E7" s="9" t="s">
        <v>683</v>
      </c>
      <c r="F7" s="9" t="s">
        <v>688</v>
      </c>
      <c r="G7" s="122" t="s">
        <v>685</v>
      </c>
      <c r="H7" s="123">
        <v>60</v>
      </c>
      <c r="I7" s="9">
        <v>1.5</v>
      </c>
      <c r="J7" s="9">
        <v>7.46</v>
      </c>
      <c r="K7" s="9" t="s">
        <v>34</v>
      </c>
      <c r="L7" s="9">
        <v>1.3</v>
      </c>
      <c r="M7" s="9">
        <v>1.7</v>
      </c>
      <c r="N7" s="9">
        <v>1.3</v>
      </c>
      <c r="O7" s="9" t="s">
        <v>689</v>
      </c>
      <c r="P7" s="9" t="s">
        <v>131</v>
      </c>
      <c r="Q7" s="40">
        <v>27800</v>
      </c>
      <c r="R7" s="15" t="s">
        <v>275</v>
      </c>
      <c r="S7" s="9" t="s">
        <v>5</v>
      </c>
      <c r="T7" s="9" t="s">
        <v>690</v>
      </c>
    </row>
    <row r="8" spans="1:20" s="9" customFormat="1" ht="12.45" customHeight="1" x14ac:dyDescent="0.2">
      <c r="A8" s="121">
        <v>1</v>
      </c>
      <c r="B8" s="9" t="s">
        <v>25</v>
      </c>
      <c r="C8" s="9">
        <v>2020</v>
      </c>
      <c r="D8" s="9" t="s">
        <v>26</v>
      </c>
      <c r="E8" s="9" t="s">
        <v>683</v>
      </c>
      <c r="F8" s="9" t="s">
        <v>691</v>
      </c>
      <c r="G8" s="122" t="s">
        <v>685</v>
      </c>
      <c r="H8" s="123">
        <v>60</v>
      </c>
      <c r="I8" s="9">
        <v>0.2</v>
      </c>
      <c r="J8" s="9">
        <v>5</v>
      </c>
      <c r="K8" s="9" t="s">
        <v>178</v>
      </c>
      <c r="L8" s="9">
        <v>0.71</v>
      </c>
      <c r="M8" s="9">
        <v>0.71</v>
      </c>
      <c r="N8" s="9">
        <v>1.53</v>
      </c>
      <c r="O8" s="9" t="s">
        <v>692</v>
      </c>
      <c r="P8" s="9" t="s">
        <v>693</v>
      </c>
      <c r="Q8" s="40">
        <v>30735</v>
      </c>
      <c r="R8" s="15" t="s">
        <v>694</v>
      </c>
      <c r="S8" s="9" t="s">
        <v>5</v>
      </c>
      <c r="T8" s="9" t="s">
        <v>695</v>
      </c>
    </row>
    <row r="9" spans="1:20" s="9" customFormat="1" ht="12.45" customHeight="1" x14ac:dyDescent="0.2">
      <c r="A9" s="121">
        <v>6</v>
      </c>
      <c r="B9" s="9" t="s">
        <v>60</v>
      </c>
      <c r="C9" s="9">
        <v>2020</v>
      </c>
      <c r="D9" s="9" t="s">
        <v>40</v>
      </c>
      <c r="E9" s="9" t="s">
        <v>683</v>
      </c>
      <c r="F9" s="9" t="s">
        <v>705</v>
      </c>
      <c r="G9" s="122" t="s">
        <v>706</v>
      </c>
      <c r="H9" s="123">
        <v>800</v>
      </c>
      <c r="I9" s="9">
        <v>0.15</v>
      </c>
      <c r="J9" s="9">
        <f>55+18.5</f>
        <v>73.5</v>
      </c>
      <c r="K9" s="9" t="s">
        <v>214</v>
      </c>
      <c r="L9" s="9">
        <v>1.4</v>
      </c>
      <c r="M9" s="9">
        <v>1.1000000000000001</v>
      </c>
      <c r="N9" s="9">
        <v>2.8</v>
      </c>
      <c r="O9" s="9" t="s">
        <v>707</v>
      </c>
      <c r="P9" s="9" t="s">
        <v>106</v>
      </c>
      <c r="Q9" s="40">
        <v>16000</v>
      </c>
      <c r="R9" s="15" t="s">
        <v>108</v>
      </c>
      <c r="S9" s="9" t="s">
        <v>5</v>
      </c>
      <c r="T9" s="9" t="s">
        <v>700</v>
      </c>
    </row>
    <row r="10" spans="1:20" s="9" customFormat="1" ht="12.45" customHeight="1" x14ac:dyDescent="0.2">
      <c r="A10" s="115">
        <v>25</v>
      </c>
      <c r="B10" s="15" t="s">
        <v>115</v>
      </c>
      <c r="C10" s="15">
        <v>2019</v>
      </c>
      <c r="D10" s="9" t="s">
        <v>78</v>
      </c>
      <c r="E10" s="15" t="s">
        <v>683</v>
      </c>
      <c r="F10" s="15" t="s">
        <v>723</v>
      </c>
      <c r="G10" s="118" t="s">
        <v>724</v>
      </c>
      <c r="H10" s="119">
        <v>6000</v>
      </c>
      <c r="I10" s="15">
        <v>3</v>
      </c>
      <c r="J10" s="15">
        <v>18.5</v>
      </c>
      <c r="K10" s="9" t="s">
        <v>214</v>
      </c>
      <c r="L10" s="15">
        <v>1.45</v>
      </c>
      <c r="M10" s="9">
        <v>1</v>
      </c>
      <c r="N10" s="9">
        <v>1.4</v>
      </c>
      <c r="O10" s="15" t="s">
        <v>725</v>
      </c>
      <c r="P10" s="15" t="s">
        <v>106</v>
      </c>
      <c r="Q10" s="14">
        <v>16000</v>
      </c>
      <c r="R10" s="15" t="s">
        <v>108</v>
      </c>
      <c r="S10" s="15" t="s">
        <v>5</v>
      </c>
      <c r="T10" s="15" t="s">
        <v>726</v>
      </c>
    </row>
    <row r="11" spans="1:20" s="9" customFormat="1" ht="12.45" customHeight="1" x14ac:dyDescent="0.2">
      <c r="A11" s="115">
        <v>25</v>
      </c>
      <c r="B11" s="15" t="s">
        <v>115</v>
      </c>
      <c r="C11" s="15">
        <v>2019</v>
      </c>
      <c r="D11" s="9" t="s">
        <v>78</v>
      </c>
      <c r="E11" s="15" t="s">
        <v>683</v>
      </c>
      <c r="F11" s="15" t="s">
        <v>727</v>
      </c>
      <c r="G11" s="118" t="s">
        <v>724</v>
      </c>
      <c r="H11" s="119">
        <v>10000</v>
      </c>
      <c r="I11" s="15">
        <v>3</v>
      </c>
      <c r="J11" s="15">
        <v>37</v>
      </c>
      <c r="K11" s="9" t="s">
        <v>214</v>
      </c>
      <c r="L11" s="15">
        <v>2.1</v>
      </c>
      <c r="M11" s="9">
        <v>1.25</v>
      </c>
      <c r="N11" s="9">
        <v>1.7</v>
      </c>
      <c r="O11" s="15" t="s">
        <v>728</v>
      </c>
      <c r="P11" s="15" t="s">
        <v>106</v>
      </c>
      <c r="Q11" s="14">
        <v>24500</v>
      </c>
      <c r="R11" s="15" t="s">
        <v>108</v>
      </c>
      <c r="S11" s="15" t="s">
        <v>5</v>
      </c>
      <c r="T11" s="15" t="s">
        <v>726</v>
      </c>
    </row>
    <row r="12" spans="1:20" s="9" customFormat="1" ht="12.45" customHeight="1" x14ac:dyDescent="0.2">
      <c r="A12" s="115">
        <v>35</v>
      </c>
      <c r="B12" s="9" t="s">
        <v>110</v>
      </c>
      <c r="C12" s="15">
        <v>2019</v>
      </c>
      <c r="D12" s="15" t="s">
        <v>40</v>
      </c>
      <c r="E12" s="15" t="s">
        <v>683</v>
      </c>
      <c r="F12" s="15" t="s">
        <v>729</v>
      </c>
      <c r="G12" s="118" t="s">
        <v>730</v>
      </c>
      <c r="H12" s="119">
        <v>500</v>
      </c>
      <c r="I12" s="15">
        <v>5</v>
      </c>
      <c r="J12" s="15">
        <v>4</v>
      </c>
      <c r="K12" s="15" t="s">
        <v>34</v>
      </c>
      <c r="L12" s="15">
        <v>1</v>
      </c>
      <c r="M12" s="9">
        <v>0.7</v>
      </c>
      <c r="N12" s="9">
        <v>0.85</v>
      </c>
      <c r="O12" s="15" t="s">
        <v>731</v>
      </c>
      <c r="P12" s="15" t="s">
        <v>106</v>
      </c>
      <c r="Q12" s="14">
        <f>1260/2</f>
        <v>630</v>
      </c>
      <c r="R12" s="15" t="s">
        <v>108</v>
      </c>
      <c r="S12" s="15" t="s">
        <v>5</v>
      </c>
      <c r="T12" s="15" t="s">
        <v>30</v>
      </c>
    </row>
    <row r="13" spans="1:20" s="9" customFormat="1" ht="12.45" customHeight="1" x14ac:dyDescent="0.2">
      <c r="A13" s="115"/>
      <c r="B13" s="15"/>
      <c r="C13" s="15">
        <v>2022</v>
      </c>
      <c r="D13" s="9" t="s">
        <v>78</v>
      </c>
      <c r="E13" s="9" t="s">
        <v>683</v>
      </c>
      <c r="F13" s="15" t="s">
        <v>1322</v>
      </c>
      <c r="G13" s="118" t="s">
        <v>1327</v>
      </c>
      <c r="H13" s="119">
        <v>400</v>
      </c>
      <c r="I13" s="115" t="s">
        <v>1323</v>
      </c>
      <c r="J13" s="15">
        <v>63</v>
      </c>
      <c r="K13" s="15" t="s">
        <v>1324</v>
      </c>
      <c r="L13" s="15">
        <v>6.8970000000000002</v>
      </c>
      <c r="M13" s="120">
        <v>2</v>
      </c>
      <c r="N13" s="15">
        <v>3.5670000000000002</v>
      </c>
      <c r="O13" s="15" t="s">
        <v>1325</v>
      </c>
      <c r="P13" s="15" t="s">
        <v>106</v>
      </c>
      <c r="Q13" s="14">
        <v>38000</v>
      </c>
      <c r="R13" s="15" t="s">
        <v>108</v>
      </c>
      <c r="S13" s="9" t="s">
        <v>5</v>
      </c>
      <c r="T13" s="114" t="s">
        <v>1326</v>
      </c>
    </row>
    <row r="14" spans="1:20" s="9" customFormat="1" ht="12.45" customHeight="1" x14ac:dyDescent="0.2">
      <c r="A14" s="115"/>
      <c r="B14" s="15"/>
      <c r="C14" s="15">
        <v>2022</v>
      </c>
      <c r="D14" s="9" t="s">
        <v>78</v>
      </c>
      <c r="E14" s="9" t="s">
        <v>683</v>
      </c>
      <c r="F14" s="15" t="s">
        <v>1328</v>
      </c>
      <c r="G14" s="118" t="s">
        <v>1327</v>
      </c>
      <c r="H14" s="119">
        <v>800</v>
      </c>
      <c r="I14" s="115" t="s">
        <v>1323</v>
      </c>
      <c r="J14" s="15">
        <v>106</v>
      </c>
      <c r="K14" s="15" t="s">
        <v>1324</v>
      </c>
      <c r="L14" s="15">
        <v>9.1</v>
      </c>
      <c r="M14" s="120" t="s">
        <v>30</v>
      </c>
      <c r="N14" s="15">
        <v>4.67</v>
      </c>
      <c r="O14" s="15" t="s">
        <v>1325</v>
      </c>
      <c r="P14" s="15" t="s">
        <v>106</v>
      </c>
      <c r="Q14" s="14">
        <v>70500</v>
      </c>
      <c r="R14" s="15" t="s">
        <v>108</v>
      </c>
      <c r="S14" s="9" t="s">
        <v>5</v>
      </c>
      <c r="T14" s="114" t="s">
        <v>1326</v>
      </c>
    </row>
    <row r="15" spans="1:20" s="9" customFormat="1" ht="12.45" customHeight="1" x14ac:dyDescent="0.2">
      <c r="A15" s="115"/>
      <c r="B15" s="15"/>
      <c r="C15" s="15">
        <v>2022</v>
      </c>
      <c r="D15" s="9" t="s">
        <v>148</v>
      </c>
      <c r="E15" s="9" t="s">
        <v>683</v>
      </c>
      <c r="F15" s="15" t="s">
        <v>1332</v>
      </c>
      <c r="G15" s="118" t="s">
        <v>1333</v>
      </c>
      <c r="H15" s="119">
        <v>800</v>
      </c>
      <c r="I15" s="115">
        <v>1.68</v>
      </c>
      <c r="J15" s="15">
        <v>13.75</v>
      </c>
      <c r="K15" s="15" t="s">
        <v>34</v>
      </c>
      <c r="L15" s="15">
        <v>2.9</v>
      </c>
      <c r="M15" s="120">
        <v>1.59</v>
      </c>
      <c r="N15" s="15">
        <v>1.98</v>
      </c>
      <c r="O15" s="15" t="s">
        <v>1334</v>
      </c>
      <c r="P15" s="15" t="s">
        <v>106</v>
      </c>
      <c r="Q15" s="14">
        <v>26850</v>
      </c>
      <c r="R15" s="15" t="s">
        <v>108</v>
      </c>
      <c r="S15" s="9" t="s">
        <v>5</v>
      </c>
      <c r="T15" s="114" t="s">
        <v>1335</v>
      </c>
    </row>
    <row r="16" spans="1:20" s="9" customFormat="1" ht="12.45" customHeight="1" x14ac:dyDescent="0.2">
      <c r="A16" s="115"/>
      <c r="B16" s="15"/>
      <c r="C16" s="15">
        <v>2022</v>
      </c>
      <c r="D16" s="9" t="s">
        <v>148</v>
      </c>
      <c r="E16" s="9" t="s">
        <v>683</v>
      </c>
      <c r="F16" s="15" t="s">
        <v>1337</v>
      </c>
      <c r="G16" s="118" t="s">
        <v>1333</v>
      </c>
      <c r="H16" s="119">
        <v>800</v>
      </c>
      <c r="I16" s="115">
        <v>18</v>
      </c>
      <c r="J16" s="15">
        <v>30</v>
      </c>
      <c r="K16" s="15" t="s">
        <v>34</v>
      </c>
      <c r="L16" s="15">
        <v>2.1</v>
      </c>
      <c r="M16" s="120">
        <v>1.65</v>
      </c>
      <c r="N16" s="15">
        <v>2.8</v>
      </c>
      <c r="O16" s="15" t="s">
        <v>1336</v>
      </c>
      <c r="P16" s="15" t="s">
        <v>106</v>
      </c>
      <c r="Q16" s="14">
        <v>10742</v>
      </c>
      <c r="R16" s="15" t="s">
        <v>108</v>
      </c>
      <c r="S16" s="9" t="s">
        <v>5</v>
      </c>
      <c r="T16" s="114" t="s">
        <v>30</v>
      </c>
    </row>
    <row r="17" spans="1:20" s="9" customFormat="1" ht="12.45" customHeight="1" x14ac:dyDescent="0.2">
      <c r="C17" s="9">
        <v>2021</v>
      </c>
      <c r="D17" s="9" t="s">
        <v>1392</v>
      </c>
      <c r="E17" s="15" t="s">
        <v>683</v>
      </c>
      <c r="F17" s="9" t="s">
        <v>1407</v>
      </c>
      <c r="G17" s="9" t="s">
        <v>1409</v>
      </c>
      <c r="H17" s="9">
        <v>200</v>
      </c>
      <c r="I17" s="121" t="s">
        <v>30</v>
      </c>
      <c r="J17" s="9">
        <v>22</v>
      </c>
      <c r="K17" s="9" t="s">
        <v>1410</v>
      </c>
      <c r="L17" s="9">
        <v>1.8</v>
      </c>
      <c r="M17" s="9">
        <v>1.7</v>
      </c>
      <c r="N17" s="9">
        <v>1.6</v>
      </c>
      <c r="O17" s="9" t="s">
        <v>1411</v>
      </c>
      <c r="P17" s="9" t="s">
        <v>106</v>
      </c>
      <c r="Q17" s="40">
        <v>5000</v>
      </c>
      <c r="R17" s="9" t="s">
        <v>108</v>
      </c>
      <c r="S17" s="9" t="s">
        <v>5</v>
      </c>
      <c r="T17" s="9" t="s">
        <v>30</v>
      </c>
    </row>
    <row r="18" spans="1:20" s="9" customFormat="1" ht="12.45" customHeight="1" x14ac:dyDescent="0.2">
      <c r="A18" s="115"/>
      <c r="B18" s="15"/>
      <c r="C18" s="15">
        <v>2022</v>
      </c>
      <c r="D18" s="9" t="s">
        <v>78</v>
      </c>
      <c r="E18" s="9" t="s">
        <v>683</v>
      </c>
      <c r="F18" s="15" t="s">
        <v>1464</v>
      </c>
      <c r="G18" s="118" t="s">
        <v>1465</v>
      </c>
      <c r="H18" s="119">
        <v>8000</v>
      </c>
      <c r="I18" s="115">
        <v>50</v>
      </c>
      <c r="J18" s="15" t="s">
        <v>30</v>
      </c>
      <c r="K18" s="15" t="s">
        <v>34</v>
      </c>
      <c r="L18" s="15" t="s">
        <v>30</v>
      </c>
      <c r="M18" s="120" t="s">
        <v>30</v>
      </c>
      <c r="N18" s="15" t="s">
        <v>30</v>
      </c>
      <c r="O18" s="15" t="s">
        <v>1466</v>
      </c>
      <c r="P18" s="15" t="s">
        <v>106</v>
      </c>
      <c r="Q18" s="14">
        <v>100000</v>
      </c>
      <c r="R18" s="15" t="s">
        <v>108</v>
      </c>
      <c r="S18" s="9" t="s">
        <v>5</v>
      </c>
      <c r="T18" s="114" t="s">
        <v>1326</v>
      </c>
    </row>
    <row r="19" spans="1:20" s="9" customFormat="1" ht="12.45" customHeight="1" x14ac:dyDescent="0.2">
      <c r="A19" s="115"/>
      <c r="B19" s="15"/>
      <c r="C19" s="15">
        <v>2022</v>
      </c>
      <c r="D19" s="15" t="s">
        <v>148</v>
      </c>
      <c r="E19" s="15" t="s">
        <v>708</v>
      </c>
      <c r="F19" s="15" t="s">
        <v>1347</v>
      </c>
      <c r="G19" s="118" t="s">
        <v>148</v>
      </c>
      <c r="H19" s="119">
        <v>6000</v>
      </c>
      <c r="I19" s="126" t="s">
        <v>1481</v>
      </c>
      <c r="J19" s="15">
        <v>115.2</v>
      </c>
      <c r="K19" s="15" t="s">
        <v>30</v>
      </c>
      <c r="L19" s="15" t="s">
        <v>30</v>
      </c>
      <c r="M19" s="15" t="s">
        <v>30</v>
      </c>
      <c r="N19" s="15" t="s">
        <v>30</v>
      </c>
      <c r="O19" s="15" t="s">
        <v>1348</v>
      </c>
      <c r="P19" s="15" t="s">
        <v>106</v>
      </c>
      <c r="Q19" s="14">
        <v>12080</v>
      </c>
      <c r="R19" s="15" t="s">
        <v>248</v>
      </c>
      <c r="S19" s="15" t="s">
        <v>5</v>
      </c>
      <c r="T19" s="15" t="s">
        <v>1349</v>
      </c>
    </row>
    <row r="20" spans="1:20" s="9" customFormat="1" ht="12.45" customHeight="1" x14ac:dyDescent="0.2">
      <c r="A20" s="115">
        <v>12</v>
      </c>
      <c r="B20" s="15" t="s">
        <v>666</v>
      </c>
      <c r="C20" s="15">
        <v>2020</v>
      </c>
      <c r="D20" s="15" t="s">
        <v>667</v>
      </c>
      <c r="E20" s="15" t="s">
        <v>708</v>
      </c>
      <c r="F20" s="15" t="s">
        <v>709</v>
      </c>
      <c r="G20" s="118" t="s">
        <v>710</v>
      </c>
      <c r="H20" s="119">
        <v>200</v>
      </c>
      <c r="I20" s="15">
        <v>0.5</v>
      </c>
      <c r="J20" s="15">
        <v>10</v>
      </c>
      <c r="K20" s="15" t="s">
        <v>711</v>
      </c>
      <c r="L20" s="15">
        <v>0.9</v>
      </c>
      <c r="M20" s="9">
        <v>0.54</v>
      </c>
      <c r="N20" s="9">
        <v>0.9</v>
      </c>
      <c r="O20" s="15" t="s">
        <v>712</v>
      </c>
      <c r="P20" s="15" t="s">
        <v>713</v>
      </c>
      <c r="Q20" s="14">
        <v>33400</v>
      </c>
      <c r="R20" s="15" t="s">
        <v>714</v>
      </c>
      <c r="S20" s="9" t="s">
        <v>5</v>
      </c>
      <c r="T20" s="15" t="s">
        <v>30</v>
      </c>
    </row>
    <row r="21" spans="1:20" s="9" customFormat="1" ht="12.45" customHeight="1" x14ac:dyDescent="0.2">
      <c r="A21" s="115">
        <v>17</v>
      </c>
      <c r="B21" s="15" t="s">
        <v>89</v>
      </c>
      <c r="C21" s="15">
        <v>2017</v>
      </c>
      <c r="D21" s="15" t="s">
        <v>15</v>
      </c>
      <c r="E21" s="15" t="s">
        <v>708</v>
      </c>
      <c r="F21" s="116">
        <v>1320</v>
      </c>
      <c r="G21" s="118" t="s">
        <v>720</v>
      </c>
      <c r="H21" s="119">
        <v>1300</v>
      </c>
      <c r="I21" s="15">
        <v>2</v>
      </c>
      <c r="J21" s="15">
        <v>30</v>
      </c>
      <c r="K21" s="15" t="s">
        <v>30</v>
      </c>
      <c r="L21" s="15">
        <v>2</v>
      </c>
      <c r="M21" s="9">
        <v>1.6</v>
      </c>
      <c r="N21" s="9">
        <v>1.85</v>
      </c>
      <c r="O21" s="15" t="s">
        <v>721</v>
      </c>
      <c r="P21" s="15" t="s">
        <v>131</v>
      </c>
      <c r="Q21" s="14">
        <v>31781</v>
      </c>
      <c r="R21" s="15" t="s">
        <v>275</v>
      </c>
      <c r="S21" s="15" t="s">
        <v>5</v>
      </c>
      <c r="T21" s="15" t="s">
        <v>722</v>
      </c>
    </row>
    <row r="22" spans="1:20" s="9" customFormat="1" ht="12.45" customHeight="1" x14ac:dyDescent="0.2">
      <c r="C22" s="9">
        <v>2021</v>
      </c>
      <c r="D22" s="9" t="s">
        <v>1392</v>
      </c>
      <c r="E22" s="15" t="s">
        <v>708</v>
      </c>
      <c r="F22" s="9" t="s">
        <v>1393</v>
      </c>
      <c r="G22" s="9" t="s">
        <v>1408</v>
      </c>
      <c r="H22" s="40">
        <v>1000</v>
      </c>
      <c r="I22" s="9">
        <v>2</v>
      </c>
      <c r="J22" s="9">
        <v>60</v>
      </c>
      <c r="K22" s="9" t="s">
        <v>30</v>
      </c>
      <c r="L22" s="9">
        <v>2.7949999999999999</v>
      </c>
      <c r="M22" s="38">
        <v>1.575</v>
      </c>
      <c r="N22" s="9">
        <v>1.42</v>
      </c>
      <c r="O22" s="9" t="s">
        <v>1394</v>
      </c>
      <c r="P22" s="9" t="s">
        <v>131</v>
      </c>
      <c r="Q22" s="9">
        <v>77.230999999999995</v>
      </c>
      <c r="R22" s="9" t="s">
        <v>275</v>
      </c>
      <c r="S22" s="9" t="s">
        <v>5</v>
      </c>
      <c r="T22" s="9" t="s">
        <v>30</v>
      </c>
    </row>
    <row r="23" spans="1:20" s="9" customFormat="1" ht="12.45" customHeight="1" x14ac:dyDescent="0.2">
      <c r="A23" s="121">
        <v>4</v>
      </c>
      <c r="B23" s="9" t="s">
        <v>39</v>
      </c>
      <c r="C23" s="9">
        <v>2020</v>
      </c>
      <c r="D23" s="9" t="s">
        <v>40</v>
      </c>
      <c r="E23" s="9" t="s">
        <v>696</v>
      </c>
      <c r="F23" s="9" t="s">
        <v>697</v>
      </c>
      <c r="G23" s="122" t="s">
        <v>698</v>
      </c>
      <c r="H23" s="123">
        <v>500</v>
      </c>
      <c r="I23" s="9">
        <v>5</v>
      </c>
      <c r="J23" s="9">
        <v>0.55000000000000004</v>
      </c>
      <c r="K23" s="9" t="s">
        <v>214</v>
      </c>
      <c r="L23" s="9">
        <v>0.5</v>
      </c>
      <c r="M23" s="9">
        <v>0.3</v>
      </c>
      <c r="N23" s="9">
        <v>1</v>
      </c>
      <c r="O23" s="9" t="s">
        <v>699</v>
      </c>
      <c r="P23" s="9" t="s">
        <v>106</v>
      </c>
      <c r="Q23" s="40">
        <v>1150</v>
      </c>
      <c r="R23" s="15" t="s">
        <v>108</v>
      </c>
      <c r="S23" s="9" t="s">
        <v>5</v>
      </c>
      <c r="T23" s="9" t="s">
        <v>700</v>
      </c>
    </row>
    <row r="24" spans="1:20" s="9" customFormat="1" ht="12.45" customHeight="1" x14ac:dyDescent="0.2">
      <c r="A24" s="121">
        <v>5</v>
      </c>
      <c r="B24" s="9" t="s">
        <v>448</v>
      </c>
      <c r="C24" s="9">
        <v>2021</v>
      </c>
      <c r="D24" s="9" t="s">
        <v>78</v>
      </c>
      <c r="E24" s="9" t="s">
        <v>696</v>
      </c>
      <c r="F24" s="9" t="s">
        <v>701</v>
      </c>
      <c r="G24" s="122" t="s">
        <v>702</v>
      </c>
      <c r="H24" s="123">
        <v>150</v>
      </c>
      <c r="I24" s="121" t="s">
        <v>30</v>
      </c>
      <c r="J24" s="9">
        <v>7.5</v>
      </c>
      <c r="K24" s="9" t="s">
        <v>214</v>
      </c>
      <c r="L24" s="9">
        <v>1.68</v>
      </c>
      <c r="M24" s="9">
        <v>1.32</v>
      </c>
      <c r="N24" s="9">
        <v>1.1000000000000001</v>
      </c>
      <c r="O24" s="9" t="s">
        <v>703</v>
      </c>
      <c r="P24" s="9" t="s">
        <v>106</v>
      </c>
      <c r="Q24" s="40">
        <v>5000</v>
      </c>
      <c r="R24" s="15" t="s">
        <v>108</v>
      </c>
      <c r="S24" s="9" t="s">
        <v>5</v>
      </c>
      <c r="T24" s="9" t="s">
        <v>704</v>
      </c>
    </row>
    <row r="25" spans="1:20" s="9" customFormat="1" ht="12.45" customHeight="1" x14ac:dyDescent="0.2">
      <c r="C25" s="9">
        <v>2021</v>
      </c>
      <c r="D25" s="9" t="s">
        <v>78</v>
      </c>
      <c r="E25" s="9" t="s">
        <v>696</v>
      </c>
      <c r="F25" s="9" t="s">
        <v>1433</v>
      </c>
      <c r="G25" s="9" t="s">
        <v>1434</v>
      </c>
      <c r="H25" s="40">
        <v>2000</v>
      </c>
      <c r="I25" s="9">
        <v>0.18</v>
      </c>
      <c r="J25" s="9">
        <v>15</v>
      </c>
      <c r="K25" s="9" t="s">
        <v>30</v>
      </c>
      <c r="L25" s="9">
        <v>1.46</v>
      </c>
      <c r="M25" s="9">
        <v>1.4119999999999999</v>
      </c>
      <c r="N25" s="9">
        <v>1.8220000000000001</v>
      </c>
      <c r="O25" s="9" t="s">
        <v>1435</v>
      </c>
      <c r="P25" s="9" t="s">
        <v>106</v>
      </c>
      <c r="Q25" s="40">
        <v>12500</v>
      </c>
      <c r="R25" s="9" t="s">
        <v>108</v>
      </c>
      <c r="S25" s="9" t="s">
        <v>5</v>
      </c>
      <c r="T25" s="9" t="s">
        <v>30</v>
      </c>
    </row>
  </sheetData>
  <sheetProtection sheet="1" objects="1" scenarios="1"/>
  <sortState xmlns:xlrd2="http://schemas.microsoft.com/office/spreadsheetml/2017/richdata2" ref="A3:T24">
    <sortCondition ref="E3"/>
  </sortState>
  <mergeCells count="1">
    <mergeCell ref="A1:T1"/>
  </mergeCells>
  <conditionalFormatting sqref="A3:T25">
    <cfRule type="containsBlanks" dxfId="34" priority="10">
      <formula>LEN(TRIM(A3))=0</formula>
    </cfRule>
  </conditionalFormatting>
  <conditionalFormatting sqref="A2:XFD1048576 A1 U1:XFD1">
    <cfRule type="containsBlanks" dxfId="33" priority="9">
      <formula>LEN(TRIM(A1))=0</formula>
    </cfRule>
  </conditionalFormatting>
  <conditionalFormatting sqref="D13:E18">
    <cfRule type="containsBlanks" dxfId="32" priority="3">
      <formula>LEN(TRIM(D13))=0</formula>
    </cfRule>
  </conditionalFormatting>
  <conditionalFormatting sqref="R14:S18">
    <cfRule type="containsBlanks" dxfId="31" priority="2">
      <formula>LEN(TRIM(R14))=0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outlinePr summaryBelow="0" summaryRight="0"/>
  </sheetPr>
  <dimension ref="A1:V13"/>
  <sheetViews>
    <sheetView topLeftCell="C1" workbookViewId="0">
      <pane ySplit="2" topLeftCell="A3" activePane="bottomLeft" state="frozen"/>
      <selection pane="bottomLeft" sqref="A1:V1"/>
    </sheetView>
  </sheetViews>
  <sheetFormatPr baseColWidth="10" defaultColWidth="11.26953125" defaultRowHeight="15.75" customHeight="1" x14ac:dyDescent="0.4"/>
  <cols>
    <col min="1" max="1" width="4.08984375" style="7" hidden="1" customWidth="1"/>
    <col min="2" max="2" width="17.26953125" style="7" hidden="1" customWidth="1"/>
    <col min="3" max="3" width="5.453125" style="7" customWidth="1"/>
    <col min="4" max="4" width="14" style="7" customWidth="1"/>
    <col min="5" max="5" width="14.08984375" style="7" customWidth="1"/>
    <col min="6" max="6" width="11.26953125" style="7"/>
    <col min="7" max="7" width="10.90625" style="7" customWidth="1"/>
    <col min="8" max="8" width="10.6328125" style="7" customWidth="1"/>
    <col min="9" max="9" width="11.26953125" style="7"/>
    <col min="10" max="10" width="13.08984375" style="7" customWidth="1"/>
    <col min="11" max="12" width="9.08984375" style="7" customWidth="1"/>
    <col min="13" max="13" width="5.7265625" style="7" customWidth="1"/>
    <col min="14" max="14" width="6.36328125" style="7" customWidth="1"/>
    <col min="15" max="15" width="5.7265625" style="7" customWidth="1"/>
    <col min="16" max="17" width="11.26953125" style="7"/>
    <col min="18" max="18" width="10.90625" style="7" customWidth="1"/>
    <col min="19" max="19" width="11.36328125" style="7" customWidth="1"/>
    <col min="20" max="20" width="9" style="7" customWidth="1"/>
    <col min="21" max="21" width="12.08984375" style="7" customWidth="1"/>
    <col min="22" max="22" width="75.453125" style="7" bestFit="1" customWidth="1"/>
    <col min="23" max="16384" width="11.26953125" style="7"/>
  </cols>
  <sheetData>
    <row r="1" spans="1:22" s="21" customFormat="1" ht="27.6" x14ac:dyDescent="0.2">
      <c r="A1" s="165" t="s">
        <v>736</v>
      </c>
      <c r="B1" s="165"/>
      <c r="C1" s="165"/>
      <c r="D1" s="165"/>
      <c r="E1" s="165"/>
      <c r="F1" s="165"/>
      <c r="G1" s="165"/>
      <c r="H1" s="165"/>
      <c r="I1" s="165"/>
      <c r="J1" s="165"/>
      <c r="K1" s="165"/>
      <c r="L1" s="165"/>
      <c r="M1" s="165"/>
      <c r="N1" s="165"/>
      <c r="O1" s="165"/>
      <c r="P1" s="165"/>
      <c r="Q1" s="165"/>
      <c r="R1" s="165"/>
      <c r="S1" s="165"/>
      <c r="T1" s="165"/>
      <c r="U1" s="165"/>
      <c r="V1" s="165"/>
    </row>
    <row r="2" spans="1:22" ht="34.200000000000003" customHeight="1" x14ac:dyDescent="0.4">
      <c r="A2" s="10" t="s">
        <v>1</v>
      </c>
      <c r="B2" s="20" t="s">
        <v>2</v>
      </c>
      <c r="C2" s="4" t="s">
        <v>9</v>
      </c>
      <c r="D2" s="20" t="s">
        <v>3</v>
      </c>
      <c r="E2" s="3" t="s">
        <v>737</v>
      </c>
      <c r="F2" s="4" t="s">
        <v>8</v>
      </c>
      <c r="G2" s="3" t="s">
        <v>738</v>
      </c>
      <c r="H2" s="3" t="s">
        <v>739</v>
      </c>
      <c r="I2" s="3" t="s">
        <v>740</v>
      </c>
      <c r="J2" s="3" t="s">
        <v>1243</v>
      </c>
      <c r="K2" s="3" t="s">
        <v>741</v>
      </c>
      <c r="L2" s="3" t="s">
        <v>160</v>
      </c>
      <c r="M2" s="3" t="s">
        <v>17</v>
      </c>
      <c r="N2" s="3" t="s">
        <v>162</v>
      </c>
      <c r="O2" s="3" t="s">
        <v>19</v>
      </c>
      <c r="P2" s="3" t="s">
        <v>427</v>
      </c>
      <c r="Q2" s="4" t="s">
        <v>6</v>
      </c>
      <c r="R2" s="4" t="s">
        <v>7</v>
      </c>
      <c r="S2" s="5" t="s">
        <v>1244</v>
      </c>
      <c r="T2" s="3" t="s">
        <v>22</v>
      </c>
      <c r="U2" s="3" t="s">
        <v>23</v>
      </c>
      <c r="V2" s="35" t="s">
        <v>224</v>
      </c>
    </row>
    <row r="3" spans="1:22" s="9" customFormat="1" ht="13.5" customHeight="1" x14ac:dyDescent="0.2">
      <c r="A3" s="15">
        <v>7</v>
      </c>
      <c r="B3" s="15" t="s">
        <v>164</v>
      </c>
      <c r="C3" s="15">
        <v>2020</v>
      </c>
      <c r="D3" s="15" t="s">
        <v>51</v>
      </c>
      <c r="E3" s="15" t="s">
        <v>742</v>
      </c>
      <c r="F3" s="15" t="s">
        <v>743</v>
      </c>
      <c r="G3" s="15">
        <v>23</v>
      </c>
      <c r="H3" s="15">
        <v>12</v>
      </c>
      <c r="I3" s="115">
        <v>15</v>
      </c>
      <c r="J3" s="115">
        <v>30</v>
      </c>
      <c r="K3" s="15">
        <v>98</v>
      </c>
      <c r="L3" s="15">
        <v>29.8</v>
      </c>
      <c r="M3" s="15">
        <v>2.6</v>
      </c>
      <c r="N3" s="15">
        <v>3.88</v>
      </c>
      <c r="O3" s="15">
        <v>1.96</v>
      </c>
      <c r="P3" s="15" t="s">
        <v>744</v>
      </c>
      <c r="Q3" s="15" t="s">
        <v>131</v>
      </c>
      <c r="R3" s="15" t="s">
        <v>745</v>
      </c>
      <c r="S3" s="14">
        <v>83000</v>
      </c>
      <c r="T3" s="15" t="s">
        <v>42</v>
      </c>
      <c r="U3" s="15" t="s">
        <v>745</v>
      </c>
      <c r="V3" s="15" t="s">
        <v>746</v>
      </c>
    </row>
    <row r="4" spans="1:22" s="9" customFormat="1" ht="13.5" customHeight="1" x14ac:dyDescent="0.2">
      <c r="A4" s="15">
        <v>7</v>
      </c>
      <c r="B4" s="15" t="s">
        <v>164</v>
      </c>
      <c r="C4" s="15">
        <v>2020</v>
      </c>
      <c r="D4" s="15" t="s">
        <v>51</v>
      </c>
      <c r="E4" s="15" t="s">
        <v>742</v>
      </c>
      <c r="F4" s="15" t="s">
        <v>747</v>
      </c>
      <c r="G4" s="15">
        <v>9</v>
      </c>
      <c r="H4" s="15">
        <v>5</v>
      </c>
      <c r="I4" s="115">
        <v>15</v>
      </c>
      <c r="J4" s="115">
        <v>30</v>
      </c>
      <c r="K4" s="15">
        <v>98</v>
      </c>
      <c r="L4" s="15">
        <v>11.2</v>
      </c>
      <c r="M4" s="15">
        <v>1.07</v>
      </c>
      <c r="N4" s="15">
        <v>3.88</v>
      </c>
      <c r="O4" s="15">
        <v>1.96</v>
      </c>
      <c r="P4" s="15" t="s">
        <v>744</v>
      </c>
      <c r="Q4" s="15" t="s">
        <v>131</v>
      </c>
      <c r="R4" s="15" t="s">
        <v>745</v>
      </c>
      <c r="S4" s="14">
        <v>47000</v>
      </c>
      <c r="T4" s="15" t="s">
        <v>42</v>
      </c>
      <c r="U4" s="15" t="s">
        <v>745</v>
      </c>
      <c r="V4" s="15" t="s">
        <v>748</v>
      </c>
    </row>
    <row r="5" spans="1:22" s="9" customFormat="1" ht="13.5" customHeight="1" x14ac:dyDescent="0.2">
      <c r="A5" s="15">
        <v>9</v>
      </c>
      <c r="B5" s="15" t="s">
        <v>254</v>
      </c>
      <c r="C5" s="15">
        <v>2020</v>
      </c>
      <c r="D5" s="15" t="s">
        <v>90</v>
      </c>
      <c r="E5" s="15" t="s">
        <v>749</v>
      </c>
      <c r="F5" s="15" t="s">
        <v>750</v>
      </c>
      <c r="G5" s="15">
        <v>6.8</v>
      </c>
      <c r="H5" s="15">
        <v>2.2999999999999998</v>
      </c>
      <c r="I5" s="115">
        <v>15</v>
      </c>
      <c r="J5" s="115">
        <v>30</v>
      </c>
      <c r="K5" s="15">
        <v>98</v>
      </c>
      <c r="L5" s="15">
        <v>11.2</v>
      </c>
      <c r="M5" s="15">
        <v>8.51</v>
      </c>
      <c r="N5" s="15">
        <v>0.92</v>
      </c>
      <c r="O5" s="15">
        <v>1.58</v>
      </c>
      <c r="P5" s="15" t="s">
        <v>744</v>
      </c>
      <c r="Q5" s="15" t="s">
        <v>131</v>
      </c>
      <c r="R5" s="15" t="s">
        <v>745</v>
      </c>
      <c r="S5" s="14">
        <v>34010</v>
      </c>
      <c r="T5" s="15" t="s">
        <v>275</v>
      </c>
      <c r="U5" s="15" t="s">
        <v>745</v>
      </c>
      <c r="V5" s="15" t="s">
        <v>751</v>
      </c>
    </row>
    <row r="6" spans="1:22" s="9" customFormat="1" ht="13.5" customHeight="1" x14ac:dyDescent="0.2">
      <c r="A6" s="15">
        <v>10</v>
      </c>
      <c r="B6" s="15" t="s">
        <v>67</v>
      </c>
      <c r="C6" s="15">
        <v>2020</v>
      </c>
      <c r="D6" s="15" t="s">
        <v>40</v>
      </c>
      <c r="E6" s="15" t="s">
        <v>752</v>
      </c>
      <c r="F6" s="15" t="s">
        <v>30</v>
      </c>
      <c r="G6" s="15">
        <v>6</v>
      </c>
      <c r="H6" s="15" t="s">
        <v>30</v>
      </c>
      <c r="I6" s="115">
        <v>40</v>
      </c>
      <c r="J6" s="115">
        <v>60</v>
      </c>
      <c r="K6" s="15">
        <v>98</v>
      </c>
      <c r="L6" s="15">
        <v>96</v>
      </c>
      <c r="M6" s="15">
        <v>0.96499999999999997</v>
      </c>
      <c r="N6" s="15">
        <v>0.20200000000000001</v>
      </c>
      <c r="O6" s="15" t="s">
        <v>30</v>
      </c>
      <c r="P6" s="15" t="s">
        <v>753</v>
      </c>
      <c r="Q6" s="15" t="s">
        <v>479</v>
      </c>
      <c r="R6" s="15" t="s">
        <v>480</v>
      </c>
      <c r="S6" s="14">
        <f>227500</f>
        <v>227500</v>
      </c>
      <c r="T6" s="15" t="s">
        <v>192</v>
      </c>
      <c r="U6" s="15" t="s">
        <v>5</v>
      </c>
      <c r="V6" s="15" t="s">
        <v>754</v>
      </c>
    </row>
    <row r="7" spans="1:22" s="9" customFormat="1" ht="13.5" customHeight="1" x14ac:dyDescent="0.2">
      <c r="A7" s="15">
        <v>11</v>
      </c>
      <c r="B7" s="15" t="s">
        <v>77</v>
      </c>
      <c r="C7" s="15">
        <v>2020</v>
      </c>
      <c r="D7" s="9" t="s">
        <v>78</v>
      </c>
      <c r="E7" s="15" t="s">
        <v>755</v>
      </c>
      <c r="F7" s="15" t="s">
        <v>756</v>
      </c>
      <c r="G7" s="15">
        <v>5</v>
      </c>
      <c r="H7" s="15" t="s">
        <v>30</v>
      </c>
      <c r="I7" s="115" t="s">
        <v>30</v>
      </c>
      <c r="J7" s="115">
        <v>45</v>
      </c>
      <c r="K7" s="15">
        <v>99</v>
      </c>
      <c r="L7" s="15">
        <v>12</v>
      </c>
      <c r="M7" s="15">
        <v>3</v>
      </c>
      <c r="N7" s="15">
        <v>0.8</v>
      </c>
      <c r="O7" s="15">
        <v>1.6</v>
      </c>
      <c r="P7" s="15" t="s">
        <v>757</v>
      </c>
      <c r="Q7" s="15" t="s">
        <v>106</v>
      </c>
      <c r="R7" s="15" t="s">
        <v>30</v>
      </c>
      <c r="S7" s="14">
        <v>28950</v>
      </c>
      <c r="T7" s="15" t="s">
        <v>108</v>
      </c>
      <c r="U7" s="15" t="s">
        <v>5</v>
      </c>
      <c r="V7" s="15" t="s">
        <v>758</v>
      </c>
    </row>
    <row r="8" spans="1:22" s="9" customFormat="1" ht="13.5" customHeight="1" x14ac:dyDescent="0.2">
      <c r="A8" s="15">
        <v>15</v>
      </c>
      <c r="B8" s="15" t="s">
        <v>194</v>
      </c>
      <c r="C8" s="15">
        <v>2017</v>
      </c>
      <c r="D8" s="15" t="s">
        <v>195</v>
      </c>
      <c r="E8" s="15" t="s">
        <v>759</v>
      </c>
      <c r="F8" s="15" t="s">
        <v>760</v>
      </c>
      <c r="G8" s="15">
        <v>11.4</v>
      </c>
      <c r="H8" s="15">
        <v>3.8</v>
      </c>
      <c r="I8" s="115">
        <v>20</v>
      </c>
      <c r="J8" s="115">
        <v>30</v>
      </c>
      <c r="K8" s="15">
        <v>99.6</v>
      </c>
      <c r="L8" s="15">
        <v>22.4</v>
      </c>
      <c r="M8" s="15">
        <v>1.93</v>
      </c>
      <c r="N8" s="15">
        <v>1.17</v>
      </c>
      <c r="O8" s="15">
        <v>4.93</v>
      </c>
      <c r="P8" s="15" t="s">
        <v>761</v>
      </c>
      <c r="Q8" s="15" t="s">
        <v>131</v>
      </c>
      <c r="R8" s="15" t="s">
        <v>30</v>
      </c>
      <c r="S8" s="14">
        <v>107000</v>
      </c>
      <c r="T8" s="15" t="s">
        <v>275</v>
      </c>
      <c r="U8" s="15" t="s">
        <v>5</v>
      </c>
      <c r="V8" s="15" t="s">
        <v>762</v>
      </c>
    </row>
    <row r="9" spans="1:22" s="9" customFormat="1" ht="13.5" customHeight="1" x14ac:dyDescent="0.2">
      <c r="A9" s="15">
        <v>15</v>
      </c>
      <c r="B9" s="15" t="s">
        <v>194</v>
      </c>
      <c r="C9" s="15">
        <v>2017</v>
      </c>
      <c r="D9" s="15" t="s">
        <v>195</v>
      </c>
      <c r="E9" s="15" t="s">
        <v>763</v>
      </c>
      <c r="F9" s="15" t="s">
        <v>764</v>
      </c>
      <c r="G9" s="15">
        <v>0.25</v>
      </c>
      <c r="H9" s="15" t="s">
        <v>30</v>
      </c>
      <c r="I9" s="115">
        <v>11.6</v>
      </c>
      <c r="J9" s="115">
        <v>25</v>
      </c>
      <c r="K9" s="15">
        <v>95</v>
      </c>
      <c r="L9" s="15">
        <v>4.5</v>
      </c>
      <c r="M9" s="15" t="s">
        <v>30</v>
      </c>
      <c r="N9" s="15" t="s">
        <v>30</v>
      </c>
      <c r="O9" s="15" t="s">
        <v>30</v>
      </c>
      <c r="P9" s="15" t="s">
        <v>765</v>
      </c>
      <c r="Q9" s="15" t="s">
        <v>46</v>
      </c>
      <c r="R9" s="15" t="s">
        <v>33</v>
      </c>
      <c r="S9" s="14">
        <v>4500</v>
      </c>
      <c r="T9" s="15" t="s">
        <v>248</v>
      </c>
      <c r="U9" s="15" t="s">
        <v>765</v>
      </c>
      <c r="V9" s="15" t="s">
        <v>758</v>
      </c>
    </row>
    <row r="10" spans="1:22" s="9" customFormat="1" ht="13.5" customHeight="1" x14ac:dyDescent="0.2">
      <c r="A10" s="15">
        <v>20</v>
      </c>
      <c r="B10" s="15" t="s">
        <v>318</v>
      </c>
      <c r="C10" s="15">
        <v>2017</v>
      </c>
      <c r="D10" s="15" t="s">
        <v>51</v>
      </c>
      <c r="E10" s="15" t="s">
        <v>766</v>
      </c>
      <c r="F10" s="15" t="s">
        <v>767</v>
      </c>
      <c r="G10" s="15">
        <v>2</v>
      </c>
      <c r="H10" s="15">
        <v>1.6</v>
      </c>
      <c r="I10" s="115" t="s">
        <v>768</v>
      </c>
      <c r="J10" s="115" t="s">
        <v>30</v>
      </c>
      <c r="K10" s="15" t="s">
        <v>30</v>
      </c>
      <c r="L10" s="15">
        <v>3</v>
      </c>
      <c r="M10" s="15">
        <v>2</v>
      </c>
      <c r="N10" s="15">
        <v>2</v>
      </c>
      <c r="O10" s="15" t="s">
        <v>30</v>
      </c>
      <c r="P10" s="15" t="s">
        <v>769</v>
      </c>
      <c r="Q10" s="15" t="s">
        <v>46</v>
      </c>
      <c r="R10" s="15" t="s">
        <v>33</v>
      </c>
      <c r="S10" s="14">
        <v>15800</v>
      </c>
      <c r="T10" s="15" t="s">
        <v>42</v>
      </c>
      <c r="U10" s="15" t="s">
        <v>5</v>
      </c>
      <c r="V10" s="15" t="s">
        <v>770</v>
      </c>
    </row>
    <row r="11" spans="1:22" s="9" customFormat="1" ht="13.5" customHeight="1" x14ac:dyDescent="0.2">
      <c r="A11" s="15">
        <v>25</v>
      </c>
      <c r="B11" s="15" t="s">
        <v>115</v>
      </c>
      <c r="C11" s="15">
        <v>2019</v>
      </c>
      <c r="D11" s="9" t="s">
        <v>78</v>
      </c>
      <c r="E11" s="15" t="s">
        <v>30</v>
      </c>
      <c r="F11" s="15" t="s">
        <v>771</v>
      </c>
      <c r="G11" s="15">
        <v>6</v>
      </c>
      <c r="H11" s="15">
        <v>3</v>
      </c>
      <c r="I11" s="115" t="s">
        <v>30</v>
      </c>
      <c r="J11" s="115" t="s">
        <v>30</v>
      </c>
      <c r="K11" s="15">
        <v>97</v>
      </c>
      <c r="L11" s="15">
        <v>14</v>
      </c>
      <c r="M11" s="15">
        <v>10</v>
      </c>
      <c r="N11" s="15">
        <v>4</v>
      </c>
      <c r="O11" s="15">
        <v>3.8</v>
      </c>
      <c r="P11" s="15" t="s">
        <v>772</v>
      </c>
      <c r="Q11" s="15" t="s">
        <v>106</v>
      </c>
      <c r="R11" s="15" t="s">
        <v>30</v>
      </c>
      <c r="S11" s="14">
        <v>20000</v>
      </c>
      <c r="T11" s="15" t="s">
        <v>108</v>
      </c>
      <c r="U11" s="15" t="s">
        <v>5</v>
      </c>
      <c r="V11" s="15" t="s">
        <v>773</v>
      </c>
    </row>
    <row r="12" spans="1:22" s="9" customFormat="1" ht="13.5" customHeight="1" x14ac:dyDescent="0.2">
      <c r="A12" s="15">
        <v>28</v>
      </c>
      <c r="B12" s="15" t="s">
        <v>419</v>
      </c>
      <c r="C12" s="15">
        <v>2019</v>
      </c>
      <c r="D12" s="15" t="s">
        <v>40</v>
      </c>
      <c r="E12" s="15" t="s">
        <v>774</v>
      </c>
      <c r="F12" s="15" t="s">
        <v>30</v>
      </c>
      <c r="G12" s="15">
        <v>17.5</v>
      </c>
      <c r="H12" s="15">
        <f>G12</f>
        <v>17.5</v>
      </c>
      <c r="I12" s="115">
        <v>15</v>
      </c>
      <c r="J12" s="115">
        <v>50</v>
      </c>
      <c r="K12" s="15">
        <v>99</v>
      </c>
      <c r="L12" s="15" t="s">
        <v>30</v>
      </c>
      <c r="M12" s="15">
        <v>1.02</v>
      </c>
      <c r="N12" s="15">
        <v>0.2</v>
      </c>
      <c r="O12" s="15" t="s">
        <v>30</v>
      </c>
      <c r="P12" s="15" t="s">
        <v>676</v>
      </c>
      <c r="Q12" s="15" t="s">
        <v>143</v>
      </c>
      <c r="R12" s="15" t="s">
        <v>30</v>
      </c>
      <c r="S12" s="14">
        <v>1000000</v>
      </c>
      <c r="T12" s="9" t="s">
        <v>145</v>
      </c>
      <c r="U12" s="15" t="s">
        <v>5</v>
      </c>
      <c r="V12" s="15" t="s">
        <v>775</v>
      </c>
    </row>
    <row r="13" spans="1:22" ht="13.5" customHeight="1" x14ac:dyDescent="0.4">
      <c r="C13" s="7">
        <v>2021</v>
      </c>
      <c r="D13" s="7" t="s">
        <v>40</v>
      </c>
      <c r="E13" s="15" t="s">
        <v>749</v>
      </c>
      <c r="F13" s="7" t="s">
        <v>1499</v>
      </c>
      <c r="G13" s="7">
        <v>5.9</v>
      </c>
      <c r="H13" s="7">
        <v>2</v>
      </c>
      <c r="I13" s="7">
        <v>15</v>
      </c>
      <c r="J13" s="7">
        <v>30</v>
      </c>
      <c r="K13" s="7">
        <v>98</v>
      </c>
      <c r="L13" s="7">
        <v>11.2</v>
      </c>
      <c r="M13" s="7">
        <v>3.35</v>
      </c>
      <c r="N13" s="7">
        <v>0.92</v>
      </c>
      <c r="O13" s="7">
        <v>1.58</v>
      </c>
      <c r="P13" s="15" t="s">
        <v>744</v>
      </c>
      <c r="Q13" s="15" t="s">
        <v>131</v>
      </c>
      <c r="R13" s="15" t="s">
        <v>745</v>
      </c>
      <c r="S13" s="139">
        <v>40000</v>
      </c>
      <c r="T13" s="7" t="s">
        <v>192</v>
      </c>
      <c r="U13" s="7" t="s">
        <v>745</v>
      </c>
      <c r="V13" s="15" t="s">
        <v>1500</v>
      </c>
    </row>
  </sheetData>
  <sheetProtection sheet="1" objects="1" scenarios="1"/>
  <mergeCells count="1">
    <mergeCell ref="A1:V1"/>
  </mergeCells>
  <conditionalFormatting sqref="A3:V12">
    <cfRule type="containsBlanks" dxfId="30" priority="5">
      <formula>LEN(TRIM(A3))=0</formula>
    </cfRule>
  </conditionalFormatting>
  <conditionalFormatting sqref="A2:XFD1048576 A1 W1:XFD1">
    <cfRule type="containsBlanks" dxfId="29" priority="4">
      <formula>LEN(TRIM(A1))=0</formula>
    </cfRule>
  </conditionalFormatting>
  <conditionalFormatting sqref="E13">
    <cfRule type="containsBlanks" dxfId="28" priority="3">
      <formula>LEN(TRIM(E13))=0</formula>
    </cfRule>
  </conditionalFormatting>
  <conditionalFormatting sqref="P13:R13">
    <cfRule type="containsBlanks" dxfId="27" priority="2">
      <formula>LEN(TRIM(P13))=0</formula>
    </cfRule>
  </conditionalFormatting>
  <conditionalFormatting sqref="V13">
    <cfRule type="containsBlanks" dxfId="26" priority="1">
      <formula>LEN(TRIM(V13))=0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249977111117893"/>
    <outlinePr summaryBelow="0" summaryRight="0"/>
  </sheetPr>
  <dimension ref="A1:W27"/>
  <sheetViews>
    <sheetView topLeftCell="C1" workbookViewId="0">
      <pane ySplit="2" topLeftCell="A3" activePane="bottomLeft" state="frozen"/>
      <selection pane="bottomLeft" sqref="A1:W1"/>
    </sheetView>
  </sheetViews>
  <sheetFormatPr baseColWidth="10" defaultColWidth="11.08984375" defaultRowHeight="15.75" customHeight="1" x14ac:dyDescent="0.4"/>
  <cols>
    <col min="1" max="1" width="4.08984375" style="7" hidden="1" customWidth="1"/>
    <col min="2" max="2" width="18.6328125" style="7" hidden="1" customWidth="1"/>
    <col min="3" max="3" width="5.453125" style="7" customWidth="1"/>
    <col min="4" max="4" width="20.6328125" style="7" customWidth="1"/>
    <col min="5" max="5" width="26.90625" style="7" customWidth="1"/>
    <col min="6" max="6" width="10.7265625" style="7" customWidth="1"/>
    <col min="7" max="7" width="9.90625" style="7" customWidth="1"/>
    <col min="8" max="8" width="10.08984375" style="7" customWidth="1"/>
    <col min="9" max="9" width="8.6328125" style="7" customWidth="1"/>
    <col min="10" max="11" width="8.453125" style="7" customWidth="1"/>
    <col min="12" max="12" width="11" style="7" customWidth="1"/>
    <col min="13" max="13" width="8" style="7" customWidth="1"/>
    <col min="14" max="14" width="7.90625" style="7" customWidth="1"/>
    <col min="15" max="15" width="5.90625" style="7" customWidth="1"/>
    <col min="16" max="16" width="17.90625" style="7" customWidth="1"/>
    <col min="17" max="18" width="12.90625" style="7" customWidth="1"/>
    <col min="19" max="19" width="10.90625" style="7" customWidth="1"/>
    <col min="20" max="20" width="8.90625" style="7" customWidth="1"/>
    <col min="21" max="23" width="9.08984375" style="7" customWidth="1"/>
    <col min="24" max="16384" width="11.08984375" style="7"/>
  </cols>
  <sheetData>
    <row r="1" spans="1:23" ht="27.6" x14ac:dyDescent="0.4">
      <c r="A1" s="162" t="s">
        <v>776</v>
      </c>
      <c r="B1" s="162"/>
      <c r="C1" s="162"/>
      <c r="D1" s="162"/>
      <c r="E1" s="162"/>
      <c r="F1" s="162"/>
      <c r="G1" s="162"/>
      <c r="H1" s="162"/>
      <c r="I1" s="162"/>
      <c r="J1" s="162"/>
      <c r="K1" s="162"/>
      <c r="L1" s="162"/>
      <c r="M1" s="162"/>
      <c r="N1" s="162"/>
      <c r="O1" s="162"/>
      <c r="P1" s="162"/>
      <c r="Q1" s="162"/>
      <c r="R1" s="162"/>
      <c r="S1" s="162"/>
      <c r="T1" s="162"/>
      <c r="U1" s="162"/>
      <c r="V1" s="162"/>
      <c r="W1" s="162"/>
    </row>
    <row r="2" spans="1:23" ht="28.5" customHeight="1" x14ac:dyDescent="0.4">
      <c r="A2" s="10" t="s">
        <v>1</v>
      </c>
      <c r="B2" s="10" t="s">
        <v>2</v>
      </c>
      <c r="C2" s="4" t="s">
        <v>9</v>
      </c>
      <c r="D2" s="10" t="s">
        <v>3</v>
      </c>
      <c r="E2" s="20" t="s">
        <v>4</v>
      </c>
      <c r="F2" s="4" t="s">
        <v>8</v>
      </c>
      <c r="G2" s="3" t="s">
        <v>777</v>
      </c>
      <c r="H2" s="3" t="s">
        <v>778</v>
      </c>
      <c r="I2" s="4" t="s">
        <v>160</v>
      </c>
      <c r="J2" s="3" t="s">
        <v>779</v>
      </c>
      <c r="K2" s="3" t="s">
        <v>780</v>
      </c>
      <c r="L2" s="3" t="s">
        <v>781</v>
      </c>
      <c r="M2" s="3" t="s">
        <v>17</v>
      </c>
      <c r="N2" s="3" t="s">
        <v>162</v>
      </c>
      <c r="O2" s="3" t="s">
        <v>19</v>
      </c>
      <c r="P2" s="10" t="s">
        <v>161</v>
      </c>
      <c r="Q2" s="10" t="s">
        <v>650</v>
      </c>
      <c r="R2" s="3" t="s">
        <v>5</v>
      </c>
      <c r="S2" s="3" t="s">
        <v>6</v>
      </c>
      <c r="T2" s="3" t="s">
        <v>7</v>
      </c>
      <c r="U2" s="5" t="s">
        <v>1244</v>
      </c>
      <c r="V2" s="3" t="s">
        <v>22</v>
      </c>
      <c r="W2" s="3" t="s">
        <v>23</v>
      </c>
    </row>
    <row r="3" spans="1:23" s="9" customFormat="1" ht="13.5" customHeight="1" x14ac:dyDescent="0.2">
      <c r="A3" s="15">
        <v>52</v>
      </c>
      <c r="B3" s="15" t="s">
        <v>154</v>
      </c>
      <c r="C3" s="15">
        <v>2018</v>
      </c>
      <c r="D3" s="9" t="s">
        <v>40</v>
      </c>
      <c r="E3" s="15" t="s">
        <v>817</v>
      </c>
      <c r="F3" s="15" t="s">
        <v>30</v>
      </c>
      <c r="G3" s="15">
        <v>1</v>
      </c>
      <c r="H3" s="15" t="s">
        <v>30</v>
      </c>
      <c r="I3" s="15" t="s">
        <v>30</v>
      </c>
      <c r="J3" s="15">
        <v>1.5</v>
      </c>
      <c r="K3" s="15" t="s">
        <v>30</v>
      </c>
      <c r="L3" s="15" t="s">
        <v>30</v>
      </c>
      <c r="M3" s="15">
        <v>1.26</v>
      </c>
      <c r="N3" s="15" t="s">
        <v>30</v>
      </c>
      <c r="O3" s="15">
        <v>2.75</v>
      </c>
      <c r="P3" s="15" t="s">
        <v>214</v>
      </c>
      <c r="Q3" s="15" t="s">
        <v>30</v>
      </c>
      <c r="R3" s="15" t="s">
        <v>818</v>
      </c>
      <c r="S3" s="15" t="s">
        <v>106</v>
      </c>
      <c r="T3" s="15" t="s">
        <v>30</v>
      </c>
      <c r="U3" s="14">
        <v>3600</v>
      </c>
      <c r="V3" s="15" t="s">
        <v>248</v>
      </c>
      <c r="W3" s="15" t="s">
        <v>5</v>
      </c>
    </row>
    <row r="4" spans="1:23" s="9" customFormat="1" ht="13.5" customHeight="1" x14ac:dyDescent="0.2">
      <c r="A4" s="15">
        <v>52</v>
      </c>
      <c r="B4" s="15" t="s">
        <v>154</v>
      </c>
      <c r="C4" s="15">
        <v>2018</v>
      </c>
      <c r="D4" s="9" t="s">
        <v>40</v>
      </c>
      <c r="E4" s="15" t="s">
        <v>817</v>
      </c>
      <c r="F4" s="15" t="s">
        <v>30</v>
      </c>
      <c r="G4" s="15">
        <v>3</v>
      </c>
      <c r="H4" s="15" t="s">
        <v>30</v>
      </c>
      <c r="I4" s="15" t="s">
        <v>30</v>
      </c>
      <c r="J4" s="15">
        <v>1</v>
      </c>
      <c r="K4" s="15" t="s">
        <v>30</v>
      </c>
      <c r="L4" s="15" t="s">
        <v>30</v>
      </c>
      <c r="M4" s="15">
        <v>1.76</v>
      </c>
      <c r="N4" s="15" t="s">
        <v>30</v>
      </c>
      <c r="O4" s="15">
        <v>3.85</v>
      </c>
      <c r="P4" s="15" t="s">
        <v>214</v>
      </c>
      <c r="Q4" s="15" t="s">
        <v>30</v>
      </c>
      <c r="R4" s="15" t="s">
        <v>818</v>
      </c>
      <c r="S4" s="15" t="s">
        <v>106</v>
      </c>
      <c r="T4" s="15" t="s">
        <v>30</v>
      </c>
      <c r="U4" s="14">
        <v>7000</v>
      </c>
      <c r="V4" s="15" t="s">
        <v>248</v>
      </c>
      <c r="W4" s="15" t="s">
        <v>5</v>
      </c>
    </row>
    <row r="5" spans="1:23" s="9" customFormat="1" ht="13.5" customHeight="1" x14ac:dyDescent="0.2">
      <c r="A5" s="15">
        <v>25</v>
      </c>
      <c r="B5" s="15" t="s">
        <v>115</v>
      </c>
      <c r="C5" s="15">
        <v>2019</v>
      </c>
      <c r="D5" s="15" t="s">
        <v>209</v>
      </c>
      <c r="E5" s="15" t="s">
        <v>803</v>
      </c>
      <c r="F5" s="15" t="s">
        <v>30</v>
      </c>
      <c r="G5" s="15" t="s">
        <v>30</v>
      </c>
      <c r="H5" s="14">
        <v>3500</v>
      </c>
      <c r="I5" s="15">
        <v>18</v>
      </c>
      <c r="J5" s="15" t="s">
        <v>30</v>
      </c>
      <c r="K5" s="15">
        <v>90</v>
      </c>
      <c r="L5" s="15">
        <v>3</v>
      </c>
      <c r="M5" s="15">
        <v>1.8</v>
      </c>
      <c r="N5" s="15">
        <v>2.5</v>
      </c>
      <c r="O5" s="15" t="s">
        <v>30</v>
      </c>
      <c r="P5" s="15" t="s">
        <v>34</v>
      </c>
      <c r="Q5" s="15" t="s">
        <v>30</v>
      </c>
      <c r="R5" s="15" t="s">
        <v>521</v>
      </c>
      <c r="S5" s="15" t="s">
        <v>106</v>
      </c>
      <c r="T5" s="15" t="s">
        <v>30</v>
      </c>
      <c r="U5" s="14">
        <f>56000/2</f>
        <v>28000</v>
      </c>
      <c r="V5" s="9" t="s">
        <v>594</v>
      </c>
      <c r="W5" s="15" t="s">
        <v>5</v>
      </c>
    </row>
    <row r="6" spans="1:23" s="9" customFormat="1" ht="13.5" customHeight="1" x14ac:dyDescent="0.2">
      <c r="A6" s="15">
        <v>25</v>
      </c>
      <c r="B6" s="15" t="s">
        <v>115</v>
      </c>
      <c r="C6" s="15">
        <v>2019</v>
      </c>
      <c r="D6" s="15" t="s">
        <v>209</v>
      </c>
      <c r="E6" s="15" t="s">
        <v>803</v>
      </c>
      <c r="F6" s="15" t="s">
        <v>30</v>
      </c>
      <c r="G6" s="15" t="s">
        <v>30</v>
      </c>
      <c r="H6" s="14">
        <v>2400</v>
      </c>
      <c r="I6" s="15">
        <f>54/3</f>
        <v>18</v>
      </c>
      <c r="J6" s="15" t="s">
        <v>30</v>
      </c>
      <c r="K6" s="15">
        <v>90</v>
      </c>
      <c r="L6" s="15">
        <v>3</v>
      </c>
      <c r="M6" s="15">
        <v>1.8</v>
      </c>
      <c r="N6" s="15">
        <v>2.2000000000000002</v>
      </c>
      <c r="O6" s="15" t="s">
        <v>30</v>
      </c>
      <c r="P6" s="15" t="s">
        <v>34</v>
      </c>
      <c r="Q6" s="15" t="s">
        <v>30</v>
      </c>
      <c r="R6" s="15" t="s">
        <v>521</v>
      </c>
      <c r="S6" s="15" t="s">
        <v>106</v>
      </c>
      <c r="T6" s="15" t="s">
        <v>30</v>
      </c>
      <c r="U6" s="14">
        <v>21000</v>
      </c>
      <c r="V6" s="9" t="s">
        <v>594</v>
      </c>
      <c r="W6" s="15" t="s">
        <v>5</v>
      </c>
    </row>
    <row r="7" spans="1:23" s="9" customFormat="1" ht="13.5" customHeight="1" x14ac:dyDescent="0.2">
      <c r="A7" s="15">
        <v>25</v>
      </c>
      <c r="B7" s="15" t="s">
        <v>115</v>
      </c>
      <c r="C7" s="15">
        <v>2019</v>
      </c>
      <c r="D7" s="15" t="s">
        <v>209</v>
      </c>
      <c r="E7" s="15" t="s">
        <v>802</v>
      </c>
      <c r="F7" s="15" t="s">
        <v>30</v>
      </c>
      <c r="G7" s="15" t="s">
        <v>30</v>
      </c>
      <c r="H7" s="14">
        <v>7600</v>
      </c>
      <c r="I7" s="15">
        <v>15</v>
      </c>
      <c r="J7" s="15" t="s">
        <v>30</v>
      </c>
      <c r="K7" s="15">
        <v>90</v>
      </c>
      <c r="L7" s="15">
        <v>8</v>
      </c>
      <c r="M7" s="15">
        <v>3</v>
      </c>
      <c r="N7" s="15">
        <v>3</v>
      </c>
      <c r="O7" s="15" t="s">
        <v>30</v>
      </c>
      <c r="P7" s="15" t="s">
        <v>148</v>
      </c>
      <c r="Q7" s="15" t="s">
        <v>30</v>
      </c>
      <c r="R7" s="15" t="s">
        <v>521</v>
      </c>
      <c r="S7" s="15" t="s">
        <v>106</v>
      </c>
      <c r="T7" s="15" t="s">
        <v>30</v>
      </c>
      <c r="U7" s="14">
        <f>180000/10</f>
        <v>18000</v>
      </c>
      <c r="V7" s="9" t="s">
        <v>594</v>
      </c>
      <c r="W7" s="15" t="s">
        <v>5</v>
      </c>
    </row>
    <row r="8" spans="1:23" s="9" customFormat="1" ht="13.5" customHeight="1" x14ac:dyDescent="0.2">
      <c r="A8" s="15">
        <v>25</v>
      </c>
      <c r="B8" s="15" t="s">
        <v>115</v>
      </c>
      <c r="C8" s="15">
        <v>2019</v>
      </c>
      <c r="D8" s="15" t="s">
        <v>209</v>
      </c>
      <c r="E8" s="15" t="s">
        <v>802</v>
      </c>
      <c r="F8" s="15" t="s">
        <v>30</v>
      </c>
      <c r="G8" s="15" t="s">
        <v>30</v>
      </c>
      <c r="H8" s="14">
        <v>12500</v>
      </c>
      <c r="I8" s="15">
        <v>15</v>
      </c>
      <c r="J8" s="15" t="s">
        <v>30</v>
      </c>
      <c r="K8" s="15">
        <v>90</v>
      </c>
      <c r="L8" s="15">
        <v>8</v>
      </c>
      <c r="M8" s="15">
        <v>3.5</v>
      </c>
      <c r="N8" s="15">
        <v>3.5</v>
      </c>
      <c r="O8" s="15" t="s">
        <v>30</v>
      </c>
      <c r="P8" s="15" t="s">
        <v>148</v>
      </c>
      <c r="Q8" s="15" t="s">
        <v>30</v>
      </c>
      <c r="R8" s="15" t="s">
        <v>521</v>
      </c>
      <c r="S8" s="15" t="s">
        <v>106</v>
      </c>
      <c r="T8" s="15" t="s">
        <v>30</v>
      </c>
      <c r="U8" s="14">
        <v>24000</v>
      </c>
      <c r="V8" s="9" t="s">
        <v>594</v>
      </c>
      <c r="W8" s="15" t="s">
        <v>5</v>
      </c>
    </row>
    <row r="9" spans="1:23" s="9" customFormat="1" ht="13.5" customHeight="1" x14ac:dyDescent="0.2">
      <c r="A9" s="15">
        <v>25</v>
      </c>
      <c r="B9" s="15" t="s">
        <v>115</v>
      </c>
      <c r="C9" s="15">
        <v>2019</v>
      </c>
      <c r="D9" s="15" t="s">
        <v>209</v>
      </c>
      <c r="E9" s="15" t="s">
        <v>802</v>
      </c>
      <c r="F9" s="15" t="s">
        <v>30</v>
      </c>
      <c r="G9" s="15" t="s">
        <v>30</v>
      </c>
      <c r="H9" s="14">
        <v>23600</v>
      </c>
      <c r="I9" s="15">
        <v>15</v>
      </c>
      <c r="J9" s="15" t="s">
        <v>30</v>
      </c>
      <c r="K9" s="15">
        <v>90</v>
      </c>
      <c r="L9" s="15">
        <v>8</v>
      </c>
      <c r="M9" s="15">
        <v>4.5</v>
      </c>
      <c r="N9" s="15">
        <v>4.2</v>
      </c>
      <c r="O9" s="15" t="s">
        <v>30</v>
      </c>
      <c r="P9" s="15" t="s">
        <v>148</v>
      </c>
      <c r="Q9" s="15" t="s">
        <v>30</v>
      </c>
      <c r="R9" s="15" t="s">
        <v>521</v>
      </c>
      <c r="S9" s="15" t="s">
        <v>106</v>
      </c>
      <c r="T9" s="15" t="s">
        <v>30</v>
      </c>
      <c r="U9" s="14">
        <v>3850</v>
      </c>
      <c r="V9" s="9" t="s">
        <v>594</v>
      </c>
      <c r="W9" s="15" t="s">
        <v>5</v>
      </c>
    </row>
    <row r="10" spans="1:23" s="9" customFormat="1" ht="13.5" customHeight="1" x14ac:dyDescent="0.2">
      <c r="A10" s="9">
        <v>1</v>
      </c>
      <c r="B10" s="9" t="s">
        <v>25</v>
      </c>
      <c r="C10" s="9">
        <v>2020</v>
      </c>
      <c r="D10" s="9" t="s">
        <v>26</v>
      </c>
      <c r="E10" s="9" t="s">
        <v>782</v>
      </c>
      <c r="F10" s="9" t="s">
        <v>783</v>
      </c>
      <c r="G10" s="9">
        <v>0.22700000000000001</v>
      </c>
      <c r="H10" s="15" t="s">
        <v>30</v>
      </c>
      <c r="I10" s="9">
        <v>2.5</v>
      </c>
      <c r="J10" s="9" t="s">
        <v>30</v>
      </c>
      <c r="K10" s="9" t="s">
        <v>784</v>
      </c>
      <c r="L10" s="9">
        <v>60</v>
      </c>
      <c r="M10" s="9">
        <v>0.46</v>
      </c>
      <c r="N10" s="9">
        <v>0.76</v>
      </c>
      <c r="O10" s="9">
        <v>1.65</v>
      </c>
      <c r="P10" s="9" t="s">
        <v>34</v>
      </c>
      <c r="Q10" s="9" t="s">
        <v>785</v>
      </c>
      <c r="R10" s="9" t="s">
        <v>786</v>
      </c>
      <c r="S10" s="9" t="s">
        <v>131</v>
      </c>
      <c r="T10" s="9" t="s">
        <v>30</v>
      </c>
      <c r="U10" s="40">
        <v>25000</v>
      </c>
      <c r="V10" s="9" t="s">
        <v>275</v>
      </c>
      <c r="W10" s="9" t="s">
        <v>5</v>
      </c>
    </row>
    <row r="11" spans="1:23" s="9" customFormat="1" ht="13.5" customHeight="1" x14ac:dyDescent="0.2">
      <c r="A11" s="15">
        <v>10</v>
      </c>
      <c r="B11" s="15" t="s">
        <v>67</v>
      </c>
      <c r="C11" s="15">
        <v>2020</v>
      </c>
      <c r="D11" s="15" t="s">
        <v>297</v>
      </c>
      <c r="E11" s="15" t="s">
        <v>790</v>
      </c>
      <c r="F11" s="15" t="s">
        <v>30</v>
      </c>
      <c r="G11" s="15">
        <v>7</v>
      </c>
      <c r="H11" s="15" t="s">
        <v>30</v>
      </c>
      <c r="I11" s="15">
        <v>1.5</v>
      </c>
      <c r="J11" s="15">
        <v>1</v>
      </c>
      <c r="K11" s="15">
        <v>90</v>
      </c>
      <c r="L11" s="15" t="s">
        <v>30</v>
      </c>
      <c r="M11" s="15" t="s">
        <v>30</v>
      </c>
      <c r="N11" s="9">
        <v>2.4</v>
      </c>
      <c r="O11" s="9">
        <v>4</v>
      </c>
      <c r="P11" s="15" t="s">
        <v>214</v>
      </c>
      <c r="Q11" s="15" t="s">
        <v>791</v>
      </c>
      <c r="R11" s="15" t="s">
        <v>792</v>
      </c>
      <c r="S11" s="15" t="s">
        <v>106</v>
      </c>
      <c r="T11" s="15" t="s">
        <v>30</v>
      </c>
      <c r="U11" s="14">
        <v>5792</v>
      </c>
      <c r="V11" s="9" t="s">
        <v>594</v>
      </c>
      <c r="W11" s="15" t="s">
        <v>5</v>
      </c>
    </row>
    <row r="12" spans="1:23" s="9" customFormat="1" ht="13.5" customHeight="1" x14ac:dyDescent="0.2">
      <c r="A12" s="15">
        <v>10</v>
      </c>
      <c r="B12" s="15" t="s">
        <v>67</v>
      </c>
      <c r="C12" s="15">
        <v>2020</v>
      </c>
      <c r="D12" s="15" t="s">
        <v>297</v>
      </c>
      <c r="E12" s="15" t="s">
        <v>790</v>
      </c>
      <c r="F12" s="15" t="s">
        <v>30</v>
      </c>
      <c r="G12" s="15">
        <v>3.5</v>
      </c>
      <c r="H12" s="15" t="s">
        <v>30</v>
      </c>
      <c r="I12" s="15">
        <v>3</v>
      </c>
      <c r="J12" s="15">
        <v>1</v>
      </c>
      <c r="K12" s="15">
        <v>90</v>
      </c>
      <c r="L12" s="15" t="s">
        <v>30</v>
      </c>
      <c r="M12" s="15" t="s">
        <v>30</v>
      </c>
      <c r="N12" s="9">
        <v>2</v>
      </c>
      <c r="O12" s="9">
        <v>3.4</v>
      </c>
      <c r="P12" s="15" t="s">
        <v>214</v>
      </c>
      <c r="Q12" s="15" t="s">
        <v>791</v>
      </c>
      <c r="R12" s="15" t="s">
        <v>792</v>
      </c>
      <c r="S12" s="15" t="s">
        <v>106</v>
      </c>
      <c r="T12" s="15" t="s">
        <v>30</v>
      </c>
      <c r="U12" s="14">
        <v>3821</v>
      </c>
      <c r="V12" s="9" t="s">
        <v>594</v>
      </c>
      <c r="W12" s="15" t="s">
        <v>5</v>
      </c>
    </row>
    <row r="13" spans="1:23" s="9" customFormat="1" ht="13.5" customHeight="1" x14ac:dyDescent="0.2">
      <c r="A13" s="15">
        <v>30</v>
      </c>
      <c r="B13" s="15" t="s">
        <v>141</v>
      </c>
      <c r="C13" s="15">
        <v>2017</v>
      </c>
      <c r="D13" s="15" t="s">
        <v>40</v>
      </c>
      <c r="E13" s="15" t="s">
        <v>807</v>
      </c>
      <c r="F13" s="15" t="s">
        <v>30</v>
      </c>
      <c r="G13" s="15">
        <v>2.8</v>
      </c>
      <c r="H13" s="15" t="s">
        <v>30</v>
      </c>
      <c r="I13" s="15">
        <f>18/1000</f>
        <v>1.7999999999999999E-2</v>
      </c>
      <c r="J13" s="15">
        <v>1</v>
      </c>
      <c r="K13" s="15">
        <v>6</v>
      </c>
      <c r="L13" s="15">
        <v>50</v>
      </c>
      <c r="M13" s="15" t="s">
        <v>30</v>
      </c>
      <c r="N13" s="15">
        <v>1.6</v>
      </c>
      <c r="O13" s="15">
        <v>1.8</v>
      </c>
      <c r="P13" s="15" t="s">
        <v>214</v>
      </c>
      <c r="Q13" s="15" t="s">
        <v>808</v>
      </c>
      <c r="R13" s="15" t="s">
        <v>809</v>
      </c>
      <c r="S13" s="15" t="s">
        <v>46</v>
      </c>
      <c r="T13" s="15" t="s">
        <v>810</v>
      </c>
      <c r="U13" s="14">
        <v>55268</v>
      </c>
      <c r="V13" s="9" t="s">
        <v>248</v>
      </c>
      <c r="W13" s="15" t="s">
        <v>5</v>
      </c>
    </row>
    <row r="14" spans="1:23" s="9" customFormat="1" ht="13.5" customHeight="1" x14ac:dyDescent="0.2">
      <c r="A14" s="15">
        <v>23</v>
      </c>
      <c r="B14" s="15" t="s">
        <v>104</v>
      </c>
      <c r="C14" s="15">
        <v>2019</v>
      </c>
      <c r="D14" s="15" t="s">
        <v>40</v>
      </c>
      <c r="E14" s="15" t="s">
        <v>798</v>
      </c>
      <c r="F14" s="15" t="s">
        <v>30</v>
      </c>
      <c r="G14" s="15">
        <v>8</v>
      </c>
      <c r="H14" s="15" t="s">
        <v>30</v>
      </c>
      <c r="I14" s="15" t="s">
        <v>30</v>
      </c>
      <c r="J14" s="15">
        <v>3.91</v>
      </c>
      <c r="K14" s="15">
        <v>184</v>
      </c>
      <c r="L14" s="15" t="s">
        <v>30</v>
      </c>
      <c r="M14" s="15" t="s">
        <v>30</v>
      </c>
      <c r="N14" s="15">
        <v>1.75</v>
      </c>
      <c r="O14" s="15">
        <v>4.1399999999999997</v>
      </c>
      <c r="P14" s="15" t="s">
        <v>439</v>
      </c>
      <c r="Q14" s="15" t="s">
        <v>1223</v>
      </c>
      <c r="R14" s="15" t="s">
        <v>800</v>
      </c>
      <c r="S14" s="15" t="s">
        <v>799</v>
      </c>
      <c r="T14" s="15" t="s">
        <v>30</v>
      </c>
      <c r="U14" s="14">
        <v>471500</v>
      </c>
      <c r="V14" s="9" t="s">
        <v>801</v>
      </c>
      <c r="W14" s="15" t="s">
        <v>5</v>
      </c>
    </row>
    <row r="15" spans="1:23" s="9" customFormat="1" ht="13.5" customHeight="1" x14ac:dyDescent="0.2">
      <c r="A15" s="15">
        <v>15</v>
      </c>
      <c r="B15" s="15" t="s">
        <v>194</v>
      </c>
      <c r="C15" s="15">
        <v>2017</v>
      </c>
      <c r="D15" s="15" t="s">
        <v>195</v>
      </c>
      <c r="E15" s="15" t="s">
        <v>793</v>
      </c>
      <c r="F15" s="15" t="s">
        <v>30</v>
      </c>
      <c r="G15" s="15">
        <v>10</v>
      </c>
      <c r="H15" s="15" t="s">
        <v>30</v>
      </c>
      <c r="I15" s="15">
        <v>0.9</v>
      </c>
      <c r="J15" s="15" t="s">
        <v>30</v>
      </c>
      <c r="K15" s="15">
        <v>70</v>
      </c>
      <c r="L15" s="15">
        <v>100</v>
      </c>
      <c r="M15" s="15" t="s">
        <v>30</v>
      </c>
      <c r="N15" s="15">
        <v>1.55</v>
      </c>
      <c r="O15" s="15" t="s">
        <v>30</v>
      </c>
      <c r="P15" s="15" t="s">
        <v>214</v>
      </c>
      <c r="Q15" s="15" t="s">
        <v>1225</v>
      </c>
      <c r="R15" s="15" t="s">
        <v>794</v>
      </c>
      <c r="S15" s="15" t="s">
        <v>106</v>
      </c>
      <c r="T15" s="15" t="s">
        <v>30</v>
      </c>
      <c r="U15" s="14">
        <v>25150</v>
      </c>
      <c r="V15" s="9" t="s">
        <v>594</v>
      </c>
      <c r="W15" s="15" t="s">
        <v>5</v>
      </c>
    </row>
    <row r="16" spans="1:23" s="9" customFormat="1" ht="13.5" customHeight="1" x14ac:dyDescent="0.2">
      <c r="A16" s="15">
        <v>25</v>
      </c>
      <c r="B16" s="15" t="s">
        <v>115</v>
      </c>
      <c r="C16" s="15">
        <v>2019</v>
      </c>
      <c r="D16" s="15" t="s">
        <v>209</v>
      </c>
      <c r="E16" s="15" t="s">
        <v>804</v>
      </c>
      <c r="F16" s="15" t="s">
        <v>30</v>
      </c>
      <c r="G16" s="15">
        <v>20</v>
      </c>
      <c r="H16" s="15" t="s">
        <v>30</v>
      </c>
      <c r="I16" s="15">
        <v>18.5</v>
      </c>
      <c r="J16" s="15" t="s">
        <v>30</v>
      </c>
      <c r="K16" s="15">
        <v>90</v>
      </c>
      <c r="L16" s="15" t="s">
        <v>30</v>
      </c>
      <c r="M16" s="15" t="s">
        <v>30</v>
      </c>
      <c r="N16" s="15" t="s">
        <v>30</v>
      </c>
      <c r="O16" s="15" t="s">
        <v>30</v>
      </c>
      <c r="P16" s="15" t="s">
        <v>805</v>
      </c>
      <c r="Q16" s="15" t="s">
        <v>30</v>
      </c>
      <c r="R16" s="15" t="s">
        <v>806</v>
      </c>
      <c r="S16" s="15" t="s">
        <v>106</v>
      </c>
      <c r="T16" s="15" t="s">
        <v>30</v>
      </c>
      <c r="U16" s="14">
        <f>130800/3</f>
        <v>43600</v>
      </c>
      <c r="V16" s="9" t="s">
        <v>594</v>
      </c>
      <c r="W16" s="15" t="s">
        <v>5</v>
      </c>
    </row>
    <row r="17" spans="1:23" s="9" customFormat="1" ht="13.5" customHeight="1" x14ac:dyDescent="0.2">
      <c r="A17" s="15">
        <v>25</v>
      </c>
      <c r="B17" s="15" t="s">
        <v>115</v>
      </c>
      <c r="C17" s="15">
        <v>2019</v>
      </c>
      <c r="D17" s="15" t="s">
        <v>209</v>
      </c>
      <c r="E17" s="15" t="s">
        <v>804</v>
      </c>
      <c r="F17" s="15" t="s">
        <v>30</v>
      </c>
      <c r="G17" s="15">
        <v>10</v>
      </c>
      <c r="H17" s="15" t="s">
        <v>30</v>
      </c>
      <c r="I17" s="15">
        <v>15</v>
      </c>
      <c r="J17" s="15" t="s">
        <v>30</v>
      </c>
      <c r="K17" s="15">
        <v>90</v>
      </c>
      <c r="L17" s="15" t="s">
        <v>30</v>
      </c>
      <c r="M17" s="15" t="s">
        <v>30</v>
      </c>
      <c r="N17" s="15" t="s">
        <v>30</v>
      </c>
      <c r="O17" s="15" t="s">
        <v>30</v>
      </c>
      <c r="P17" s="15" t="s">
        <v>805</v>
      </c>
      <c r="Q17" s="15" t="s">
        <v>30</v>
      </c>
      <c r="R17" s="15" t="s">
        <v>806</v>
      </c>
      <c r="S17" s="15" t="s">
        <v>106</v>
      </c>
      <c r="T17" s="15" t="s">
        <v>30</v>
      </c>
      <c r="U17" s="14">
        <f>719150/19</f>
        <v>37850</v>
      </c>
      <c r="V17" s="9" t="s">
        <v>594</v>
      </c>
      <c r="W17" s="15" t="s">
        <v>5</v>
      </c>
    </row>
    <row r="18" spans="1:23" s="9" customFormat="1" ht="13.5" customHeight="1" x14ac:dyDescent="0.2">
      <c r="A18" s="15">
        <v>25</v>
      </c>
      <c r="B18" s="15" t="s">
        <v>115</v>
      </c>
      <c r="C18" s="15">
        <v>2019</v>
      </c>
      <c r="D18" s="15" t="s">
        <v>209</v>
      </c>
      <c r="E18" s="15" t="s">
        <v>804</v>
      </c>
      <c r="F18" s="15" t="s">
        <v>30</v>
      </c>
      <c r="G18" s="15">
        <v>5</v>
      </c>
      <c r="H18" s="15" t="s">
        <v>30</v>
      </c>
      <c r="I18" s="15">
        <v>5.5</v>
      </c>
      <c r="J18" s="15">
        <v>5</v>
      </c>
      <c r="K18" s="15">
        <v>90</v>
      </c>
      <c r="L18" s="15" t="s">
        <v>30</v>
      </c>
      <c r="M18" s="15" t="s">
        <v>30</v>
      </c>
      <c r="N18" s="15" t="s">
        <v>30</v>
      </c>
      <c r="O18" s="15" t="s">
        <v>30</v>
      </c>
      <c r="P18" s="15" t="s">
        <v>805</v>
      </c>
      <c r="Q18" s="15" t="s">
        <v>1222</v>
      </c>
      <c r="R18" s="15" t="s">
        <v>806</v>
      </c>
      <c r="S18" s="15" t="s">
        <v>106</v>
      </c>
      <c r="T18" s="15" t="s">
        <v>30</v>
      </c>
      <c r="U18" s="14">
        <f>30000/2</f>
        <v>15000</v>
      </c>
      <c r="V18" s="9" t="s">
        <v>594</v>
      </c>
      <c r="W18" s="15" t="s">
        <v>5</v>
      </c>
    </row>
    <row r="19" spans="1:23" s="9" customFormat="1" ht="13.5" customHeight="1" x14ac:dyDescent="0.2">
      <c r="A19" s="15">
        <v>25</v>
      </c>
      <c r="B19" s="15" t="s">
        <v>115</v>
      </c>
      <c r="C19" s="15">
        <v>2019</v>
      </c>
      <c r="D19" s="15" t="s">
        <v>209</v>
      </c>
      <c r="E19" s="15" t="s">
        <v>804</v>
      </c>
      <c r="F19" s="15" t="s">
        <v>30</v>
      </c>
      <c r="G19" s="15">
        <v>1.5</v>
      </c>
      <c r="H19" s="15" t="s">
        <v>30</v>
      </c>
      <c r="I19" s="15">
        <v>2.2000000000000002</v>
      </c>
      <c r="J19" s="15" t="s">
        <v>30</v>
      </c>
      <c r="K19" s="15">
        <v>90</v>
      </c>
      <c r="L19" s="15" t="s">
        <v>30</v>
      </c>
      <c r="M19" s="15" t="s">
        <v>30</v>
      </c>
      <c r="N19" s="15" t="s">
        <v>30</v>
      </c>
      <c r="O19" s="15" t="s">
        <v>30</v>
      </c>
      <c r="P19" s="15" t="s">
        <v>805</v>
      </c>
      <c r="Q19" s="15" t="s">
        <v>30</v>
      </c>
      <c r="R19" s="15" t="s">
        <v>806</v>
      </c>
      <c r="S19" s="15" t="s">
        <v>106</v>
      </c>
      <c r="T19" s="15" t="s">
        <v>30</v>
      </c>
      <c r="U19" s="14">
        <v>9300</v>
      </c>
      <c r="V19" s="9" t="s">
        <v>594</v>
      </c>
      <c r="W19" s="15" t="s">
        <v>5</v>
      </c>
    </row>
    <row r="20" spans="1:23" s="9" customFormat="1" ht="13.5" customHeight="1" x14ac:dyDescent="0.2">
      <c r="C20" s="9">
        <v>2021</v>
      </c>
      <c r="D20" s="15" t="s">
        <v>78</v>
      </c>
      <c r="E20" s="9" t="s">
        <v>1378</v>
      </c>
      <c r="F20" s="9" t="s">
        <v>30</v>
      </c>
      <c r="G20" s="9">
        <v>50</v>
      </c>
      <c r="H20" s="9" t="s">
        <v>30</v>
      </c>
      <c r="I20" s="9">
        <v>55</v>
      </c>
      <c r="J20" s="9">
        <v>12</v>
      </c>
      <c r="K20" s="9">
        <v>190</v>
      </c>
      <c r="L20" s="9">
        <v>85</v>
      </c>
      <c r="M20" s="9" t="s">
        <v>30</v>
      </c>
      <c r="N20" s="9">
        <v>3.3</v>
      </c>
      <c r="O20" s="9">
        <v>5.34</v>
      </c>
      <c r="P20" s="9" t="s">
        <v>473</v>
      </c>
      <c r="Q20" s="9" t="s">
        <v>30</v>
      </c>
      <c r="R20" s="9" t="s">
        <v>1379</v>
      </c>
      <c r="S20" s="9" t="s">
        <v>106</v>
      </c>
      <c r="T20" s="9" t="s">
        <v>30</v>
      </c>
      <c r="U20" s="40">
        <v>234300</v>
      </c>
      <c r="V20" s="9" t="s">
        <v>594</v>
      </c>
      <c r="W20" s="9" t="s">
        <v>5</v>
      </c>
    </row>
    <row r="21" spans="1:23" s="9" customFormat="1" ht="13.5" customHeight="1" x14ac:dyDescent="0.2">
      <c r="C21" s="9">
        <v>2021</v>
      </c>
      <c r="D21" s="9" t="s">
        <v>209</v>
      </c>
      <c r="E21" s="28" t="s">
        <v>1425</v>
      </c>
      <c r="F21" s="9" t="s">
        <v>30</v>
      </c>
      <c r="G21" s="9">
        <v>25</v>
      </c>
      <c r="H21" s="121" t="s">
        <v>1422</v>
      </c>
      <c r="I21" s="9" t="s">
        <v>30</v>
      </c>
      <c r="J21" s="9">
        <v>250</v>
      </c>
      <c r="K21" s="9">
        <v>400</v>
      </c>
      <c r="L21" s="9" t="s">
        <v>30</v>
      </c>
      <c r="M21" s="9" t="s">
        <v>30</v>
      </c>
      <c r="N21" s="9">
        <v>1.3</v>
      </c>
      <c r="O21" s="9">
        <v>6</v>
      </c>
      <c r="P21" s="9" t="s">
        <v>1423</v>
      </c>
      <c r="Q21" s="9" t="s">
        <v>30</v>
      </c>
      <c r="R21" s="9" t="s">
        <v>1424</v>
      </c>
      <c r="S21" s="9" t="s">
        <v>1426</v>
      </c>
      <c r="T21" s="9" t="s">
        <v>30</v>
      </c>
      <c r="U21" s="40">
        <v>720000</v>
      </c>
      <c r="V21" s="9" t="s">
        <v>1427</v>
      </c>
      <c r="W21" s="9" t="s">
        <v>5</v>
      </c>
    </row>
    <row r="22" spans="1:23" s="9" customFormat="1" ht="13.5" customHeight="1" x14ac:dyDescent="0.2">
      <c r="A22" s="15"/>
      <c r="B22" s="15"/>
      <c r="C22" s="15">
        <v>2022</v>
      </c>
      <c r="D22" s="15" t="s">
        <v>148</v>
      </c>
      <c r="E22" s="114" t="s">
        <v>1311</v>
      </c>
      <c r="F22" s="15" t="s">
        <v>30</v>
      </c>
      <c r="G22" s="15">
        <v>15</v>
      </c>
      <c r="H22" s="115" t="s">
        <v>30</v>
      </c>
      <c r="I22" s="15">
        <v>30</v>
      </c>
      <c r="J22" s="15">
        <v>25</v>
      </c>
      <c r="K22" s="15">
        <v>100</v>
      </c>
      <c r="L22" s="15">
        <v>60</v>
      </c>
      <c r="M22" s="15" t="s">
        <v>30</v>
      </c>
      <c r="N22" s="15">
        <v>2.4</v>
      </c>
      <c r="O22" s="15">
        <v>6.6749999999999998</v>
      </c>
      <c r="P22" s="15" t="s">
        <v>1309</v>
      </c>
      <c r="Q22" s="15" t="s">
        <v>30</v>
      </c>
      <c r="R22" s="15" t="s">
        <v>1310</v>
      </c>
      <c r="S22" s="15" t="s">
        <v>106</v>
      </c>
      <c r="T22" s="15" t="s">
        <v>30</v>
      </c>
      <c r="U22" s="14">
        <v>30000</v>
      </c>
      <c r="V22" s="9" t="s">
        <v>594</v>
      </c>
      <c r="W22" s="15" t="s">
        <v>5</v>
      </c>
    </row>
    <row r="23" spans="1:23" s="9" customFormat="1" ht="13.5" customHeight="1" x14ac:dyDescent="0.2">
      <c r="A23" s="15"/>
      <c r="B23" s="15"/>
      <c r="C23" s="15">
        <v>2022</v>
      </c>
      <c r="D23" s="15" t="s">
        <v>148</v>
      </c>
      <c r="E23" s="114" t="s">
        <v>1308</v>
      </c>
      <c r="F23" s="15" t="s">
        <v>1307</v>
      </c>
      <c r="G23" s="15">
        <v>15</v>
      </c>
      <c r="H23" s="115" t="s">
        <v>30</v>
      </c>
      <c r="I23" s="15">
        <v>30</v>
      </c>
      <c r="J23" s="15">
        <v>25</v>
      </c>
      <c r="K23" s="15">
        <v>100</v>
      </c>
      <c r="L23" s="15">
        <v>60</v>
      </c>
      <c r="M23" s="15" t="s">
        <v>30</v>
      </c>
      <c r="N23" s="15">
        <v>2.6</v>
      </c>
      <c r="O23" s="15">
        <v>6.6749999999999998</v>
      </c>
      <c r="P23" s="15" t="s">
        <v>1309</v>
      </c>
      <c r="Q23" s="15" t="s">
        <v>30</v>
      </c>
      <c r="R23" s="15" t="s">
        <v>1310</v>
      </c>
      <c r="S23" s="15" t="s">
        <v>106</v>
      </c>
      <c r="T23" s="15" t="s">
        <v>30</v>
      </c>
      <c r="U23" s="14">
        <v>61200</v>
      </c>
      <c r="V23" s="9" t="s">
        <v>594</v>
      </c>
      <c r="W23" s="15" t="s">
        <v>5</v>
      </c>
    </row>
    <row r="24" spans="1:23" s="9" customFormat="1" ht="13.5" customHeight="1" x14ac:dyDescent="0.2">
      <c r="A24" s="15">
        <v>21</v>
      </c>
      <c r="B24" s="15" t="s">
        <v>270</v>
      </c>
      <c r="C24" s="15">
        <v>2019</v>
      </c>
      <c r="D24" s="15" t="s">
        <v>78</v>
      </c>
      <c r="E24" s="15" t="s">
        <v>1224</v>
      </c>
      <c r="F24" s="15" t="s">
        <v>30</v>
      </c>
      <c r="G24" s="15" t="s">
        <v>30</v>
      </c>
      <c r="H24" s="115" t="s">
        <v>795</v>
      </c>
      <c r="I24" s="15">
        <v>40</v>
      </c>
      <c r="J24" s="15">
        <v>15.2</v>
      </c>
      <c r="K24" s="15">
        <v>200</v>
      </c>
      <c r="L24" s="15" t="s">
        <v>30</v>
      </c>
      <c r="M24" s="15">
        <v>4.2</v>
      </c>
      <c r="N24" s="15">
        <v>0.5</v>
      </c>
      <c r="O24" s="15" t="s">
        <v>30</v>
      </c>
      <c r="P24" s="15" t="s">
        <v>796</v>
      </c>
      <c r="Q24" s="15" t="s">
        <v>30</v>
      </c>
      <c r="R24" s="15" t="s">
        <v>797</v>
      </c>
      <c r="S24" s="15" t="s">
        <v>131</v>
      </c>
      <c r="T24" s="15" t="s">
        <v>30</v>
      </c>
      <c r="U24" s="14">
        <v>2300000</v>
      </c>
      <c r="V24" s="9" t="s">
        <v>275</v>
      </c>
      <c r="W24" s="15" t="s">
        <v>5</v>
      </c>
    </row>
    <row r="25" spans="1:23" s="9" customFormat="1" ht="13.5" customHeight="1" x14ac:dyDescent="0.2">
      <c r="A25" s="15">
        <v>9</v>
      </c>
      <c r="B25" s="15" t="s">
        <v>254</v>
      </c>
      <c r="C25" s="15">
        <v>2019</v>
      </c>
      <c r="D25" s="15" t="s">
        <v>787</v>
      </c>
      <c r="E25" s="15" t="s">
        <v>788</v>
      </c>
      <c r="F25" s="15" t="s">
        <v>30</v>
      </c>
      <c r="G25" s="141">
        <f>3.05*0.03675*250</f>
        <v>28.021874999999998</v>
      </c>
      <c r="H25" s="115" t="s">
        <v>30</v>
      </c>
      <c r="I25" s="15" t="s">
        <v>30</v>
      </c>
      <c r="J25" s="15">
        <v>50</v>
      </c>
      <c r="K25" s="15">
        <v>240</v>
      </c>
      <c r="L25" s="15" t="s">
        <v>30</v>
      </c>
      <c r="M25" s="15" t="s">
        <v>30</v>
      </c>
      <c r="N25" s="15" t="s">
        <v>30</v>
      </c>
      <c r="O25" s="15" t="s">
        <v>30</v>
      </c>
      <c r="P25" s="15" t="s">
        <v>34</v>
      </c>
      <c r="Q25" s="15" t="s">
        <v>30</v>
      </c>
      <c r="R25" s="15" t="s">
        <v>789</v>
      </c>
      <c r="S25" s="15" t="s">
        <v>309</v>
      </c>
      <c r="T25" s="15" t="s">
        <v>30</v>
      </c>
      <c r="U25" s="14">
        <v>880000</v>
      </c>
      <c r="V25" s="9" t="s">
        <v>613</v>
      </c>
      <c r="W25" s="15" t="s">
        <v>5</v>
      </c>
    </row>
    <row r="26" spans="1:23" s="9" customFormat="1" ht="13.5" customHeight="1" x14ac:dyDescent="0.2">
      <c r="A26" s="15">
        <v>36</v>
      </c>
      <c r="B26" s="15" t="s">
        <v>204</v>
      </c>
      <c r="C26" s="15">
        <v>2017</v>
      </c>
      <c r="D26" s="15" t="s">
        <v>811</v>
      </c>
      <c r="E26" s="15" t="s">
        <v>812</v>
      </c>
      <c r="F26" s="15" t="s">
        <v>30</v>
      </c>
      <c r="G26" s="15" t="s">
        <v>30</v>
      </c>
      <c r="H26" s="115" t="s">
        <v>813</v>
      </c>
      <c r="I26" s="15">
        <v>15</v>
      </c>
      <c r="J26" s="15" t="s">
        <v>30</v>
      </c>
      <c r="K26" s="15" t="s">
        <v>30</v>
      </c>
      <c r="L26" s="15">
        <v>2.2000000000000002</v>
      </c>
      <c r="M26" s="15" t="s">
        <v>30</v>
      </c>
      <c r="N26" s="15">
        <v>0.9</v>
      </c>
      <c r="O26" s="15">
        <v>7.6</v>
      </c>
      <c r="P26" s="15" t="s">
        <v>814</v>
      </c>
      <c r="Q26" s="15" t="s">
        <v>30</v>
      </c>
      <c r="R26" s="15" t="s">
        <v>815</v>
      </c>
      <c r="S26" s="15" t="s">
        <v>106</v>
      </c>
      <c r="T26" s="15" t="s">
        <v>30</v>
      </c>
      <c r="U26" s="14">
        <v>66800</v>
      </c>
      <c r="V26" s="9" t="s">
        <v>816</v>
      </c>
      <c r="W26" s="15" t="s">
        <v>5</v>
      </c>
    </row>
    <row r="27" spans="1:23" s="9" customFormat="1" ht="13.5" customHeight="1" x14ac:dyDescent="0.2">
      <c r="A27" s="15"/>
      <c r="B27" s="15"/>
      <c r="C27" s="15">
        <v>2022</v>
      </c>
      <c r="D27" s="15" t="s">
        <v>148</v>
      </c>
      <c r="E27" s="15" t="s">
        <v>1354</v>
      </c>
      <c r="F27" s="15" t="s">
        <v>30</v>
      </c>
      <c r="G27" s="15" t="s">
        <v>30</v>
      </c>
      <c r="H27" s="115" t="s">
        <v>1475</v>
      </c>
      <c r="I27" s="15">
        <v>53</v>
      </c>
      <c r="J27" s="15" t="s">
        <v>30</v>
      </c>
      <c r="K27" s="15" t="s">
        <v>30</v>
      </c>
      <c r="L27" s="15" t="s">
        <v>30</v>
      </c>
      <c r="M27" s="15">
        <v>12</v>
      </c>
      <c r="N27" s="15">
        <v>5</v>
      </c>
      <c r="O27" s="15">
        <v>7</v>
      </c>
      <c r="P27" s="15" t="s">
        <v>1353</v>
      </c>
      <c r="Q27" s="15" t="s">
        <v>30</v>
      </c>
      <c r="R27" s="15" t="s">
        <v>1348</v>
      </c>
      <c r="S27" s="15" t="s">
        <v>106</v>
      </c>
      <c r="T27" s="15" t="s">
        <v>30</v>
      </c>
      <c r="U27" s="14">
        <v>64000</v>
      </c>
      <c r="V27" s="15" t="s">
        <v>248</v>
      </c>
      <c r="W27" s="15" t="s">
        <v>5</v>
      </c>
    </row>
  </sheetData>
  <sheetProtection sheet="1" objects="1" scenarios="1"/>
  <sortState xmlns:xlrd2="http://schemas.microsoft.com/office/spreadsheetml/2017/richdata2" ref="A3:W26">
    <sortCondition ref="E3"/>
  </sortState>
  <mergeCells count="1">
    <mergeCell ref="A1:W1"/>
  </mergeCells>
  <conditionalFormatting sqref="A2:XFD1048576 A1 X1:XFD1">
    <cfRule type="containsBlanks" dxfId="25" priority="3">
      <formula>LEN(TRIM(A1))=0</formula>
    </cfRule>
  </conditionalFormatting>
  <conditionalFormatting sqref="C3:W26">
    <cfRule type="containsBlanks" dxfId="24" priority="4">
      <formula>LEN(TRIM(C3))=0</formula>
    </cfRule>
  </conditionalFormatting>
  <conditionalFormatting sqref="C22:W23">
    <cfRule type="containsBlanks" dxfId="23" priority="2">
      <formula>LEN(TRIM(C22))=0</formula>
    </cfRule>
  </conditionalFormatting>
  <conditionalFormatting sqref="D20">
    <cfRule type="containsBlanks" dxfId="22" priority="1">
      <formula>LEN(TRIM(D20))=0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outlinePr summaryBelow="0" summaryRight="0"/>
  </sheetPr>
  <dimension ref="A1:T26"/>
  <sheetViews>
    <sheetView topLeftCell="C1" workbookViewId="0">
      <pane ySplit="2" topLeftCell="A3" activePane="bottomLeft" state="frozen"/>
      <selection pane="bottomLeft" sqref="A1:T1"/>
    </sheetView>
  </sheetViews>
  <sheetFormatPr baseColWidth="10" defaultColWidth="11.26953125" defaultRowHeight="15.75" customHeight="1" x14ac:dyDescent="0.4"/>
  <cols>
    <col min="1" max="1" width="4.7265625" style="7" hidden="1" customWidth="1"/>
    <col min="2" max="2" width="18.453125" style="7" hidden="1" customWidth="1"/>
    <col min="3" max="3" width="5.6328125" style="7" customWidth="1"/>
    <col min="4" max="4" width="13.26953125" style="7" customWidth="1"/>
    <col min="5" max="5" width="13.7265625" style="7" customWidth="1"/>
    <col min="6" max="6" width="11.7265625" style="7" customWidth="1"/>
    <col min="7" max="7" width="9.453125" style="7" customWidth="1"/>
    <col min="8" max="8" width="12.7265625" style="7" customWidth="1"/>
    <col min="9" max="9" width="8.453125" style="7" customWidth="1"/>
    <col min="10" max="10" width="20" style="7" customWidth="1"/>
    <col min="11" max="11" width="11.453125" style="7" customWidth="1"/>
    <col min="12" max="14" width="12.6328125" style="7" customWidth="1"/>
    <col min="15" max="15" width="11.7265625" style="7" customWidth="1"/>
    <col min="16" max="16" width="7.36328125" style="7" customWidth="1"/>
    <col min="17" max="17" width="7.6328125" style="7" customWidth="1"/>
    <col min="18" max="20" width="9.08984375" style="7" customWidth="1"/>
    <col min="21" max="16384" width="11.26953125" style="7"/>
  </cols>
  <sheetData>
    <row r="1" spans="1:20" ht="27.6" x14ac:dyDescent="0.4">
      <c r="A1" s="162" t="s">
        <v>887</v>
      </c>
      <c r="B1" s="162"/>
      <c r="C1" s="162"/>
      <c r="D1" s="162"/>
      <c r="E1" s="162"/>
      <c r="F1" s="162"/>
      <c r="G1" s="162"/>
      <c r="H1" s="162"/>
      <c r="I1" s="162"/>
      <c r="J1" s="162"/>
      <c r="K1" s="162"/>
      <c r="L1" s="162"/>
      <c r="M1" s="162"/>
      <c r="N1" s="162"/>
      <c r="O1" s="162"/>
      <c r="P1" s="162"/>
      <c r="Q1" s="162"/>
      <c r="R1" s="162"/>
      <c r="S1" s="162"/>
      <c r="T1" s="162"/>
    </row>
    <row r="2" spans="1:20" s="41" customFormat="1" ht="28.8" x14ac:dyDescent="0.2">
      <c r="A2" s="3" t="s">
        <v>1</v>
      </c>
      <c r="B2" s="3" t="s">
        <v>2</v>
      </c>
      <c r="C2" s="4" t="s">
        <v>9</v>
      </c>
      <c r="D2" s="3" t="s">
        <v>3</v>
      </c>
      <c r="E2" s="3" t="s">
        <v>4</v>
      </c>
      <c r="F2" s="4" t="s">
        <v>8</v>
      </c>
      <c r="G2" s="3" t="s">
        <v>649</v>
      </c>
      <c r="H2" s="3" t="s">
        <v>888</v>
      </c>
      <c r="I2" s="3" t="s">
        <v>889</v>
      </c>
      <c r="J2" s="3" t="s">
        <v>890</v>
      </c>
      <c r="K2" s="3" t="s">
        <v>891</v>
      </c>
      <c r="L2" s="3" t="s">
        <v>892</v>
      </c>
      <c r="M2" s="3" t="s">
        <v>893</v>
      </c>
      <c r="N2" s="3" t="s">
        <v>894</v>
      </c>
      <c r="O2" s="3" t="s">
        <v>427</v>
      </c>
      <c r="P2" s="3" t="s">
        <v>6</v>
      </c>
      <c r="Q2" s="3" t="s">
        <v>7</v>
      </c>
      <c r="R2" s="5" t="s">
        <v>1244</v>
      </c>
      <c r="S2" s="3" t="s">
        <v>22</v>
      </c>
      <c r="T2" s="3" t="s">
        <v>23</v>
      </c>
    </row>
    <row r="3" spans="1:20" s="9" customFormat="1" ht="12.75" customHeight="1" x14ac:dyDescent="0.2">
      <c r="A3" s="15">
        <v>30</v>
      </c>
      <c r="B3" s="15" t="s">
        <v>141</v>
      </c>
      <c r="C3" s="15">
        <v>2017</v>
      </c>
      <c r="D3" s="15" t="s">
        <v>40</v>
      </c>
      <c r="E3" s="15" t="s">
        <v>895</v>
      </c>
      <c r="F3" s="15" t="s">
        <v>930</v>
      </c>
      <c r="G3" s="129">
        <v>3.1</v>
      </c>
      <c r="H3" s="15" t="s">
        <v>931</v>
      </c>
      <c r="I3" s="15">
        <v>57</v>
      </c>
      <c r="J3" s="15" t="s">
        <v>932</v>
      </c>
      <c r="K3" s="15" t="s">
        <v>30</v>
      </c>
      <c r="L3" s="9" t="s">
        <v>30</v>
      </c>
      <c r="M3" s="9" t="s">
        <v>30</v>
      </c>
      <c r="N3" s="121" t="s">
        <v>30</v>
      </c>
      <c r="O3" s="9" t="s">
        <v>745</v>
      </c>
      <c r="P3" s="9" t="s">
        <v>46</v>
      </c>
      <c r="Q3" s="15" t="s">
        <v>33</v>
      </c>
      <c r="R3" s="119">
        <v>1815</v>
      </c>
      <c r="S3" s="15" t="s">
        <v>248</v>
      </c>
      <c r="T3" s="15" t="s">
        <v>534</v>
      </c>
    </row>
    <row r="4" spans="1:20" s="9" customFormat="1" ht="12.75" customHeight="1" x14ac:dyDescent="0.2">
      <c r="A4" s="15">
        <v>17</v>
      </c>
      <c r="B4" s="15" t="s">
        <v>89</v>
      </c>
      <c r="C4" s="15">
        <v>2017</v>
      </c>
      <c r="D4" s="15" t="s">
        <v>15</v>
      </c>
      <c r="E4" s="15" t="s">
        <v>895</v>
      </c>
      <c r="F4" s="15" t="s">
        <v>923</v>
      </c>
      <c r="G4" s="129">
        <v>2.5</v>
      </c>
      <c r="H4" s="15" t="s">
        <v>30</v>
      </c>
      <c r="I4" s="15">
        <v>275</v>
      </c>
      <c r="J4" s="15" t="s">
        <v>30</v>
      </c>
      <c r="K4" s="15" t="s">
        <v>30</v>
      </c>
      <c r="L4" s="9" t="s">
        <v>30</v>
      </c>
      <c r="M4" s="9" t="s">
        <v>30</v>
      </c>
      <c r="N4" s="121" t="s">
        <v>30</v>
      </c>
      <c r="O4" s="9" t="s">
        <v>924</v>
      </c>
      <c r="P4" s="9" t="s">
        <v>131</v>
      </c>
      <c r="Q4" s="15" t="s">
        <v>745</v>
      </c>
      <c r="R4" s="119">
        <v>8190</v>
      </c>
      <c r="S4" s="15" t="s">
        <v>42</v>
      </c>
      <c r="T4" s="15" t="s">
        <v>534</v>
      </c>
    </row>
    <row r="5" spans="1:20" s="9" customFormat="1" ht="12.75" customHeight="1" x14ac:dyDescent="0.2">
      <c r="A5" s="15">
        <v>19</v>
      </c>
      <c r="B5" s="15" t="s">
        <v>101</v>
      </c>
      <c r="C5" s="15">
        <v>2017</v>
      </c>
      <c r="D5" s="15" t="s">
        <v>40</v>
      </c>
      <c r="E5" s="15" t="s">
        <v>895</v>
      </c>
      <c r="F5" s="15" t="s">
        <v>925</v>
      </c>
      <c r="G5" s="129">
        <v>1.2</v>
      </c>
      <c r="H5" s="15" t="s">
        <v>30</v>
      </c>
      <c r="I5" s="15">
        <v>28</v>
      </c>
      <c r="J5" s="9" t="s">
        <v>922</v>
      </c>
      <c r="K5" s="15" t="s">
        <v>30</v>
      </c>
      <c r="L5" s="9" t="s">
        <v>30</v>
      </c>
      <c r="M5" s="9" t="s">
        <v>30</v>
      </c>
      <c r="N5" s="121" t="s">
        <v>30</v>
      </c>
      <c r="O5" s="9" t="s">
        <v>745</v>
      </c>
      <c r="P5" s="9" t="s">
        <v>46</v>
      </c>
      <c r="Q5" s="15" t="s">
        <v>33</v>
      </c>
      <c r="R5" s="119">
        <v>3200</v>
      </c>
      <c r="S5" s="15" t="s">
        <v>248</v>
      </c>
      <c r="T5" s="15" t="s">
        <v>534</v>
      </c>
    </row>
    <row r="6" spans="1:20" s="9" customFormat="1" ht="12.75" customHeight="1" x14ac:dyDescent="0.2">
      <c r="A6" s="15">
        <v>23</v>
      </c>
      <c r="B6" s="15" t="s">
        <v>104</v>
      </c>
      <c r="C6" s="15">
        <v>2019</v>
      </c>
      <c r="D6" s="15" t="s">
        <v>40</v>
      </c>
      <c r="E6" s="15" t="s">
        <v>895</v>
      </c>
      <c r="F6" s="15" t="s">
        <v>926</v>
      </c>
      <c r="G6" s="129">
        <v>6</v>
      </c>
      <c r="H6" s="15" t="s">
        <v>927</v>
      </c>
      <c r="I6" s="15">
        <v>480</v>
      </c>
      <c r="J6" s="9" t="s">
        <v>928</v>
      </c>
      <c r="K6" s="15" t="s">
        <v>30</v>
      </c>
      <c r="L6" s="9" t="s">
        <v>904</v>
      </c>
      <c r="M6" s="9" t="s">
        <v>905</v>
      </c>
      <c r="N6" s="121">
        <v>50</v>
      </c>
      <c r="O6" s="15" t="s">
        <v>929</v>
      </c>
      <c r="P6" s="15" t="s">
        <v>106</v>
      </c>
      <c r="Q6" s="15" t="s">
        <v>30</v>
      </c>
      <c r="R6" s="119">
        <v>2900</v>
      </c>
      <c r="S6" s="9" t="s">
        <v>594</v>
      </c>
      <c r="T6" s="15" t="s">
        <v>5</v>
      </c>
    </row>
    <row r="7" spans="1:20" s="9" customFormat="1" ht="12.75" customHeight="1" x14ac:dyDescent="0.2">
      <c r="A7" s="9">
        <v>1</v>
      </c>
      <c r="B7" s="9" t="s">
        <v>25</v>
      </c>
      <c r="C7" s="9">
        <v>2020</v>
      </c>
      <c r="D7" s="9" t="s">
        <v>26</v>
      </c>
      <c r="E7" s="9" t="s">
        <v>895</v>
      </c>
      <c r="F7" s="9" t="s">
        <v>896</v>
      </c>
      <c r="G7" s="136">
        <v>2.5</v>
      </c>
      <c r="H7" s="9" t="s">
        <v>30</v>
      </c>
      <c r="I7" s="9" t="s">
        <v>30</v>
      </c>
      <c r="J7" s="9" t="s">
        <v>30</v>
      </c>
      <c r="K7" s="9" t="s">
        <v>30</v>
      </c>
      <c r="L7" s="9" t="s">
        <v>30</v>
      </c>
      <c r="M7" s="9" t="s">
        <v>30</v>
      </c>
      <c r="N7" s="121" t="s">
        <v>30</v>
      </c>
      <c r="O7" s="9" t="s">
        <v>897</v>
      </c>
      <c r="P7" s="9" t="s">
        <v>46</v>
      </c>
      <c r="Q7" s="9" t="s">
        <v>33</v>
      </c>
      <c r="R7" s="9">
        <v>1450</v>
      </c>
      <c r="S7" s="15" t="s">
        <v>42</v>
      </c>
      <c r="T7" s="9" t="s">
        <v>534</v>
      </c>
    </row>
    <row r="8" spans="1:20" s="9" customFormat="1" ht="12.75" customHeight="1" x14ac:dyDescent="0.2">
      <c r="A8" s="9">
        <v>4</v>
      </c>
      <c r="B8" s="9" t="s">
        <v>898</v>
      </c>
      <c r="C8" s="9">
        <v>2020</v>
      </c>
      <c r="D8" s="9" t="s">
        <v>40</v>
      </c>
      <c r="E8" s="9" t="s">
        <v>895</v>
      </c>
      <c r="F8" s="9" t="s">
        <v>899</v>
      </c>
      <c r="G8" s="136">
        <v>2.5</v>
      </c>
      <c r="H8" s="9" t="s">
        <v>30</v>
      </c>
      <c r="I8" s="9">
        <v>25</v>
      </c>
      <c r="J8" s="9" t="s">
        <v>30</v>
      </c>
      <c r="K8" s="9" t="s">
        <v>30</v>
      </c>
      <c r="L8" s="9" t="s">
        <v>30</v>
      </c>
      <c r="M8" s="9" t="s">
        <v>30</v>
      </c>
      <c r="N8" s="121">
        <v>20</v>
      </c>
      <c r="O8" s="9" t="s">
        <v>900</v>
      </c>
      <c r="P8" s="9" t="s">
        <v>106</v>
      </c>
      <c r="Q8" s="9" t="s">
        <v>30</v>
      </c>
      <c r="R8" s="123">
        <v>330</v>
      </c>
      <c r="S8" s="9" t="s">
        <v>594</v>
      </c>
      <c r="T8" s="9" t="s">
        <v>5</v>
      </c>
    </row>
    <row r="9" spans="1:20" s="9" customFormat="1" ht="12.75" customHeight="1" x14ac:dyDescent="0.2">
      <c r="A9" s="9">
        <v>10</v>
      </c>
      <c r="B9" s="9" t="s">
        <v>67</v>
      </c>
      <c r="C9" s="9">
        <v>2020</v>
      </c>
      <c r="D9" s="9" t="s">
        <v>40</v>
      </c>
      <c r="E9" s="9" t="s">
        <v>895</v>
      </c>
      <c r="F9" s="9" t="s">
        <v>921</v>
      </c>
      <c r="G9" s="136">
        <v>12</v>
      </c>
      <c r="H9" s="9" t="s">
        <v>30</v>
      </c>
      <c r="I9" s="9">
        <v>275</v>
      </c>
      <c r="J9" s="9" t="s">
        <v>922</v>
      </c>
      <c r="K9" s="9" t="s">
        <v>30</v>
      </c>
      <c r="L9" s="9" t="s">
        <v>30</v>
      </c>
      <c r="M9" s="9" t="s">
        <v>30</v>
      </c>
      <c r="N9" s="121" t="s">
        <v>30</v>
      </c>
      <c r="O9" s="9" t="s">
        <v>745</v>
      </c>
      <c r="P9" s="9" t="s">
        <v>46</v>
      </c>
      <c r="Q9" s="15" t="s">
        <v>33</v>
      </c>
      <c r="R9" s="123">
        <v>6040</v>
      </c>
      <c r="S9" s="9" t="s">
        <v>192</v>
      </c>
      <c r="T9" s="9" t="s">
        <v>534</v>
      </c>
    </row>
    <row r="10" spans="1:20" s="9" customFormat="1" ht="12.75" customHeight="1" x14ac:dyDescent="0.2">
      <c r="A10" s="9">
        <v>5</v>
      </c>
      <c r="B10" s="9" t="s">
        <v>448</v>
      </c>
      <c r="C10" s="9">
        <v>2021</v>
      </c>
      <c r="D10" s="9" t="s">
        <v>78</v>
      </c>
      <c r="E10" s="9" t="s">
        <v>895</v>
      </c>
      <c r="F10" s="9" t="s">
        <v>901</v>
      </c>
      <c r="G10" s="136">
        <v>0.5</v>
      </c>
      <c r="H10" s="9" t="s">
        <v>902</v>
      </c>
      <c r="I10" s="9">
        <v>25</v>
      </c>
      <c r="J10" s="9" t="s">
        <v>903</v>
      </c>
      <c r="K10" s="9">
        <v>20</v>
      </c>
      <c r="L10" s="9" t="s">
        <v>904</v>
      </c>
      <c r="M10" s="9" t="s">
        <v>905</v>
      </c>
      <c r="N10" s="121" t="s">
        <v>906</v>
      </c>
      <c r="O10" s="9" t="s">
        <v>907</v>
      </c>
      <c r="P10" s="9" t="s">
        <v>106</v>
      </c>
      <c r="Q10" s="9" t="s">
        <v>30</v>
      </c>
      <c r="R10" s="123">
        <v>296.88</v>
      </c>
      <c r="S10" s="9" t="s">
        <v>594</v>
      </c>
      <c r="T10" s="9" t="s">
        <v>5</v>
      </c>
    </row>
    <row r="11" spans="1:20" s="9" customFormat="1" ht="12.75" customHeight="1" x14ac:dyDescent="0.2">
      <c r="A11" s="9">
        <v>5</v>
      </c>
      <c r="B11" s="9" t="s">
        <v>448</v>
      </c>
      <c r="C11" s="9">
        <v>2021</v>
      </c>
      <c r="D11" s="9" t="s">
        <v>78</v>
      </c>
      <c r="E11" s="9" t="s">
        <v>895</v>
      </c>
      <c r="F11" s="9" t="s">
        <v>901</v>
      </c>
      <c r="G11" s="136">
        <v>0.5</v>
      </c>
      <c r="H11" s="9" t="s">
        <v>902</v>
      </c>
      <c r="I11" s="9">
        <v>25</v>
      </c>
      <c r="J11" s="9" t="s">
        <v>908</v>
      </c>
      <c r="K11" s="9">
        <v>20</v>
      </c>
      <c r="L11" s="9" t="s">
        <v>904</v>
      </c>
      <c r="M11" s="9" t="s">
        <v>905</v>
      </c>
      <c r="N11" s="121" t="s">
        <v>906</v>
      </c>
      <c r="O11" s="9" t="s">
        <v>907</v>
      </c>
      <c r="P11" s="9" t="s">
        <v>106</v>
      </c>
      <c r="Q11" s="9" t="s">
        <v>30</v>
      </c>
      <c r="R11" s="123">
        <v>250</v>
      </c>
      <c r="S11" s="9" t="s">
        <v>594</v>
      </c>
      <c r="T11" s="9" t="s">
        <v>5</v>
      </c>
    </row>
    <row r="12" spans="1:20" s="9" customFormat="1" ht="12.75" customHeight="1" x14ac:dyDescent="0.2">
      <c r="A12" s="9">
        <v>5</v>
      </c>
      <c r="B12" s="9" t="s">
        <v>448</v>
      </c>
      <c r="C12" s="9">
        <v>2021</v>
      </c>
      <c r="D12" s="9" t="s">
        <v>78</v>
      </c>
      <c r="E12" s="9" t="s">
        <v>895</v>
      </c>
      <c r="F12" s="9" t="s">
        <v>909</v>
      </c>
      <c r="G12" s="136">
        <v>1</v>
      </c>
      <c r="H12" s="9" t="s">
        <v>910</v>
      </c>
      <c r="I12" s="9">
        <v>50</v>
      </c>
      <c r="J12" s="9" t="s">
        <v>903</v>
      </c>
      <c r="K12" s="9">
        <v>25</v>
      </c>
      <c r="L12" s="9" t="s">
        <v>904</v>
      </c>
      <c r="M12" s="9" t="s">
        <v>905</v>
      </c>
      <c r="N12" s="121" t="s">
        <v>906</v>
      </c>
      <c r="O12" s="9" t="s">
        <v>907</v>
      </c>
      <c r="P12" s="9" t="s">
        <v>106</v>
      </c>
      <c r="Q12" s="9" t="s">
        <v>30</v>
      </c>
      <c r="R12" s="123">
        <v>421.88</v>
      </c>
      <c r="S12" s="9" t="s">
        <v>594</v>
      </c>
      <c r="T12" s="9" t="s">
        <v>5</v>
      </c>
    </row>
    <row r="13" spans="1:20" s="9" customFormat="1" ht="12.75" customHeight="1" x14ac:dyDescent="0.2">
      <c r="A13" s="9">
        <v>5</v>
      </c>
      <c r="B13" s="9" t="s">
        <v>448</v>
      </c>
      <c r="C13" s="9">
        <v>2021</v>
      </c>
      <c r="D13" s="9" t="s">
        <v>78</v>
      </c>
      <c r="E13" s="9" t="s">
        <v>895</v>
      </c>
      <c r="F13" s="9" t="s">
        <v>909</v>
      </c>
      <c r="G13" s="136">
        <v>1</v>
      </c>
      <c r="H13" s="9" t="s">
        <v>910</v>
      </c>
      <c r="I13" s="9">
        <v>50</v>
      </c>
      <c r="J13" s="9" t="s">
        <v>908</v>
      </c>
      <c r="K13" s="9">
        <v>25</v>
      </c>
      <c r="L13" s="9" t="s">
        <v>904</v>
      </c>
      <c r="M13" s="9" t="s">
        <v>905</v>
      </c>
      <c r="N13" s="121" t="s">
        <v>906</v>
      </c>
      <c r="O13" s="9" t="s">
        <v>907</v>
      </c>
      <c r="P13" s="9" t="s">
        <v>106</v>
      </c>
      <c r="Q13" s="9" t="s">
        <v>30</v>
      </c>
      <c r="R13" s="123">
        <v>359.38</v>
      </c>
      <c r="S13" s="9" t="s">
        <v>594</v>
      </c>
      <c r="T13" s="9" t="s">
        <v>5</v>
      </c>
    </row>
    <row r="14" spans="1:20" s="9" customFormat="1" ht="12.75" customHeight="1" x14ac:dyDescent="0.2">
      <c r="A14" s="9">
        <v>5</v>
      </c>
      <c r="B14" s="9" t="s">
        <v>448</v>
      </c>
      <c r="C14" s="9">
        <v>2021</v>
      </c>
      <c r="D14" s="9" t="s">
        <v>78</v>
      </c>
      <c r="E14" s="9" t="s">
        <v>895</v>
      </c>
      <c r="F14" s="9" t="s">
        <v>911</v>
      </c>
      <c r="G14" s="136">
        <v>2</v>
      </c>
      <c r="H14" s="9" t="s">
        <v>912</v>
      </c>
      <c r="I14" s="9">
        <v>75</v>
      </c>
      <c r="J14" s="9" t="s">
        <v>903</v>
      </c>
      <c r="K14" s="9">
        <v>32</v>
      </c>
      <c r="L14" s="9" t="s">
        <v>904</v>
      </c>
      <c r="M14" s="9" t="s">
        <v>905</v>
      </c>
      <c r="N14" s="121" t="s">
        <v>906</v>
      </c>
      <c r="O14" s="9" t="s">
        <v>907</v>
      </c>
      <c r="P14" s="9" t="s">
        <v>106</v>
      </c>
      <c r="Q14" s="9" t="s">
        <v>30</v>
      </c>
      <c r="R14" s="123">
        <v>515.63</v>
      </c>
      <c r="S14" s="9" t="s">
        <v>594</v>
      </c>
      <c r="T14" s="9" t="s">
        <v>5</v>
      </c>
    </row>
    <row r="15" spans="1:20" s="9" customFormat="1" ht="12.75" customHeight="1" x14ac:dyDescent="0.2">
      <c r="A15" s="9">
        <v>5</v>
      </c>
      <c r="B15" s="9" t="s">
        <v>448</v>
      </c>
      <c r="C15" s="9">
        <v>2021</v>
      </c>
      <c r="D15" s="9" t="s">
        <v>78</v>
      </c>
      <c r="E15" s="9" t="s">
        <v>895</v>
      </c>
      <c r="F15" s="9" t="s">
        <v>911</v>
      </c>
      <c r="G15" s="136">
        <v>2</v>
      </c>
      <c r="H15" s="9" t="s">
        <v>912</v>
      </c>
      <c r="I15" s="9">
        <v>75</v>
      </c>
      <c r="J15" s="9" t="s">
        <v>908</v>
      </c>
      <c r="K15" s="9">
        <v>32</v>
      </c>
      <c r="L15" s="9" t="s">
        <v>904</v>
      </c>
      <c r="M15" s="9" t="s">
        <v>905</v>
      </c>
      <c r="N15" s="121" t="s">
        <v>906</v>
      </c>
      <c r="O15" s="9" t="s">
        <v>907</v>
      </c>
      <c r="P15" s="9" t="s">
        <v>106</v>
      </c>
      <c r="Q15" s="9" t="s">
        <v>30</v>
      </c>
      <c r="R15" s="123">
        <v>437.5</v>
      </c>
      <c r="S15" s="9" t="s">
        <v>594</v>
      </c>
      <c r="T15" s="9" t="s">
        <v>5</v>
      </c>
    </row>
    <row r="16" spans="1:20" s="9" customFormat="1" ht="12.75" customHeight="1" x14ac:dyDescent="0.2">
      <c r="A16" s="9">
        <v>5</v>
      </c>
      <c r="B16" s="9" t="s">
        <v>448</v>
      </c>
      <c r="C16" s="9">
        <v>2021</v>
      </c>
      <c r="D16" s="9" t="s">
        <v>78</v>
      </c>
      <c r="E16" s="9" t="s">
        <v>895</v>
      </c>
      <c r="F16" s="9" t="s">
        <v>913</v>
      </c>
      <c r="G16" s="136">
        <v>3</v>
      </c>
      <c r="H16" s="9" t="s">
        <v>914</v>
      </c>
      <c r="I16" s="9">
        <v>80</v>
      </c>
      <c r="J16" s="9" t="s">
        <v>903</v>
      </c>
      <c r="K16" s="9">
        <v>32</v>
      </c>
      <c r="L16" s="9" t="s">
        <v>904</v>
      </c>
      <c r="M16" s="9" t="s">
        <v>905</v>
      </c>
      <c r="N16" s="121" t="s">
        <v>906</v>
      </c>
      <c r="O16" s="9" t="s">
        <v>907</v>
      </c>
      <c r="P16" s="9" t="s">
        <v>106</v>
      </c>
      <c r="Q16" s="9" t="s">
        <v>30</v>
      </c>
      <c r="R16" s="123">
        <v>703.13</v>
      </c>
      <c r="S16" s="9" t="s">
        <v>594</v>
      </c>
      <c r="T16" s="9" t="s">
        <v>5</v>
      </c>
    </row>
    <row r="17" spans="1:20" s="9" customFormat="1" ht="12.75" customHeight="1" x14ac:dyDescent="0.2">
      <c r="A17" s="9">
        <v>5</v>
      </c>
      <c r="B17" s="9" t="s">
        <v>448</v>
      </c>
      <c r="C17" s="9">
        <v>2021</v>
      </c>
      <c r="D17" s="9" t="s">
        <v>78</v>
      </c>
      <c r="E17" s="9" t="s">
        <v>895</v>
      </c>
      <c r="F17" s="9" t="s">
        <v>913</v>
      </c>
      <c r="G17" s="136">
        <v>3</v>
      </c>
      <c r="H17" s="9" t="s">
        <v>914</v>
      </c>
      <c r="I17" s="9">
        <v>80</v>
      </c>
      <c r="J17" s="9" t="s">
        <v>908</v>
      </c>
      <c r="K17" s="9">
        <v>32</v>
      </c>
      <c r="L17" s="9" t="s">
        <v>904</v>
      </c>
      <c r="M17" s="9" t="s">
        <v>905</v>
      </c>
      <c r="N17" s="121" t="s">
        <v>906</v>
      </c>
      <c r="O17" s="9" t="s">
        <v>907</v>
      </c>
      <c r="P17" s="9" t="s">
        <v>106</v>
      </c>
      <c r="Q17" s="9" t="s">
        <v>30</v>
      </c>
      <c r="R17" s="123">
        <v>546.88</v>
      </c>
      <c r="S17" s="9" t="s">
        <v>594</v>
      </c>
      <c r="T17" s="9" t="s">
        <v>5</v>
      </c>
    </row>
    <row r="18" spans="1:20" s="9" customFormat="1" ht="12.75" customHeight="1" x14ac:dyDescent="0.2">
      <c r="A18" s="9">
        <v>5</v>
      </c>
      <c r="B18" s="9" t="s">
        <v>448</v>
      </c>
      <c r="C18" s="9">
        <v>2021</v>
      </c>
      <c r="D18" s="9" t="s">
        <v>78</v>
      </c>
      <c r="E18" s="9" t="s">
        <v>895</v>
      </c>
      <c r="F18" s="9" t="s">
        <v>915</v>
      </c>
      <c r="G18" s="136">
        <v>3</v>
      </c>
      <c r="H18" s="9" t="s">
        <v>916</v>
      </c>
      <c r="I18" s="9">
        <v>125</v>
      </c>
      <c r="J18" s="9" t="s">
        <v>903</v>
      </c>
      <c r="K18" s="9">
        <v>32</v>
      </c>
      <c r="L18" s="9" t="s">
        <v>904</v>
      </c>
      <c r="M18" s="9" t="s">
        <v>905</v>
      </c>
      <c r="N18" s="121" t="s">
        <v>906</v>
      </c>
      <c r="O18" s="9" t="s">
        <v>907</v>
      </c>
      <c r="P18" s="9" t="s">
        <v>106</v>
      </c>
      <c r="Q18" s="9" t="s">
        <v>30</v>
      </c>
      <c r="R18" s="123">
        <v>796.88</v>
      </c>
      <c r="S18" s="9" t="s">
        <v>594</v>
      </c>
      <c r="T18" s="9" t="s">
        <v>5</v>
      </c>
    </row>
    <row r="19" spans="1:20" s="9" customFormat="1" ht="12.75" customHeight="1" x14ac:dyDescent="0.2">
      <c r="A19" s="9">
        <v>5</v>
      </c>
      <c r="B19" s="9" t="s">
        <v>448</v>
      </c>
      <c r="C19" s="9">
        <v>2021</v>
      </c>
      <c r="D19" s="9" t="s">
        <v>78</v>
      </c>
      <c r="E19" s="9" t="s">
        <v>895</v>
      </c>
      <c r="F19" s="9" t="s">
        <v>915</v>
      </c>
      <c r="G19" s="136">
        <v>3</v>
      </c>
      <c r="H19" s="9" t="s">
        <v>916</v>
      </c>
      <c r="I19" s="9">
        <v>125</v>
      </c>
      <c r="J19" s="9" t="s">
        <v>908</v>
      </c>
      <c r="K19" s="9">
        <v>32</v>
      </c>
      <c r="L19" s="9" t="s">
        <v>904</v>
      </c>
      <c r="M19" s="9" t="s">
        <v>905</v>
      </c>
      <c r="N19" s="121" t="s">
        <v>906</v>
      </c>
      <c r="O19" s="9" t="s">
        <v>907</v>
      </c>
      <c r="P19" s="9" t="s">
        <v>106</v>
      </c>
      <c r="Q19" s="9" t="s">
        <v>30</v>
      </c>
      <c r="R19" s="123">
        <v>609.38</v>
      </c>
      <c r="S19" s="9" t="s">
        <v>594</v>
      </c>
      <c r="T19" s="9" t="s">
        <v>5</v>
      </c>
    </row>
    <row r="20" spans="1:20" s="9" customFormat="1" ht="12.75" customHeight="1" x14ac:dyDescent="0.2">
      <c r="A20" s="9">
        <v>5</v>
      </c>
      <c r="B20" s="9" t="s">
        <v>448</v>
      </c>
      <c r="C20" s="9">
        <v>2021</v>
      </c>
      <c r="D20" s="9" t="s">
        <v>78</v>
      </c>
      <c r="E20" s="9" t="s">
        <v>895</v>
      </c>
      <c r="F20" s="9" t="s">
        <v>917</v>
      </c>
      <c r="G20" s="136">
        <v>6</v>
      </c>
      <c r="H20" s="9" t="s">
        <v>918</v>
      </c>
      <c r="I20" s="9">
        <v>200</v>
      </c>
      <c r="J20" s="9" t="s">
        <v>903</v>
      </c>
      <c r="K20" s="9">
        <v>40</v>
      </c>
      <c r="L20" s="9" t="s">
        <v>904</v>
      </c>
      <c r="M20" s="9" t="s">
        <v>905</v>
      </c>
      <c r="N20" s="121" t="s">
        <v>906</v>
      </c>
      <c r="O20" s="9" t="s">
        <v>907</v>
      </c>
      <c r="P20" s="9" t="s">
        <v>106</v>
      </c>
      <c r="Q20" s="9" t="s">
        <v>30</v>
      </c>
      <c r="R20" s="123">
        <v>1171.8800000000001</v>
      </c>
      <c r="S20" s="9" t="s">
        <v>594</v>
      </c>
      <c r="T20" s="9" t="s">
        <v>5</v>
      </c>
    </row>
    <row r="21" spans="1:20" s="9" customFormat="1" ht="12.75" customHeight="1" x14ac:dyDescent="0.2">
      <c r="A21" s="9">
        <v>5</v>
      </c>
      <c r="B21" s="9" t="s">
        <v>448</v>
      </c>
      <c r="C21" s="9">
        <v>2021</v>
      </c>
      <c r="D21" s="9" t="s">
        <v>78</v>
      </c>
      <c r="E21" s="9" t="s">
        <v>895</v>
      </c>
      <c r="F21" s="9" t="s">
        <v>917</v>
      </c>
      <c r="G21" s="136">
        <v>6</v>
      </c>
      <c r="H21" s="9" t="s">
        <v>918</v>
      </c>
      <c r="I21" s="9">
        <v>200</v>
      </c>
      <c r="J21" s="9" t="s">
        <v>908</v>
      </c>
      <c r="K21" s="9">
        <v>40</v>
      </c>
      <c r="L21" s="9" t="s">
        <v>904</v>
      </c>
      <c r="M21" s="9" t="s">
        <v>905</v>
      </c>
      <c r="N21" s="121" t="s">
        <v>906</v>
      </c>
      <c r="O21" s="9" t="s">
        <v>907</v>
      </c>
      <c r="P21" s="9" t="s">
        <v>106</v>
      </c>
      <c r="Q21" s="9" t="s">
        <v>30</v>
      </c>
      <c r="R21" s="123">
        <v>984.38</v>
      </c>
      <c r="S21" s="9" t="s">
        <v>594</v>
      </c>
      <c r="T21" s="9" t="s">
        <v>5</v>
      </c>
    </row>
    <row r="22" spans="1:20" s="9" customFormat="1" ht="12.75" customHeight="1" x14ac:dyDescent="0.2">
      <c r="A22" s="9">
        <v>5</v>
      </c>
      <c r="B22" s="9" t="s">
        <v>448</v>
      </c>
      <c r="C22" s="9">
        <v>2021</v>
      </c>
      <c r="D22" s="9" t="s">
        <v>78</v>
      </c>
      <c r="E22" s="9" t="s">
        <v>895</v>
      </c>
      <c r="F22" s="9" t="s">
        <v>919</v>
      </c>
      <c r="G22" s="136">
        <v>10</v>
      </c>
      <c r="H22" s="9" t="s">
        <v>920</v>
      </c>
      <c r="I22" s="9">
        <v>450</v>
      </c>
      <c r="J22" s="9" t="s">
        <v>903</v>
      </c>
      <c r="K22" s="9">
        <v>50</v>
      </c>
      <c r="L22" s="9" t="s">
        <v>904</v>
      </c>
      <c r="M22" s="9" t="s">
        <v>905</v>
      </c>
      <c r="N22" s="121" t="s">
        <v>906</v>
      </c>
      <c r="O22" s="9" t="s">
        <v>907</v>
      </c>
      <c r="P22" s="9" t="s">
        <v>106</v>
      </c>
      <c r="Q22" s="9" t="s">
        <v>30</v>
      </c>
      <c r="R22" s="123">
        <v>2078.13</v>
      </c>
      <c r="S22" s="9" t="s">
        <v>594</v>
      </c>
      <c r="T22" s="9" t="s">
        <v>5</v>
      </c>
    </row>
    <row r="23" spans="1:20" s="9" customFormat="1" ht="12.75" customHeight="1" x14ac:dyDescent="0.2">
      <c r="A23" s="9">
        <v>5</v>
      </c>
      <c r="B23" s="9" t="s">
        <v>448</v>
      </c>
      <c r="C23" s="9">
        <v>2021</v>
      </c>
      <c r="D23" s="9" t="s">
        <v>78</v>
      </c>
      <c r="E23" s="9" t="s">
        <v>895</v>
      </c>
      <c r="F23" s="9" t="s">
        <v>919</v>
      </c>
      <c r="G23" s="136">
        <v>10</v>
      </c>
      <c r="H23" s="9" t="s">
        <v>920</v>
      </c>
      <c r="I23" s="9">
        <v>450</v>
      </c>
      <c r="J23" s="9" t="s">
        <v>908</v>
      </c>
      <c r="K23" s="9">
        <v>50</v>
      </c>
      <c r="L23" s="9" t="s">
        <v>904</v>
      </c>
      <c r="M23" s="9" t="s">
        <v>905</v>
      </c>
      <c r="N23" s="121" t="s">
        <v>906</v>
      </c>
      <c r="O23" s="9" t="s">
        <v>907</v>
      </c>
      <c r="P23" s="9" t="s">
        <v>106</v>
      </c>
      <c r="Q23" s="9" t="s">
        <v>30</v>
      </c>
      <c r="R23" s="123">
        <v>1375</v>
      </c>
      <c r="S23" s="9" t="s">
        <v>594</v>
      </c>
      <c r="T23" s="9" t="s">
        <v>5</v>
      </c>
    </row>
    <row r="24" spans="1:20" s="9" customFormat="1" ht="12.75" customHeight="1" x14ac:dyDescent="0.2">
      <c r="A24" s="9">
        <v>10</v>
      </c>
      <c r="B24" s="9" t="s">
        <v>67</v>
      </c>
      <c r="C24" s="9">
        <v>2021</v>
      </c>
      <c r="D24" s="9" t="s">
        <v>40</v>
      </c>
      <c r="E24" s="9" t="s">
        <v>895</v>
      </c>
      <c r="F24" s="9" t="s">
        <v>1495</v>
      </c>
      <c r="G24" s="136">
        <v>12</v>
      </c>
      <c r="H24" s="9" t="s">
        <v>30</v>
      </c>
      <c r="I24" s="9">
        <v>275</v>
      </c>
      <c r="J24" s="9" t="s">
        <v>1496</v>
      </c>
      <c r="K24" s="9" t="s">
        <v>30</v>
      </c>
      <c r="L24" s="9" t="s">
        <v>30</v>
      </c>
      <c r="M24" s="9" t="s">
        <v>30</v>
      </c>
      <c r="N24" s="121" t="s">
        <v>30</v>
      </c>
      <c r="O24" s="9" t="s">
        <v>745</v>
      </c>
      <c r="P24" s="9" t="s">
        <v>46</v>
      </c>
      <c r="Q24" s="15" t="s">
        <v>33</v>
      </c>
      <c r="R24" s="123">
        <v>6500</v>
      </c>
      <c r="S24" s="9" t="s">
        <v>192</v>
      </c>
      <c r="T24" s="9" t="s">
        <v>534</v>
      </c>
    </row>
    <row r="25" spans="1:20" s="9" customFormat="1" ht="12.75" customHeight="1" x14ac:dyDescent="0.2">
      <c r="A25" s="9">
        <v>10</v>
      </c>
      <c r="B25" s="9" t="s">
        <v>67</v>
      </c>
      <c r="C25" s="9">
        <v>2021</v>
      </c>
      <c r="D25" s="9" t="s">
        <v>40</v>
      </c>
      <c r="E25" s="9" t="s">
        <v>895</v>
      </c>
      <c r="F25" s="9" t="s">
        <v>1497</v>
      </c>
      <c r="G25" s="136">
        <v>17.5</v>
      </c>
      <c r="H25" s="9" t="s">
        <v>30</v>
      </c>
      <c r="I25" s="9">
        <v>425</v>
      </c>
      <c r="J25" s="9" t="s">
        <v>1496</v>
      </c>
      <c r="K25" s="9" t="s">
        <v>30</v>
      </c>
      <c r="L25" s="9" t="s">
        <v>30</v>
      </c>
      <c r="M25" s="9" t="s">
        <v>30</v>
      </c>
      <c r="N25" s="121" t="s">
        <v>30</v>
      </c>
      <c r="O25" s="9" t="s">
        <v>745</v>
      </c>
      <c r="P25" s="9" t="s">
        <v>46</v>
      </c>
      <c r="Q25" s="15" t="s">
        <v>33</v>
      </c>
      <c r="R25" s="123">
        <v>8000</v>
      </c>
      <c r="S25" s="9" t="s">
        <v>192</v>
      </c>
      <c r="T25" s="9" t="s">
        <v>534</v>
      </c>
    </row>
    <row r="26" spans="1:20" s="9" customFormat="1" ht="12.75" customHeight="1" x14ac:dyDescent="0.2">
      <c r="A26" s="9">
        <v>10</v>
      </c>
      <c r="B26" s="9" t="s">
        <v>67</v>
      </c>
      <c r="C26" s="9">
        <v>2021</v>
      </c>
      <c r="D26" s="9" t="s">
        <v>40</v>
      </c>
      <c r="E26" s="9" t="s">
        <v>895</v>
      </c>
      <c r="F26" s="9" t="s">
        <v>1498</v>
      </c>
      <c r="G26" s="136">
        <v>19.7</v>
      </c>
      <c r="H26" s="9" t="s">
        <v>30</v>
      </c>
      <c r="I26" s="9">
        <v>575</v>
      </c>
      <c r="J26" s="9" t="s">
        <v>1496</v>
      </c>
      <c r="K26" s="9" t="s">
        <v>30</v>
      </c>
      <c r="L26" s="9" t="s">
        <v>30</v>
      </c>
      <c r="M26" s="9" t="s">
        <v>30</v>
      </c>
      <c r="N26" s="121" t="s">
        <v>30</v>
      </c>
      <c r="O26" s="9" t="s">
        <v>745</v>
      </c>
      <c r="P26" s="9" t="s">
        <v>46</v>
      </c>
      <c r="Q26" s="15" t="s">
        <v>33</v>
      </c>
      <c r="R26" s="123">
        <v>9500</v>
      </c>
      <c r="S26" s="9" t="s">
        <v>192</v>
      </c>
      <c r="T26" s="9" t="s">
        <v>534</v>
      </c>
    </row>
  </sheetData>
  <sheetProtection sheet="1" objects="1" scenarios="1"/>
  <mergeCells count="1">
    <mergeCell ref="A1:T1"/>
  </mergeCells>
  <conditionalFormatting sqref="A3:T23">
    <cfRule type="containsBlanks" dxfId="21" priority="5">
      <formula>LEN(TRIM(A3))=0</formula>
    </cfRule>
  </conditionalFormatting>
  <conditionalFormatting sqref="A24:T26">
    <cfRule type="containsBlanks" dxfId="20" priority="1">
      <formula>LEN(TRIM(A24))=0</formula>
    </cfRule>
  </conditionalFormatting>
  <conditionalFormatting sqref="A2:XFD1048576 A1 U1:XFD1">
    <cfRule type="containsBlanks" dxfId="19" priority="4">
      <formula>LEN(TRIM(A1))=0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outlinePr summaryBelow="0" summaryRight="0"/>
  </sheetPr>
  <dimension ref="A1:AB25"/>
  <sheetViews>
    <sheetView topLeftCell="C1" workbookViewId="0">
      <pane ySplit="2" topLeftCell="A3" activePane="bottomLeft" state="frozen"/>
      <selection pane="bottomLeft" sqref="A1:AB1"/>
    </sheetView>
  </sheetViews>
  <sheetFormatPr baseColWidth="10" defaultColWidth="11.26953125" defaultRowHeight="15.75" customHeight="1" x14ac:dyDescent="0.4"/>
  <cols>
    <col min="1" max="1" width="3.08984375" style="7" hidden="1" customWidth="1"/>
    <col min="2" max="2" width="16.90625" style="7" hidden="1" customWidth="1"/>
    <col min="3" max="3" width="4.36328125" style="7" customWidth="1"/>
    <col min="4" max="4" width="15.7265625" style="7" customWidth="1"/>
    <col min="5" max="5" width="15.08984375" style="7" customWidth="1"/>
    <col min="6" max="6" width="10.36328125" style="7" customWidth="1"/>
    <col min="7" max="7" width="12.7265625" style="7" customWidth="1"/>
    <col min="8" max="8" width="8.7265625" style="7" customWidth="1"/>
    <col min="9" max="10" width="10.453125" style="7" customWidth="1"/>
    <col min="11" max="12" width="12.08984375" style="7" customWidth="1"/>
    <col min="13" max="13" width="7.36328125" style="7" customWidth="1"/>
    <col min="14" max="14" width="7.90625" style="7" customWidth="1"/>
    <col min="15" max="15" width="8.26953125" style="7" customWidth="1"/>
    <col min="16" max="16" width="8" style="7" customWidth="1"/>
    <col min="17" max="17" width="9" style="7" customWidth="1"/>
    <col min="18" max="18" width="14.453125" style="7" customWidth="1"/>
    <col min="19" max="21" width="9.08984375" style="7" customWidth="1"/>
    <col min="22" max="22" width="14.90625" style="7" customWidth="1"/>
    <col min="23" max="23" width="9.90625" style="7" customWidth="1"/>
    <col min="24" max="24" width="6.453125" style="7" customWidth="1"/>
    <col min="25" max="27" width="9.08984375" style="7" customWidth="1"/>
    <col min="28" max="28" width="255.6328125" style="7" bestFit="1" customWidth="1"/>
    <col min="29" max="16384" width="11.26953125" style="7"/>
  </cols>
  <sheetData>
    <row r="1" spans="1:28" ht="27.6" x14ac:dyDescent="0.4">
      <c r="A1" s="162" t="s">
        <v>819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s="41" customFormat="1" ht="43.2" x14ac:dyDescent="0.2">
      <c r="A2" s="4" t="s">
        <v>1</v>
      </c>
      <c r="B2" s="4" t="s">
        <v>2</v>
      </c>
      <c r="C2" s="4" t="s">
        <v>9</v>
      </c>
      <c r="D2" s="4" t="s">
        <v>3</v>
      </c>
      <c r="E2" s="4" t="s">
        <v>4</v>
      </c>
      <c r="F2" s="4" t="s">
        <v>8</v>
      </c>
      <c r="G2" s="3" t="s">
        <v>820</v>
      </c>
      <c r="H2" s="3" t="s">
        <v>378</v>
      </c>
      <c r="I2" s="3" t="s">
        <v>821</v>
      </c>
      <c r="J2" s="3" t="s">
        <v>822</v>
      </c>
      <c r="K2" s="3" t="s">
        <v>823</v>
      </c>
      <c r="L2" s="3" t="s">
        <v>824</v>
      </c>
      <c r="M2" s="3" t="s">
        <v>825</v>
      </c>
      <c r="N2" s="3" t="s">
        <v>826</v>
      </c>
      <c r="O2" s="3" t="s">
        <v>827</v>
      </c>
      <c r="P2" s="3" t="s">
        <v>828</v>
      </c>
      <c r="Q2" s="3" t="s">
        <v>160</v>
      </c>
      <c r="R2" s="3" t="s">
        <v>161</v>
      </c>
      <c r="S2" s="3" t="s">
        <v>17</v>
      </c>
      <c r="T2" s="3" t="s">
        <v>829</v>
      </c>
      <c r="U2" s="3" t="s">
        <v>19</v>
      </c>
      <c r="V2" s="3" t="s">
        <v>5</v>
      </c>
      <c r="W2" s="3" t="s">
        <v>6</v>
      </c>
      <c r="X2" s="3" t="s">
        <v>7</v>
      </c>
      <c r="Y2" s="3" t="s">
        <v>1244</v>
      </c>
      <c r="Z2" s="3" t="s">
        <v>22</v>
      </c>
      <c r="AA2" s="3" t="s">
        <v>23</v>
      </c>
      <c r="AB2" s="35" t="s">
        <v>224</v>
      </c>
    </row>
    <row r="3" spans="1:28" s="9" customFormat="1" ht="12" customHeight="1" x14ac:dyDescent="0.2">
      <c r="A3" s="9">
        <v>1</v>
      </c>
      <c r="B3" s="9" t="s">
        <v>25</v>
      </c>
      <c r="C3" s="9">
        <v>2020</v>
      </c>
      <c r="D3" s="9" t="s">
        <v>26</v>
      </c>
      <c r="E3" s="15" t="s">
        <v>830</v>
      </c>
      <c r="F3" s="124" t="s">
        <v>831</v>
      </c>
      <c r="G3" s="9" t="s">
        <v>685</v>
      </c>
      <c r="H3" s="9" t="s">
        <v>306</v>
      </c>
      <c r="I3" s="9" t="s">
        <v>832</v>
      </c>
      <c r="J3" s="9">
        <v>0.5</v>
      </c>
      <c r="K3" s="9" t="s">
        <v>30</v>
      </c>
      <c r="L3" s="9" t="s">
        <v>30</v>
      </c>
      <c r="M3" s="9">
        <v>90</v>
      </c>
      <c r="N3" s="121">
        <v>80</v>
      </c>
      <c r="O3" s="121">
        <v>10</v>
      </c>
      <c r="P3" s="9" t="s">
        <v>30</v>
      </c>
      <c r="Q3" s="9">
        <v>30</v>
      </c>
      <c r="R3" s="9" t="s">
        <v>30</v>
      </c>
      <c r="S3" s="9">
        <v>11.6</v>
      </c>
      <c r="T3" s="9">
        <v>2.1</v>
      </c>
      <c r="U3" s="9">
        <v>2.2999999999999998</v>
      </c>
      <c r="V3" s="9" t="s">
        <v>686</v>
      </c>
      <c r="W3" s="9" t="s">
        <v>131</v>
      </c>
      <c r="X3" s="9" t="s">
        <v>30</v>
      </c>
      <c r="Y3" s="40">
        <v>198750</v>
      </c>
      <c r="Z3" s="9" t="s">
        <v>275</v>
      </c>
      <c r="AA3" s="9" t="s">
        <v>5</v>
      </c>
      <c r="AB3" s="9" t="s">
        <v>833</v>
      </c>
    </row>
    <row r="4" spans="1:28" s="9" customFormat="1" ht="12" customHeight="1" x14ac:dyDescent="0.2">
      <c r="A4" s="9">
        <v>4</v>
      </c>
      <c r="B4" s="9" t="s">
        <v>39</v>
      </c>
      <c r="C4" s="9">
        <v>2020</v>
      </c>
      <c r="D4" s="9" t="s">
        <v>40</v>
      </c>
      <c r="E4" s="15" t="s">
        <v>830</v>
      </c>
      <c r="F4" s="124" t="s">
        <v>838</v>
      </c>
      <c r="G4" s="9" t="s">
        <v>839</v>
      </c>
      <c r="H4" s="9" t="s">
        <v>306</v>
      </c>
      <c r="I4" s="9" t="s">
        <v>832</v>
      </c>
      <c r="J4" s="9">
        <v>0.5</v>
      </c>
      <c r="K4" s="40">
        <v>52000</v>
      </c>
      <c r="L4" s="9" t="s">
        <v>30</v>
      </c>
      <c r="M4" s="9">
        <v>90</v>
      </c>
      <c r="N4" s="121">
        <v>85</v>
      </c>
      <c r="O4" s="121">
        <v>10</v>
      </c>
      <c r="P4" s="9">
        <f>10*2*4</f>
        <v>80</v>
      </c>
      <c r="Q4" s="9">
        <v>26.95</v>
      </c>
      <c r="R4" s="15" t="s">
        <v>214</v>
      </c>
      <c r="S4" s="9">
        <v>11</v>
      </c>
      <c r="T4" s="9">
        <v>6</v>
      </c>
      <c r="U4" s="9">
        <v>3</v>
      </c>
      <c r="V4" s="9" t="s">
        <v>840</v>
      </c>
      <c r="W4" s="9" t="s">
        <v>106</v>
      </c>
      <c r="X4" s="9" t="s">
        <v>30</v>
      </c>
      <c r="Y4" s="40">
        <v>51000</v>
      </c>
      <c r="Z4" s="9" t="s">
        <v>590</v>
      </c>
      <c r="AA4" s="9" t="s">
        <v>5</v>
      </c>
      <c r="AB4" s="9" t="s">
        <v>841</v>
      </c>
    </row>
    <row r="5" spans="1:28" s="137" customFormat="1" ht="12" customHeight="1" x14ac:dyDescent="0.2">
      <c r="C5" s="9">
        <v>2021</v>
      </c>
      <c r="D5" s="15" t="s">
        <v>78</v>
      </c>
      <c r="E5" s="15" t="s">
        <v>830</v>
      </c>
      <c r="F5" s="9" t="s">
        <v>1390</v>
      </c>
      <c r="G5" s="9" t="s">
        <v>1391</v>
      </c>
      <c r="H5" s="9" t="s">
        <v>306</v>
      </c>
      <c r="I5" s="9" t="s">
        <v>832</v>
      </c>
      <c r="J5" s="9">
        <v>3.5</v>
      </c>
      <c r="K5" s="9" t="s">
        <v>30</v>
      </c>
      <c r="L5" s="9" t="s">
        <v>30</v>
      </c>
      <c r="M5" s="9">
        <v>140</v>
      </c>
      <c r="N5" s="9">
        <v>70</v>
      </c>
      <c r="O5" s="9">
        <v>7</v>
      </c>
      <c r="P5" s="9" t="s">
        <v>30</v>
      </c>
      <c r="Q5" s="9">
        <v>21</v>
      </c>
      <c r="R5" s="9" t="s">
        <v>30</v>
      </c>
      <c r="S5" s="9">
        <v>11.6</v>
      </c>
      <c r="T5" s="9">
        <v>2.25</v>
      </c>
      <c r="U5" s="9">
        <v>2.5</v>
      </c>
      <c r="V5" s="9" t="s">
        <v>1430</v>
      </c>
      <c r="W5" s="9" t="s">
        <v>106</v>
      </c>
      <c r="X5" s="9" t="s">
        <v>30</v>
      </c>
      <c r="Y5" s="40">
        <v>71700</v>
      </c>
      <c r="Z5" s="9" t="s">
        <v>594</v>
      </c>
      <c r="AA5" s="9" t="s">
        <v>5</v>
      </c>
      <c r="AB5" s="9" t="s">
        <v>30</v>
      </c>
    </row>
    <row r="6" spans="1:28" s="137" customFormat="1" ht="12" customHeight="1" x14ac:dyDescent="0.2">
      <c r="C6" s="9">
        <v>2021</v>
      </c>
      <c r="D6" s="15" t="s">
        <v>78</v>
      </c>
      <c r="E6" s="15" t="s">
        <v>830</v>
      </c>
      <c r="F6" s="9" t="s">
        <v>1431</v>
      </c>
      <c r="G6" s="9" t="s">
        <v>1432</v>
      </c>
      <c r="H6" s="9" t="s">
        <v>306</v>
      </c>
      <c r="I6" s="9" t="s">
        <v>832</v>
      </c>
      <c r="J6" s="9">
        <v>1.5</v>
      </c>
      <c r="K6" s="9" t="s">
        <v>30</v>
      </c>
      <c r="L6" s="9" t="s">
        <v>30</v>
      </c>
      <c r="M6" s="9">
        <v>140</v>
      </c>
      <c r="N6" s="9">
        <v>35</v>
      </c>
      <c r="O6" s="9">
        <v>7</v>
      </c>
      <c r="P6" s="9" t="s">
        <v>30</v>
      </c>
      <c r="Q6" s="9">
        <v>15</v>
      </c>
      <c r="R6" s="9" t="s">
        <v>30</v>
      </c>
      <c r="S6" s="9">
        <v>11.6</v>
      </c>
      <c r="T6" s="9">
        <v>2.25</v>
      </c>
      <c r="U6" s="9">
        <v>2.1</v>
      </c>
      <c r="V6" s="9" t="s">
        <v>1430</v>
      </c>
      <c r="W6" s="9" t="s">
        <v>106</v>
      </c>
      <c r="X6" s="9" t="s">
        <v>30</v>
      </c>
      <c r="Y6" s="40">
        <v>71700</v>
      </c>
      <c r="Z6" s="9" t="s">
        <v>594</v>
      </c>
      <c r="AA6" s="9" t="s">
        <v>5</v>
      </c>
      <c r="AB6" s="9" t="s">
        <v>30</v>
      </c>
    </row>
    <row r="7" spans="1:28" s="9" customFormat="1" ht="12" customHeight="1" x14ac:dyDescent="0.2">
      <c r="A7" s="9">
        <v>1</v>
      </c>
      <c r="B7" s="9" t="s">
        <v>25</v>
      </c>
      <c r="C7" s="9">
        <v>2020</v>
      </c>
      <c r="D7" s="9" t="s">
        <v>26</v>
      </c>
      <c r="E7" s="15" t="s">
        <v>834</v>
      </c>
      <c r="F7" s="124" t="s">
        <v>835</v>
      </c>
      <c r="G7" s="9" t="s">
        <v>685</v>
      </c>
      <c r="H7" s="9" t="s">
        <v>306</v>
      </c>
      <c r="I7" s="9" t="s">
        <v>832</v>
      </c>
      <c r="J7" s="9">
        <v>1.36</v>
      </c>
      <c r="K7" s="9" t="s">
        <v>30</v>
      </c>
      <c r="L7" s="9" t="s">
        <v>30</v>
      </c>
      <c r="M7" s="9">
        <v>60</v>
      </c>
      <c r="N7" s="121">
        <v>70</v>
      </c>
      <c r="O7" s="121">
        <v>10</v>
      </c>
      <c r="P7" s="9" t="s">
        <v>30</v>
      </c>
      <c r="Q7" s="9">
        <v>190</v>
      </c>
      <c r="R7" s="9" t="s">
        <v>473</v>
      </c>
      <c r="S7" s="9">
        <v>6.6</v>
      </c>
      <c r="T7" s="9">
        <v>6.6</v>
      </c>
      <c r="U7" s="9">
        <v>12</v>
      </c>
      <c r="V7" s="9" t="s">
        <v>836</v>
      </c>
      <c r="W7" s="9" t="s">
        <v>131</v>
      </c>
      <c r="X7" s="9" t="s">
        <v>30</v>
      </c>
      <c r="Y7" s="40">
        <v>450000</v>
      </c>
      <c r="Z7" s="9" t="s">
        <v>275</v>
      </c>
      <c r="AA7" s="9" t="s">
        <v>5</v>
      </c>
      <c r="AB7" s="9" t="s">
        <v>837</v>
      </c>
    </row>
    <row r="8" spans="1:28" s="9" customFormat="1" ht="12" customHeight="1" x14ac:dyDescent="0.2">
      <c r="A8" s="9">
        <v>10</v>
      </c>
      <c r="B8" s="9" t="s">
        <v>67</v>
      </c>
      <c r="C8" s="9">
        <v>2020</v>
      </c>
      <c r="D8" s="9" t="s">
        <v>40</v>
      </c>
      <c r="E8" s="15" t="s">
        <v>834</v>
      </c>
      <c r="F8" s="124" t="s">
        <v>855</v>
      </c>
      <c r="G8" s="9" t="s">
        <v>856</v>
      </c>
      <c r="H8" s="9" t="s">
        <v>306</v>
      </c>
      <c r="I8" s="9" t="s">
        <v>832</v>
      </c>
      <c r="J8" s="9" t="s">
        <v>30</v>
      </c>
      <c r="K8" s="9" t="s">
        <v>30</v>
      </c>
      <c r="L8" s="9">
        <v>0.21</v>
      </c>
      <c r="M8" s="9">
        <v>140</v>
      </c>
      <c r="N8" s="121" t="s">
        <v>30</v>
      </c>
      <c r="O8" s="121" t="s">
        <v>30</v>
      </c>
      <c r="P8" s="9">
        <v>6.75</v>
      </c>
      <c r="Q8" s="9">
        <v>6</v>
      </c>
      <c r="R8" s="9" t="s">
        <v>30</v>
      </c>
      <c r="S8" s="9" t="s">
        <v>30</v>
      </c>
      <c r="T8" s="9" t="s">
        <v>30</v>
      </c>
      <c r="U8" s="9" t="s">
        <v>30</v>
      </c>
      <c r="V8" s="9" t="s">
        <v>857</v>
      </c>
      <c r="W8" s="9" t="s">
        <v>106</v>
      </c>
      <c r="X8" s="9" t="s">
        <v>30</v>
      </c>
      <c r="Y8" s="40">
        <v>90000</v>
      </c>
      <c r="Z8" s="9" t="s">
        <v>594</v>
      </c>
      <c r="AA8" s="9" t="s">
        <v>5</v>
      </c>
      <c r="AB8" s="9" t="s">
        <v>858</v>
      </c>
    </row>
    <row r="9" spans="1:28" s="9" customFormat="1" ht="12" customHeight="1" x14ac:dyDescent="0.2">
      <c r="A9" s="9">
        <v>10</v>
      </c>
      <c r="B9" s="9" t="s">
        <v>67</v>
      </c>
      <c r="C9" s="9">
        <v>2022</v>
      </c>
      <c r="D9" s="9" t="s">
        <v>148</v>
      </c>
      <c r="E9" s="15" t="s">
        <v>834</v>
      </c>
      <c r="F9" s="124" t="s">
        <v>30</v>
      </c>
      <c r="G9" s="9" t="s">
        <v>1459</v>
      </c>
      <c r="H9" s="9" t="s">
        <v>306</v>
      </c>
      <c r="I9" s="9" t="s">
        <v>832</v>
      </c>
      <c r="J9" s="9" t="s">
        <v>30</v>
      </c>
      <c r="K9" s="121" t="s">
        <v>1462</v>
      </c>
      <c r="L9" s="121" t="s">
        <v>1460</v>
      </c>
      <c r="M9" s="9">
        <v>200</v>
      </c>
      <c r="N9" s="121" t="s">
        <v>30</v>
      </c>
      <c r="O9" s="121" t="s">
        <v>30</v>
      </c>
      <c r="P9" s="9" t="s">
        <v>30</v>
      </c>
      <c r="Q9" s="9">
        <v>2</v>
      </c>
      <c r="R9" s="9" t="s">
        <v>1463</v>
      </c>
      <c r="S9" s="9">
        <v>6</v>
      </c>
      <c r="T9" s="9">
        <v>0.9</v>
      </c>
      <c r="U9" s="9" t="s">
        <v>30</v>
      </c>
      <c r="V9" s="9" t="s">
        <v>1461</v>
      </c>
      <c r="W9" s="9" t="s">
        <v>106</v>
      </c>
      <c r="X9" s="9" t="s">
        <v>30</v>
      </c>
      <c r="Y9" s="40">
        <v>38600</v>
      </c>
      <c r="Z9" s="9" t="s">
        <v>594</v>
      </c>
      <c r="AA9" s="9" t="s">
        <v>5</v>
      </c>
      <c r="AB9" s="9" t="s">
        <v>30</v>
      </c>
    </row>
    <row r="10" spans="1:28" s="9" customFormat="1" ht="12" customHeight="1" x14ac:dyDescent="0.2">
      <c r="A10" s="9">
        <v>5</v>
      </c>
      <c r="B10" s="9" t="s">
        <v>448</v>
      </c>
      <c r="C10" s="9">
        <v>2021</v>
      </c>
      <c r="D10" s="9" t="s">
        <v>449</v>
      </c>
      <c r="E10" s="15" t="s">
        <v>842</v>
      </c>
      <c r="F10" s="124" t="s">
        <v>843</v>
      </c>
      <c r="G10" s="9" t="s">
        <v>844</v>
      </c>
      <c r="H10" s="9" t="s">
        <v>47</v>
      </c>
      <c r="I10" s="9" t="s">
        <v>832</v>
      </c>
      <c r="J10" s="9">
        <v>1.5</v>
      </c>
      <c r="K10" s="9" t="s">
        <v>30</v>
      </c>
      <c r="L10" s="9" t="s">
        <v>30</v>
      </c>
      <c r="M10" s="9">
        <v>200</v>
      </c>
      <c r="N10" s="121">
        <v>70</v>
      </c>
      <c r="O10" s="121">
        <v>40</v>
      </c>
      <c r="P10" s="9">
        <v>80</v>
      </c>
      <c r="Q10" s="9">
        <v>49</v>
      </c>
      <c r="R10" s="9" t="s">
        <v>473</v>
      </c>
      <c r="S10" s="9">
        <v>9.5</v>
      </c>
      <c r="T10" s="9">
        <v>2.0499999999999998</v>
      </c>
      <c r="U10" s="9">
        <v>2.4500000000000002</v>
      </c>
      <c r="V10" s="9" t="s">
        <v>845</v>
      </c>
      <c r="W10" s="9" t="s">
        <v>106</v>
      </c>
      <c r="X10" s="9" t="s">
        <v>30</v>
      </c>
      <c r="Y10" s="40">
        <v>96500</v>
      </c>
      <c r="Z10" s="9" t="s">
        <v>590</v>
      </c>
      <c r="AA10" s="9" t="s">
        <v>5</v>
      </c>
      <c r="AB10" s="9" t="s">
        <v>846</v>
      </c>
    </row>
    <row r="11" spans="1:28" s="9" customFormat="1" ht="12" customHeight="1" x14ac:dyDescent="0.2">
      <c r="A11" s="9">
        <v>12</v>
      </c>
      <c r="B11" s="9" t="s">
        <v>666</v>
      </c>
      <c r="C11" s="9">
        <v>2020</v>
      </c>
      <c r="D11" s="9" t="s">
        <v>667</v>
      </c>
      <c r="E11" s="15" t="s">
        <v>842</v>
      </c>
      <c r="F11" s="124" t="s">
        <v>862</v>
      </c>
      <c r="G11" s="9" t="s">
        <v>710</v>
      </c>
      <c r="H11" s="9" t="s">
        <v>47</v>
      </c>
      <c r="I11" s="9" t="s">
        <v>863</v>
      </c>
      <c r="J11" s="9">
        <v>3.29</v>
      </c>
      <c r="K11" s="9" t="s">
        <v>30</v>
      </c>
      <c r="L11" s="9">
        <v>0.82</v>
      </c>
      <c r="M11" s="9">
        <v>80</v>
      </c>
      <c r="N11" s="121" t="s">
        <v>30</v>
      </c>
      <c r="O11" s="121" t="s">
        <v>30</v>
      </c>
      <c r="P11" s="9" t="s">
        <v>30</v>
      </c>
      <c r="Q11" s="9">
        <v>30</v>
      </c>
      <c r="R11" s="15" t="s">
        <v>214</v>
      </c>
      <c r="S11" s="9">
        <v>3.3</v>
      </c>
      <c r="T11" s="9">
        <v>1.8</v>
      </c>
      <c r="U11" s="9" t="s">
        <v>30</v>
      </c>
      <c r="V11" s="9" t="s">
        <v>864</v>
      </c>
      <c r="W11" s="9" t="s">
        <v>865</v>
      </c>
      <c r="X11" s="9" t="s">
        <v>30</v>
      </c>
      <c r="Y11" s="40">
        <v>66800</v>
      </c>
      <c r="Z11" s="9" t="s">
        <v>866</v>
      </c>
      <c r="AA11" s="9" t="s">
        <v>5</v>
      </c>
      <c r="AB11" s="9" t="s">
        <v>867</v>
      </c>
    </row>
    <row r="12" spans="1:28" s="9" customFormat="1" ht="12" customHeight="1" x14ac:dyDescent="0.2">
      <c r="C12" s="9">
        <v>2021</v>
      </c>
      <c r="D12" s="9" t="s">
        <v>1392</v>
      </c>
      <c r="E12" s="9" t="s">
        <v>1396</v>
      </c>
      <c r="F12" s="9" t="s">
        <v>1395</v>
      </c>
      <c r="G12" s="9" t="s">
        <v>1397</v>
      </c>
      <c r="H12" s="9" t="s">
        <v>47</v>
      </c>
      <c r="I12" s="9" t="s">
        <v>1398</v>
      </c>
      <c r="J12" s="9">
        <v>0.75</v>
      </c>
      <c r="K12" s="9" t="s">
        <v>30</v>
      </c>
      <c r="L12" s="9" t="s">
        <v>30</v>
      </c>
      <c r="M12" s="9" t="s">
        <v>30</v>
      </c>
      <c r="N12" s="9" t="s">
        <v>30</v>
      </c>
      <c r="O12" s="9" t="s">
        <v>30</v>
      </c>
      <c r="P12" s="9">
        <v>6.3</v>
      </c>
      <c r="Q12" s="9">
        <v>7.5</v>
      </c>
      <c r="R12" s="9" t="s">
        <v>1399</v>
      </c>
      <c r="S12" s="9" t="s">
        <v>30</v>
      </c>
      <c r="T12" s="9" t="s">
        <v>30</v>
      </c>
      <c r="U12" s="9" t="s">
        <v>30</v>
      </c>
      <c r="V12" s="9" t="s">
        <v>1400</v>
      </c>
      <c r="W12" s="9" t="s">
        <v>106</v>
      </c>
      <c r="X12" s="9" t="s">
        <v>30</v>
      </c>
      <c r="Y12" s="40">
        <v>42000</v>
      </c>
      <c r="Z12" s="9" t="s">
        <v>248</v>
      </c>
      <c r="AA12" s="9" t="s">
        <v>5</v>
      </c>
      <c r="AB12" s="9" t="s">
        <v>1401</v>
      </c>
    </row>
    <row r="13" spans="1:28" s="9" customFormat="1" ht="12" customHeight="1" x14ac:dyDescent="0.2">
      <c r="A13" s="15">
        <v>39</v>
      </c>
      <c r="B13" s="125" t="s">
        <v>137</v>
      </c>
      <c r="C13" s="15">
        <v>2018</v>
      </c>
      <c r="D13" s="9" t="s">
        <v>78</v>
      </c>
      <c r="E13" s="15" t="s">
        <v>881</v>
      </c>
      <c r="F13" s="116" t="s">
        <v>882</v>
      </c>
      <c r="G13" s="15" t="s">
        <v>883</v>
      </c>
      <c r="H13" s="15" t="s">
        <v>306</v>
      </c>
      <c r="I13" s="15" t="s">
        <v>832</v>
      </c>
      <c r="J13" s="15" t="s">
        <v>30</v>
      </c>
      <c r="K13" s="14">
        <v>28000</v>
      </c>
      <c r="L13" s="15">
        <v>0.91</v>
      </c>
      <c r="M13" s="15">
        <v>130</v>
      </c>
      <c r="N13" s="119">
        <v>30</v>
      </c>
      <c r="O13" s="119">
        <v>2</v>
      </c>
      <c r="P13" s="15" t="s">
        <v>30</v>
      </c>
      <c r="Q13" s="15">
        <v>130</v>
      </c>
      <c r="R13" s="15" t="s">
        <v>884</v>
      </c>
      <c r="S13" s="15" t="s">
        <v>30</v>
      </c>
      <c r="T13" s="15" t="s">
        <v>30</v>
      </c>
      <c r="U13" s="15">
        <v>7</v>
      </c>
      <c r="V13" s="15" t="s">
        <v>885</v>
      </c>
      <c r="W13" s="15" t="s">
        <v>106</v>
      </c>
      <c r="X13" s="15" t="s">
        <v>30</v>
      </c>
      <c r="Y13" s="14">
        <v>113000</v>
      </c>
      <c r="Z13" s="9" t="s">
        <v>590</v>
      </c>
      <c r="AA13" s="15" t="s">
        <v>5</v>
      </c>
      <c r="AB13" s="15" t="s">
        <v>886</v>
      </c>
    </row>
    <row r="14" spans="1:28" s="9" customFormat="1" ht="12" customHeight="1" x14ac:dyDescent="0.2">
      <c r="A14" s="9">
        <v>5</v>
      </c>
      <c r="B14" s="9" t="s">
        <v>448</v>
      </c>
      <c r="C14" s="9">
        <v>2021</v>
      </c>
      <c r="D14" s="9" t="s">
        <v>449</v>
      </c>
      <c r="E14" s="15" t="s">
        <v>847</v>
      </c>
      <c r="F14" s="124" t="s">
        <v>848</v>
      </c>
      <c r="G14" s="9" t="s">
        <v>844</v>
      </c>
      <c r="H14" s="9" t="s">
        <v>306</v>
      </c>
      <c r="I14" s="9" t="s">
        <v>832</v>
      </c>
      <c r="J14" s="9">
        <v>1.1000000000000001</v>
      </c>
      <c r="K14" s="40">
        <v>12000</v>
      </c>
      <c r="L14" s="9" t="s">
        <v>30</v>
      </c>
      <c r="M14" s="9">
        <v>160</v>
      </c>
      <c r="N14" s="121">
        <v>28</v>
      </c>
      <c r="O14" s="121">
        <v>5</v>
      </c>
      <c r="P14" s="9" t="s">
        <v>30</v>
      </c>
      <c r="Q14" s="9">
        <v>41</v>
      </c>
      <c r="R14" s="15" t="s">
        <v>214</v>
      </c>
      <c r="S14" s="9">
        <v>20</v>
      </c>
      <c r="T14" s="9">
        <v>6</v>
      </c>
      <c r="U14" s="9">
        <v>5</v>
      </c>
      <c r="V14" s="9" t="s">
        <v>849</v>
      </c>
      <c r="W14" s="9" t="s">
        <v>106</v>
      </c>
      <c r="X14" s="9" t="s">
        <v>30</v>
      </c>
      <c r="Y14" s="40">
        <v>51570</v>
      </c>
      <c r="Z14" s="9" t="s">
        <v>590</v>
      </c>
      <c r="AA14" s="9" t="s">
        <v>5</v>
      </c>
      <c r="AB14" s="9" t="s">
        <v>850</v>
      </c>
    </row>
    <row r="15" spans="1:28" s="9" customFormat="1" ht="12" customHeight="1" x14ac:dyDescent="0.2">
      <c r="A15" s="15">
        <v>25</v>
      </c>
      <c r="B15" s="15" t="s">
        <v>115</v>
      </c>
      <c r="C15" s="15">
        <v>2019</v>
      </c>
      <c r="D15" s="9" t="s">
        <v>78</v>
      </c>
      <c r="E15" s="15" t="s">
        <v>847</v>
      </c>
      <c r="F15" s="116" t="s">
        <v>872</v>
      </c>
      <c r="G15" s="15" t="s">
        <v>873</v>
      </c>
      <c r="H15" s="15" t="s">
        <v>306</v>
      </c>
      <c r="I15" s="15" t="s">
        <v>874</v>
      </c>
      <c r="J15" s="15">
        <v>0.1</v>
      </c>
      <c r="K15" s="15" t="s">
        <v>30</v>
      </c>
      <c r="L15" s="15" t="s">
        <v>30</v>
      </c>
      <c r="M15" s="15" t="s">
        <v>30</v>
      </c>
      <c r="N15" s="115" t="s">
        <v>30</v>
      </c>
      <c r="O15" s="115" t="s">
        <v>30</v>
      </c>
      <c r="P15" s="15" t="s">
        <v>30</v>
      </c>
      <c r="Q15" s="15">
        <v>4.4000000000000004</v>
      </c>
      <c r="R15" s="15" t="s">
        <v>34</v>
      </c>
      <c r="S15" s="15">
        <v>1.4</v>
      </c>
      <c r="T15" s="15">
        <v>1.7</v>
      </c>
      <c r="U15" s="15">
        <v>2.2999999999999998</v>
      </c>
      <c r="V15" s="15" t="s">
        <v>875</v>
      </c>
      <c r="W15" s="15" t="s">
        <v>106</v>
      </c>
      <c r="X15" s="15" t="s">
        <v>30</v>
      </c>
      <c r="Y15" s="14">
        <v>2750</v>
      </c>
      <c r="Z15" s="9" t="s">
        <v>594</v>
      </c>
      <c r="AA15" s="15" t="s">
        <v>5</v>
      </c>
      <c r="AB15" s="15" t="s">
        <v>876</v>
      </c>
    </row>
    <row r="16" spans="1:28" s="9" customFormat="1" ht="12" customHeight="1" x14ac:dyDescent="0.2">
      <c r="A16" s="15">
        <v>25</v>
      </c>
      <c r="B16" s="15" t="s">
        <v>115</v>
      </c>
      <c r="C16" s="15">
        <v>2019</v>
      </c>
      <c r="D16" s="9" t="s">
        <v>78</v>
      </c>
      <c r="E16" s="15" t="s">
        <v>847</v>
      </c>
      <c r="F16" s="116" t="s">
        <v>877</v>
      </c>
      <c r="G16" s="15" t="s">
        <v>873</v>
      </c>
      <c r="H16" s="15" t="s">
        <v>306</v>
      </c>
      <c r="I16" s="15" t="s">
        <v>874</v>
      </c>
      <c r="J16" s="15">
        <v>7.0000000000000007E-2</v>
      </c>
      <c r="K16" s="15" t="s">
        <v>30</v>
      </c>
      <c r="L16" s="15" t="s">
        <v>30</v>
      </c>
      <c r="M16" s="15" t="s">
        <v>30</v>
      </c>
      <c r="N16" s="115" t="s">
        <v>30</v>
      </c>
      <c r="O16" s="115" t="s">
        <v>30</v>
      </c>
      <c r="P16" s="15" t="s">
        <v>30</v>
      </c>
      <c r="Q16" s="15">
        <v>3.7</v>
      </c>
      <c r="R16" s="15" t="s">
        <v>34</v>
      </c>
      <c r="S16" s="15">
        <v>1.5</v>
      </c>
      <c r="T16" s="15">
        <v>1.9</v>
      </c>
      <c r="U16" s="15">
        <v>2.4</v>
      </c>
      <c r="V16" s="15" t="s">
        <v>875</v>
      </c>
      <c r="W16" s="15" t="s">
        <v>106</v>
      </c>
      <c r="X16" s="15" t="s">
        <v>30</v>
      </c>
      <c r="Y16" s="14">
        <v>2400</v>
      </c>
      <c r="Z16" s="9" t="s">
        <v>594</v>
      </c>
      <c r="AA16" s="15" t="s">
        <v>5</v>
      </c>
      <c r="AB16" s="15" t="s">
        <v>876</v>
      </c>
    </row>
    <row r="17" spans="1:28" s="9" customFormat="1" ht="12" customHeight="1" x14ac:dyDescent="0.2">
      <c r="A17" s="15"/>
      <c r="B17" s="15"/>
      <c r="C17" s="15">
        <v>2022</v>
      </c>
      <c r="D17" s="15" t="s">
        <v>148</v>
      </c>
      <c r="E17" s="15" t="s">
        <v>847</v>
      </c>
      <c r="F17" s="15" t="s">
        <v>30</v>
      </c>
      <c r="G17" s="15" t="s">
        <v>1350</v>
      </c>
      <c r="H17" s="15" t="s">
        <v>306</v>
      </c>
      <c r="I17" s="15" t="s">
        <v>832</v>
      </c>
      <c r="J17" s="15">
        <v>3.8</v>
      </c>
      <c r="K17" s="14">
        <v>15129</v>
      </c>
      <c r="L17" s="9" t="s">
        <v>30</v>
      </c>
      <c r="M17" s="15">
        <v>700</v>
      </c>
      <c r="N17" s="115">
        <v>40</v>
      </c>
      <c r="O17" s="115">
        <v>15</v>
      </c>
      <c r="P17" s="15" t="s">
        <v>30</v>
      </c>
      <c r="Q17" s="15">
        <v>31.7</v>
      </c>
      <c r="R17" s="15" t="s">
        <v>30</v>
      </c>
      <c r="S17" s="15">
        <v>16</v>
      </c>
      <c r="T17" s="15" t="s">
        <v>30</v>
      </c>
      <c r="U17" s="15">
        <v>1.5</v>
      </c>
      <c r="V17" s="114" t="s">
        <v>1351</v>
      </c>
      <c r="W17" s="15" t="s">
        <v>106</v>
      </c>
      <c r="X17" s="15" t="s">
        <v>30</v>
      </c>
      <c r="Y17" s="14">
        <v>34700</v>
      </c>
      <c r="Z17" s="15" t="s">
        <v>248</v>
      </c>
      <c r="AA17" s="15" t="s">
        <v>5</v>
      </c>
      <c r="AB17" s="114" t="s">
        <v>1352</v>
      </c>
    </row>
    <row r="18" spans="1:28" s="9" customFormat="1" ht="12" customHeight="1" x14ac:dyDescent="0.2">
      <c r="A18" s="15"/>
      <c r="B18" s="15"/>
      <c r="C18" s="15">
        <v>2022</v>
      </c>
      <c r="D18" s="15" t="s">
        <v>51</v>
      </c>
      <c r="E18" s="15" t="s">
        <v>847</v>
      </c>
      <c r="F18" s="15" t="s">
        <v>30</v>
      </c>
      <c r="G18" s="15" t="s">
        <v>1360</v>
      </c>
      <c r="H18" s="15" t="s">
        <v>306</v>
      </c>
      <c r="I18" s="15" t="s">
        <v>832</v>
      </c>
      <c r="J18" s="126" t="s">
        <v>1363</v>
      </c>
      <c r="K18" s="15" t="s">
        <v>30</v>
      </c>
      <c r="L18" s="15" t="s">
        <v>30</v>
      </c>
      <c r="M18" s="15">
        <v>400</v>
      </c>
      <c r="N18" s="115" t="s">
        <v>30</v>
      </c>
      <c r="O18" s="115" t="s">
        <v>30</v>
      </c>
      <c r="P18" s="15" t="s">
        <v>30</v>
      </c>
      <c r="Q18" s="15">
        <v>27.6</v>
      </c>
      <c r="R18" s="15" t="s">
        <v>30</v>
      </c>
      <c r="S18" s="15" t="s">
        <v>30</v>
      </c>
      <c r="T18" s="15">
        <v>1.2</v>
      </c>
      <c r="U18" s="15">
        <v>12</v>
      </c>
      <c r="V18" s="15" t="s">
        <v>1361</v>
      </c>
      <c r="W18" s="15" t="s">
        <v>106</v>
      </c>
      <c r="X18" s="15" t="s">
        <v>30</v>
      </c>
      <c r="Y18" s="14">
        <v>34500</v>
      </c>
      <c r="Z18" s="15" t="s">
        <v>594</v>
      </c>
      <c r="AA18" s="15" t="s">
        <v>5</v>
      </c>
      <c r="AB18" s="15" t="s">
        <v>1362</v>
      </c>
    </row>
    <row r="19" spans="1:28" s="9" customFormat="1" ht="12" customHeight="1" x14ac:dyDescent="0.2">
      <c r="A19" s="9">
        <v>10</v>
      </c>
      <c r="B19" s="9" t="s">
        <v>67</v>
      </c>
      <c r="C19" s="9">
        <v>2020</v>
      </c>
      <c r="D19" s="9" t="s">
        <v>40</v>
      </c>
      <c r="E19" s="15" t="s">
        <v>851</v>
      </c>
      <c r="F19" s="124">
        <v>3530</v>
      </c>
      <c r="G19" s="9" t="s">
        <v>852</v>
      </c>
      <c r="H19" s="9" t="s">
        <v>306</v>
      </c>
      <c r="I19" s="9" t="s">
        <v>832</v>
      </c>
      <c r="J19" s="9" t="s">
        <v>30</v>
      </c>
      <c r="K19" s="9" t="s">
        <v>30</v>
      </c>
      <c r="L19" s="9">
        <v>0.8</v>
      </c>
      <c r="M19" s="9">
        <v>550</v>
      </c>
      <c r="N19" s="121" t="s">
        <v>30</v>
      </c>
      <c r="O19" s="121" t="s">
        <v>30</v>
      </c>
      <c r="P19" s="9" t="s">
        <v>30</v>
      </c>
      <c r="Q19" s="9">
        <v>30</v>
      </c>
      <c r="R19" s="9" t="s">
        <v>30</v>
      </c>
      <c r="S19" s="9">
        <v>6</v>
      </c>
      <c r="T19" s="9">
        <v>6</v>
      </c>
      <c r="U19" s="9">
        <v>8.5</v>
      </c>
      <c r="V19" s="9" t="s">
        <v>853</v>
      </c>
      <c r="W19" s="9" t="s">
        <v>143</v>
      </c>
      <c r="X19" s="9" t="s">
        <v>30</v>
      </c>
      <c r="Y19" s="40">
        <v>565000</v>
      </c>
      <c r="Z19" s="9" t="s">
        <v>571</v>
      </c>
      <c r="AA19" s="9" t="s">
        <v>5</v>
      </c>
      <c r="AB19" s="9" t="s">
        <v>854</v>
      </c>
    </row>
    <row r="20" spans="1:28" s="9" customFormat="1" ht="12" customHeight="1" x14ac:dyDescent="0.2">
      <c r="A20" s="15">
        <v>11</v>
      </c>
      <c r="B20" s="15" t="s">
        <v>77</v>
      </c>
      <c r="C20" s="15">
        <v>2020</v>
      </c>
      <c r="D20" s="9" t="s">
        <v>78</v>
      </c>
      <c r="E20" s="15" t="s">
        <v>851</v>
      </c>
      <c r="F20" s="116">
        <v>4440</v>
      </c>
      <c r="G20" s="15" t="s">
        <v>859</v>
      </c>
      <c r="H20" s="15" t="s">
        <v>306</v>
      </c>
      <c r="I20" s="9" t="s">
        <v>832</v>
      </c>
      <c r="J20" s="15" t="s">
        <v>30</v>
      </c>
      <c r="K20" s="15" t="s">
        <v>30</v>
      </c>
      <c r="L20" s="15">
        <v>1.6</v>
      </c>
      <c r="M20" s="15">
        <v>550</v>
      </c>
      <c r="N20" s="115" t="s">
        <v>30</v>
      </c>
      <c r="O20" s="115">
        <v>5</v>
      </c>
      <c r="P20" s="15" t="s">
        <v>30</v>
      </c>
      <c r="Q20" s="15">
        <v>40</v>
      </c>
      <c r="R20" s="15" t="s">
        <v>439</v>
      </c>
      <c r="S20" s="15">
        <v>7</v>
      </c>
      <c r="T20" s="15">
        <v>8</v>
      </c>
      <c r="U20" s="15">
        <v>12</v>
      </c>
      <c r="V20" s="15" t="s">
        <v>853</v>
      </c>
      <c r="W20" s="15" t="s">
        <v>143</v>
      </c>
      <c r="X20" s="15" t="s">
        <v>30</v>
      </c>
      <c r="Y20" s="14">
        <v>564000</v>
      </c>
      <c r="Z20" s="9" t="s">
        <v>860</v>
      </c>
      <c r="AA20" s="15" t="s">
        <v>5</v>
      </c>
      <c r="AB20" s="9" t="s">
        <v>861</v>
      </c>
    </row>
    <row r="21" spans="1:28" s="9" customFormat="1" ht="12" customHeight="1" x14ac:dyDescent="0.2">
      <c r="A21" s="15">
        <v>13</v>
      </c>
      <c r="B21" s="15" t="s">
        <v>188</v>
      </c>
      <c r="C21" s="15">
        <v>2020</v>
      </c>
      <c r="D21" s="15" t="s">
        <v>40</v>
      </c>
      <c r="E21" s="15" t="s">
        <v>851</v>
      </c>
      <c r="F21" s="116">
        <v>5240</v>
      </c>
      <c r="G21" s="15" t="s">
        <v>868</v>
      </c>
      <c r="H21" s="15" t="s">
        <v>306</v>
      </c>
      <c r="I21" s="9" t="s">
        <v>832</v>
      </c>
      <c r="J21" s="15" t="s">
        <v>30</v>
      </c>
      <c r="K21" s="15" t="s">
        <v>30</v>
      </c>
      <c r="L21" s="15">
        <v>2.4</v>
      </c>
      <c r="M21" s="15">
        <v>550</v>
      </c>
      <c r="N21" s="115" t="s">
        <v>30</v>
      </c>
      <c r="O21" s="115" t="s">
        <v>30</v>
      </c>
      <c r="P21" s="15" t="s">
        <v>30</v>
      </c>
      <c r="Q21" s="15">
        <v>75</v>
      </c>
      <c r="R21" s="15" t="s">
        <v>439</v>
      </c>
      <c r="S21" s="15">
        <v>7.5</v>
      </c>
      <c r="T21" s="15">
        <v>9</v>
      </c>
      <c r="U21" s="15">
        <v>12</v>
      </c>
      <c r="V21" s="15" t="s">
        <v>853</v>
      </c>
      <c r="W21" s="15" t="s">
        <v>143</v>
      </c>
      <c r="X21" s="15" t="s">
        <v>30</v>
      </c>
      <c r="Y21" s="14">
        <v>746000</v>
      </c>
      <c r="Z21" s="9" t="s">
        <v>571</v>
      </c>
      <c r="AA21" s="15" t="s">
        <v>5</v>
      </c>
      <c r="AB21" s="9" t="s">
        <v>869</v>
      </c>
    </row>
    <row r="22" spans="1:28" s="9" customFormat="1" ht="12" customHeight="1" x14ac:dyDescent="0.2">
      <c r="A22" s="15">
        <v>21</v>
      </c>
      <c r="B22" s="15" t="s">
        <v>270</v>
      </c>
      <c r="C22" s="15">
        <v>2019</v>
      </c>
      <c r="D22" s="15" t="s">
        <v>78</v>
      </c>
      <c r="E22" s="15" t="s">
        <v>851</v>
      </c>
      <c r="F22" s="116">
        <v>2520</v>
      </c>
      <c r="G22" s="15" t="s">
        <v>870</v>
      </c>
      <c r="H22" s="15" t="s">
        <v>306</v>
      </c>
      <c r="I22" s="9" t="s">
        <v>832</v>
      </c>
      <c r="J22" s="15" t="s">
        <v>30</v>
      </c>
      <c r="K22" s="15" t="s">
        <v>30</v>
      </c>
      <c r="L22" s="15">
        <v>0.21299999999999999</v>
      </c>
      <c r="M22" s="15">
        <v>450</v>
      </c>
      <c r="N22" s="115" t="s">
        <v>30</v>
      </c>
      <c r="O22" s="115" t="s">
        <v>30</v>
      </c>
      <c r="P22" s="15" t="s">
        <v>30</v>
      </c>
      <c r="Q22" s="15">
        <v>9</v>
      </c>
      <c r="R22" s="15" t="s">
        <v>439</v>
      </c>
      <c r="S22" s="15">
        <v>4</v>
      </c>
      <c r="T22" s="15">
        <v>4.5</v>
      </c>
      <c r="U22" s="15">
        <v>6.5</v>
      </c>
      <c r="V22" s="15" t="s">
        <v>853</v>
      </c>
      <c r="W22" s="15" t="s">
        <v>143</v>
      </c>
      <c r="X22" s="15" t="s">
        <v>30</v>
      </c>
      <c r="Y22" s="14">
        <v>250000</v>
      </c>
      <c r="Z22" s="9" t="s">
        <v>571</v>
      </c>
      <c r="AA22" s="15" t="s">
        <v>5</v>
      </c>
      <c r="AB22" s="9" t="s">
        <v>871</v>
      </c>
    </row>
    <row r="23" spans="1:28" s="9" customFormat="1" ht="12" customHeight="1" x14ac:dyDescent="0.2">
      <c r="A23" s="15">
        <v>28</v>
      </c>
      <c r="B23" s="15" t="s">
        <v>119</v>
      </c>
      <c r="C23" s="15">
        <v>2019</v>
      </c>
      <c r="D23" s="15" t="s">
        <v>40</v>
      </c>
      <c r="E23" s="15" t="s">
        <v>851</v>
      </c>
      <c r="F23" s="116" t="s">
        <v>30</v>
      </c>
      <c r="G23" s="15" t="s">
        <v>878</v>
      </c>
      <c r="H23" s="15" t="s">
        <v>306</v>
      </c>
      <c r="I23" s="15" t="s">
        <v>832</v>
      </c>
      <c r="J23" s="15">
        <v>9</v>
      </c>
      <c r="K23" s="15" t="s">
        <v>30</v>
      </c>
      <c r="L23" s="15">
        <v>4.5</v>
      </c>
      <c r="M23" s="15">
        <v>220</v>
      </c>
      <c r="N23" s="115">
        <v>52</v>
      </c>
      <c r="O23" s="115">
        <v>4</v>
      </c>
      <c r="P23" s="15" t="s">
        <v>30</v>
      </c>
      <c r="Q23" s="15">
        <v>400</v>
      </c>
      <c r="R23" s="15" t="s">
        <v>214</v>
      </c>
      <c r="S23" s="15">
        <v>30</v>
      </c>
      <c r="T23" s="15">
        <v>20</v>
      </c>
      <c r="U23" s="15">
        <v>30</v>
      </c>
      <c r="V23" s="15" t="s">
        <v>422</v>
      </c>
      <c r="W23" s="15" t="s">
        <v>106</v>
      </c>
      <c r="X23" s="15" t="s">
        <v>30</v>
      </c>
      <c r="Y23" s="14">
        <v>1658000</v>
      </c>
      <c r="Z23" s="9" t="s">
        <v>879</v>
      </c>
      <c r="AA23" s="15" t="s">
        <v>5</v>
      </c>
      <c r="AB23" s="125" t="s">
        <v>880</v>
      </c>
    </row>
    <row r="24" spans="1:28" s="9" customFormat="1" ht="12" customHeight="1" x14ac:dyDescent="0.2">
      <c r="A24" s="15"/>
      <c r="B24" s="15"/>
      <c r="C24" s="15">
        <v>2022</v>
      </c>
      <c r="D24" s="116" t="s">
        <v>51</v>
      </c>
      <c r="E24" s="15" t="s">
        <v>851</v>
      </c>
      <c r="F24" s="116">
        <v>1612</v>
      </c>
      <c r="G24" s="15" t="s">
        <v>1345</v>
      </c>
      <c r="H24" s="15" t="s">
        <v>306</v>
      </c>
      <c r="I24" s="15" t="s">
        <v>832</v>
      </c>
      <c r="J24" s="15" t="s">
        <v>30</v>
      </c>
      <c r="K24" s="15" t="s">
        <v>30</v>
      </c>
      <c r="L24" s="15">
        <v>6.4000000000000001E-2</v>
      </c>
      <c r="M24" s="15">
        <v>450</v>
      </c>
      <c r="N24" s="115" t="s">
        <v>30</v>
      </c>
      <c r="O24" s="115" t="s">
        <v>30</v>
      </c>
      <c r="P24" s="15" t="s">
        <v>30</v>
      </c>
      <c r="Q24" s="15">
        <v>4</v>
      </c>
      <c r="R24" s="15" t="s">
        <v>439</v>
      </c>
      <c r="S24" s="15">
        <v>3</v>
      </c>
      <c r="T24" s="15">
        <v>3.5</v>
      </c>
      <c r="U24" s="15">
        <v>4.8</v>
      </c>
      <c r="V24" s="15" t="s">
        <v>853</v>
      </c>
      <c r="W24" s="15" t="s">
        <v>143</v>
      </c>
      <c r="X24" s="15" t="s">
        <v>30</v>
      </c>
      <c r="Y24" s="14">
        <v>165000</v>
      </c>
      <c r="Z24" s="15" t="s">
        <v>571</v>
      </c>
      <c r="AA24" s="15" t="s">
        <v>5</v>
      </c>
      <c r="AB24" s="9" t="s">
        <v>871</v>
      </c>
    </row>
    <row r="25" spans="1:28" s="9" customFormat="1" ht="12" customHeight="1" x14ac:dyDescent="0.2">
      <c r="A25" s="15"/>
      <c r="B25" s="15"/>
      <c r="C25" s="15">
        <v>2022</v>
      </c>
      <c r="D25" s="15" t="s">
        <v>51</v>
      </c>
      <c r="E25" s="15" t="s">
        <v>851</v>
      </c>
      <c r="F25" s="116">
        <v>2520</v>
      </c>
      <c r="G25" s="15" t="s">
        <v>1344</v>
      </c>
      <c r="H25" s="15" t="s">
        <v>306</v>
      </c>
      <c r="I25" s="15" t="s">
        <v>832</v>
      </c>
      <c r="J25" s="15" t="s">
        <v>30</v>
      </c>
      <c r="K25" s="15" t="s">
        <v>30</v>
      </c>
      <c r="L25" s="15">
        <v>0.21299999999999999</v>
      </c>
      <c r="M25" s="15">
        <v>450</v>
      </c>
      <c r="N25" s="115" t="s">
        <v>30</v>
      </c>
      <c r="O25" s="115" t="s">
        <v>30</v>
      </c>
      <c r="P25" s="15" t="s">
        <v>30</v>
      </c>
      <c r="Q25" s="15">
        <v>9</v>
      </c>
      <c r="R25" s="15" t="s">
        <v>439</v>
      </c>
      <c r="S25" s="15">
        <v>4</v>
      </c>
      <c r="T25" s="15">
        <v>4.5</v>
      </c>
      <c r="U25" s="15">
        <v>6.5</v>
      </c>
      <c r="V25" s="15" t="s">
        <v>853</v>
      </c>
      <c r="W25" s="15" t="s">
        <v>143</v>
      </c>
      <c r="X25" s="15" t="s">
        <v>30</v>
      </c>
      <c r="Y25" s="14">
        <v>244000</v>
      </c>
      <c r="Z25" s="15" t="s">
        <v>571</v>
      </c>
      <c r="AA25" s="15" t="s">
        <v>5</v>
      </c>
      <c r="AB25" s="9" t="s">
        <v>871</v>
      </c>
    </row>
  </sheetData>
  <sheetProtection sheet="1" objects="1" scenarios="1"/>
  <sortState xmlns:xlrd2="http://schemas.microsoft.com/office/spreadsheetml/2017/richdata2" ref="A3:AB23">
    <sortCondition ref="E3"/>
  </sortState>
  <mergeCells count="1">
    <mergeCell ref="A1:AB1"/>
  </mergeCells>
  <conditionalFormatting sqref="A3:AB23 E24:E25">
    <cfRule type="containsBlanks" dxfId="18" priority="12">
      <formula>LEN(TRIM(A3))=0</formula>
    </cfRule>
  </conditionalFormatting>
  <conditionalFormatting sqref="A2:XFD1048576 A1 AC1:XFD1">
    <cfRule type="containsBlanks" dxfId="17" priority="11">
      <formula>LEN(TRIM(A1))=0</formula>
    </cfRule>
  </conditionalFormatting>
  <conditionalFormatting sqref="D5:D6">
    <cfRule type="containsBlanks" dxfId="16" priority="3">
      <formula>LEN(TRIM(D5))=0</formula>
    </cfRule>
  </conditionalFormatting>
  <conditionalFormatting sqref="H12">
    <cfRule type="containsBlanks" dxfId="15" priority="1">
      <formula>LEN(TRIM(H12))=0</formula>
    </cfRule>
  </conditionalFormatting>
  <conditionalFormatting sqref="R24:R25">
    <cfRule type="containsBlanks" dxfId="14" priority="8">
      <formula>LEN(TRIM(R24))=0</formula>
    </cfRule>
  </conditionalFormatting>
  <conditionalFormatting sqref="S25:U25">
    <cfRule type="containsBlanks" dxfId="13" priority="7">
      <formula>LEN(TRIM(S25))=0</formula>
    </cfRule>
  </conditionalFormatting>
  <conditionalFormatting sqref="AB24:AB25">
    <cfRule type="containsBlanks" dxfId="12" priority="5">
      <formula>LEN(TRIM(AB24))=0</formula>
    </cfRule>
  </conditionalFormatting>
  <pageMargins left="0.7" right="0.7" top="0.75" bottom="0.75" header="0.3" footer="0.3"/>
  <ignoredErrors>
    <ignoredError sqref="J18"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outlinePr summaryBelow="0" summaryRight="0"/>
  </sheetPr>
  <dimension ref="A1:AF15"/>
  <sheetViews>
    <sheetView topLeftCell="C1" workbookViewId="0">
      <selection sqref="A1:R1"/>
    </sheetView>
  </sheetViews>
  <sheetFormatPr baseColWidth="10" defaultColWidth="11.26953125" defaultRowHeight="15.75" customHeight="1" x14ac:dyDescent="0.4"/>
  <cols>
    <col min="1" max="1" width="3.90625" style="7" hidden="1" customWidth="1"/>
    <col min="2" max="2" width="15.26953125" style="7" hidden="1" customWidth="1"/>
    <col min="3" max="3" width="5.36328125" style="7" customWidth="1"/>
    <col min="4" max="4" width="15" style="7" customWidth="1"/>
    <col min="5" max="5" width="27.7265625" style="7" customWidth="1"/>
    <col min="6" max="6" width="6.36328125" style="7" customWidth="1"/>
    <col min="7" max="7" width="9.453125" style="7" customWidth="1"/>
    <col min="8" max="8" width="14.26953125" style="7" customWidth="1"/>
    <col min="9" max="9" width="4.453125" style="7" bestFit="1" customWidth="1"/>
    <col min="10" max="10" width="7.90625" style="7" customWidth="1"/>
    <col min="11" max="11" width="5.26953125" style="7" bestFit="1" customWidth="1"/>
    <col min="12" max="12" width="28.7265625" style="7" customWidth="1"/>
    <col min="13" max="13" width="24.453125" style="7" customWidth="1"/>
    <col min="14" max="14" width="11.26953125" style="7"/>
    <col min="15" max="15" width="7.6328125" style="7" customWidth="1"/>
    <col min="16" max="18" width="8.36328125" style="7" customWidth="1"/>
    <col min="19" max="16384" width="11.26953125" style="7"/>
  </cols>
  <sheetData>
    <row r="1" spans="1:32" ht="27.75" customHeight="1" x14ac:dyDescent="0.4">
      <c r="A1" s="162" t="s">
        <v>933</v>
      </c>
      <c r="B1" s="162"/>
      <c r="C1" s="162"/>
      <c r="D1" s="162"/>
      <c r="E1" s="162"/>
      <c r="F1" s="162"/>
      <c r="G1" s="162"/>
      <c r="H1" s="162"/>
      <c r="I1" s="162"/>
      <c r="J1" s="162"/>
      <c r="K1" s="162"/>
      <c r="L1" s="162"/>
      <c r="M1" s="162"/>
      <c r="N1" s="162"/>
      <c r="O1" s="162"/>
      <c r="P1" s="162"/>
      <c r="Q1" s="162"/>
      <c r="R1" s="162"/>
      <c r="S1" s="16"/>
      <c r="T1" s="16"/>
      <c r="U1" s="16"/>
      <c r="V1" s="16"/>
      <c r="W1" s="16"/>
      <c r="X1" s="16"/>
      <c r="Y1" s="16"/>
      <c r="Z1" s="16"/>
      <c r="AA1" s="16"/>
      <c r="AB1" s="16"/>
      <c r="AC1" s="16"/>
      <c r="AD1" s="16"/>
      <c r="AE1" s="16"/>
      <c r="AF1" s="16"/>
    </row>
    <row r="2" spans="1:32" ht="28.8" x14ac:dyDescent="0.4">
      <c r="A2" s="3" t="s">
        <v>1</v>
      </c>
      <c r="B2" s="3" t="s">
        <v>2</v>
      </c>
      <c r="C2" s="4" t="s">
        <v>9</v>
      </c>
      <c r="D2" s="3" t="s">
        <v>3</v>
      </c>
      <c r="E2" s="3" t="s">
        <v>4</v>
      </c>
      <c r="F2" s="4" t="s">
        <v>8</v>
      </c>
      <c r="G2" s="3" t="s">
        <v>934</v>
      </c>
      <c r="H2" s="3" t="s">
        <v>935</v>
      </c>
      <c r="I2" s="3" t="s">
        <v>17</v>
      </c>
      <c r="J2" s="3" t="s">
        <v>431</v>
      </c>
      <c r="K2" s="3" t="s">
        <v>19</v>
      </c>
      <c r="L2" s="3" t="s">
        <v>161</v>
      </c>
      <c r="M2" s="4" t="s">
        <v>5</v>
      </c>
      <c r="N2" s="10" t="s">
        <v>6</v>
      </c>
      <c r="O2" s="10" t="s">
        <v>7</v>
      </c>
      <c r="P2" s="5" t="s">
        <v>1244</v>
      </c>
      <c r="Q2" s="3" t="s">
        <v>22</v>
      </c>
      <c r="R2" s="3" t="s">
        <v>23</v>
      </c>
      <c r="S2" s="17"/>
      <c r="T2" s="17"/>
      <c r="U2" s="17"/>
      <c r="V2" s="17"/>
      <c r="W2" s="17"/>
      <c r="X2" s="17"/>
      <c r="Y2" s="17"/>
      <c r="Z2" s="17"/>
      <c r="AA2" s="17"/>
      <c r="AB2" s="17"/>
      <c r="AC2" s="17"/>
      <c r="AD2" s="17"/>
      <c r="AE2" s="17"/>
      <c r="AF2" s="17"/>
    </row>
    <row r="3" spans="1:32" ht="16.2" x14ac:dyDescent="0.4">
      <c r="A3" s="7">
        <v>10</v>
      </c>
      <c r="B3" s="7" t="s">
        <v>67</v>
      </c>
      <c r="C3" s="1">
        <v>2020</v>
      </c>
      <c r="D3" s="7" t="s">
        <v>40</v>
      </c>
      <c r="E3" s="1" t="s">
        <v>939</v>
      </c>
      <c r="F3" s="1" t="s">
        <v>940</v>
      </c>
      <c r="G3" s="1">
        <f>80000/1000</f>
        <v>80</v>
      </c>
      <c r="H3" s="1" t="s">
        <v>578</v>
      </c>
      <c r="I3" s="1" t="s">
        <v>30</v>
      </c>
      <c r="J3" s="1">
        <v>3.5</v>
      </c>
      <c r="K3" s="1">
        <v>9.1</v>
      </c>
      <c r="L3" s="1" t="s">
        <v>941</v>
      </c>
      <c r="M3" s="1" t="s">
        <v>942</v>
      </c>
      <c r="N3" s="1" t="s">
        <v>143</v>
      </c>
      <c r="O3" s="1" t="s">
        <v>30</v>
      </c>
      <c r="P3" s="8">
        <v>74349</v>
      </c>
      <c r="Q3" s="1" t="s">
        <v>192</v>
      </c>
      <c r="R3" s="1" t="s">
        <v>5</v>
      </c>
      <c r="S3" s="1"/>
      <c r="T3" s="1"/>
      <c r="U3" s="1"/>
      <c r="V3" s="1"/>
      <c r="W3" s="1"/>
      <c r="X3" s="1"/>
      <c r="Y3" s="1"/>
      <c r="Z3" s="1"/>
      <c r="AA3" s="1"/>
      <c r="AB3" s="1"/>
      <c r="AC3" s="1"/>
      <c r="AD3" s="1"/>
      <c r="AE3" s="1"/>
      <c r="AF3" s="1"/>
    </row>
    <row r="4" spans="1:32" ht="16.2" x14ac:dyDescent="0.4">
      <c r="A4" s="1">
        <v>42</v>
      </c>
      <c r="B4" s="7" t="s">
        <v>542</v>
      </c>
      <c r="C4" s="1">
        <v>2018</v>
      </c>
      <c r="D4" s="1" t="s">
        <v>78</v>
      </c>
      <c r="E4" s="1" t="s">
        <v>945</v>
      </c>
      <c r="F4" s="1" t="s">
        <v>946</v>
      </c>
      <c r="G4" s="1">
        <v>2840</v>
      </c>
      <c r="H4" s="1" t="s">
        <v>947</v>
      </c>
      <c r="I4" s="1" t="s">
        <v>30</v>
      </c>
      <c r="J4" s="1">
        <v>13.75</v>
      </c>
      <c r="K4" s="1">
        <v>22.02</v>
      </c>
      <c r="L4" s="1" t="s">
        <v>246</v>
      </c>
      <c r="M4" s="1" t="s">
        <v>948</v>
      </c>
      <c r="N4" s="1" t="s">
        <v>106</v>
      </c>
      <c r="O4" s="1" t="s">
        <v>30</v>
      </c>
      <c r="P4" s="8">
        <v>50635</v>
      </c>
      <c r="Q4" s="1" t="s">
        <v>248</v>
      </c>
      <c r="R4" s="1" t="s">
        <v>5</v>
      </c>
    </row>
    <row r="5" spans="1:32" ht="16.2" x14ac:dyDescent="0.4">
      <c r="A5" s="1">
        <v>43</v>
      </c>
      <c r="B5" s="7" t="s">
        <v>949</v>
      </c>
      <c r="C5" s="1">
        <v>2018</v>
      </c>
      <c r="D5" s="1" t="s">
        <v>449</v>
      </c>
      <c r="E5" s="1" t="s">
        <v>945</v>
      </c>
      <c r="F5" s="1" t="s">
        <v>950</v>
      </c>
      <c r="G5" s="1">
        <v>560</v>
      </c>
      <c r="H5" s="1" t="s">
        <v>951</v>
      </c>
      <c r="I5" s="1" t="s">
        <v>30</v>
      </c>
      <c r="J5" s="1">
        <v>7.3</v>
      </c>
      <c r="K5" s="1">
        <v>15.79</v>
      </c>
      <c r="L5" s="1" t="s">
        <v>246</v>
      </c>
      <c r="M5" s="1" t="s">
        <v>952</v>
      </c>
      <c r="N5" s="1" t="s">
        <v>106</v>
      </c>
      <c r="O5" s="1" t="s">
        <v>30</v>
      </c>
      <c r="P5" s="8">
        <f>127302/4</f>
        <v>31825.5</v>
      </c>
      <c r="Q5" s="1" t="s">
        <v>248</v>
      </c>
      <c r="R5" s="1" t="s">
        <v>5</v>
      </c>
    </row>
    <row r="6" spans="1:32" ht="16.2" x14ac:dyDescent="0.4">
      <c r="A6" s="1">
        <v>12</v>
      </c>
      <c r="B6" s="1" t="s">
        <v>666</v>
      </c>
      <c r="C6" s="1">
        <v>2020</v>
      </c>
      <c r="D6" s="1" t="s">
        <v>667</v>
      </c>
      <c r="E6" s="1" t="s">
        <v>943</v>
      </c>
      <c r="F6" s="1" t="s">
        <v>30</v>
      </c>
      <c r="G6" s="1">
        <v>183</v>
      </c>
      <c r="H6" s="1" t="s">
        <v>710</v>
      </c>
      <c r="I6" s="1" t="s">
        <v>30</v>
      </c>
      <c r="J6" s="1">
        <v>8.4</v>
      </c>
      <c r="K6" s="1">
        <v>8.7799999999999994</v>
      </c>
      <c r="L6" s="1" t="s">
        <v>246</v>
      </c>
      <c r="M6" s="1" t="s">
        <v>944</v>
      </c>
      <c r="N6" s="1" t="s">
        <v>46</v>
      </c>
      <c r="O6" s="1" t="s">
        <v>33</v>
      </c>
      <c r="P6" s="8">
        <v>14500</v>
      </c>
      <c r="Q6" s="1" t="s">
        <v>248</v>
      </c>
      <c r="R6" s="1" t="s">
        <v>5</v>
      </c>
    </row>
    <row r="7" spans="1:32" ht="16.2" x14ac:dyDescent="0.4">
      <c r="A7" s="1">
        <v>4</v>
      </c>
      <c r="B7" s="1" t="s">
        <v>898</v>
      </c>
      <c r="C7" s="1">
        <v>2020</v>
      </c>
      <c r="D7" s="1" t="s">
        <v>40</v>
      </c>
      <c r="E7" s="1" t="s">
        <v>936</v>
      </c>
      <c r="F7" s="1" t="s">
        <v>30</v>
      </c>
      <c r="G7" s="1">
        <v>3</v>
      </c>
      <c r="H7" s="1" t="s">
        <v>937</v>
      </c>
      <c r="I7" s="1">
        <v>1.6</v>
      </c>
      <c r="J7" s="1">
        <v>1.6</v>
      </c>
      <c r="K7" s="1">
        <v>3.2</v>
      </c>
      <c r="L7" s="1" t="s">
        <v>214</v>
      </c>
      <c r="M7" s="1" t="s">
        <v>938</v>
      </c>
      <c r="N7" s="1" t="s">
        <v>106</v>
      </c>
      <c r="O7" s="1" t="s">
        <v>30</v>
      </c>
      <c r="P7" s="8">
        <v>1500</v>
      </c>
      <c r="Q7" s="1" t="s">
        <v>140</v>
      </c>
      <c r="R7" s="1" t="s">
        <v>5</v>
      </c>
    </row>
    <row r="10" spans="1:32" ht="16.2" x14ac:dyDescent="0.4">
      <c r="C10" s="19"/>
      <c r="E10" s="19"/>
      <c r="F10" s="19"/>
      <c r="G10" s="19"/>
      <c r="H10" s="19"/>
    </row>
    <row r="11" spans="1:32" ht="22.2" x14ac:dyDescent="0.4">
      <c r="C11" s="18"/>
      <c r="E11" s="18"/>
      <c r="F11" s="18"/>
      <c r="G11" s="18"/>
      <c r="H11" s="18"/>
    </row>
    <row r="12" spans="1:32" ht="22.2" x14ac:dyDescent="0.4">
      <c r="C12" s="18"/>
      <c r="E12" s="18"/>
      <c r="F12" s="18"/>
      <c r="G12" s="18"/>
      <c r="H12" s="18"/>
    </row>
    <row r="13" spans="1:32" ht="22.2" x14ac:dyDescent="0.4">
      <c r="C13" s="18"/>
      <c r="E13" s="18"/>
      <c r="F13" s="18"/>
      <c r="G13" s="18"/>
      <c r="H13" s="18"/>
    </row>
    <row r="14" spans="1:32" ht="22.2" x14ac:dyDescent="0.4">
      <c r="C14" s="18"/>
      <c r="E14" s="18"/>
      <c r="F14" s="18"/>
      <c r="G14" s="18"/>
      <c r="H14" s="18"/>
    </row>
    <row r="15" spans="1:32" ht="22.2" x14ac:dyDescent="0.4">
      <c r="C15" s="18"/>
      <c r="E15" s="18"/>
      <c r="F15" s="18"/>
      <c r="G15" s="18"/>
      <c r="H15" s="18"/>
    </row>
  </sheetData>
  <sheetProtection sheet="1" objects="1" scenarios="1"/>
  <sortState xmlns:xlrd2="http://schemas.microsoft.com/office/spreadsheetml/2017/richdata2" ref="A3:R7">
    <sortCondition ref="E3"/>
  </sortState>
  <mergeCells count="1">
    <mergeCell ref="A1:R1"/>
  </mergeCells>
  <conditionalFormatting sqref="A1 S1:XFD1 A2:XFD1048576">
    <cfRule type="containsBlanks" dxfId="11" priority="1">
      <formula>LEN(TRIM(A1))=0</formula>
    </cfRule>
  </conditionalFormatting>
  <conditionalFormatting sqref="A3:R7">
    <cfRule type="containsBlanks" dxfId="10" priority="2">
      <formula>LEN(TRIM(A3))=0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249977111117893"/>
    <outlinePr summaryBelow="0" summaryRight="0"/>
  </sheetPr>
  <dimension ref="A1:U98"/>
  <sheetViews>
    <sheetView topLeftCell="C1" workbookViewId="0">
      <pane ySplit="2" topLeftCell="A3" activePane="bottomLeft" state="frozen"/>
      <selection pane="bottomLeft" sqref="A1:U1"/>
    </sheetView>
  </sheetViews>
  <sheetFormatPr baseColWidth="10" defaultColWidth="11.08984375" defaultRowHeight="15.75" customHeight="1" x14ac:dyDescent="0.4"/>
  <cols>
    <col min="1" max="1" width="4" style="7" hidden="1" customWidth="1"/>
    <col min="2" max="2" width="21" style="7" hidden="1" customWidth="1"/>
    <col min="3" max="3" width="5.08984375" style="60" customWidth="1"/>
    <col min="4" max="4" width="16.36328125" style="7" customWidth="1"/>
    <col min="5" max="5" width="22.26953125" style="7" customWidth="1"/>
    <col min="6" max="6" width="10.7265625" style="7" customWidth="1"/>
    <col min="7" max="7" width="10.36328125" style="7" customWidth="1"/>
    <col min="8" max="8" width="12.90625" style="7" customWidth="1"/>
    <col min="9" max="9" width="7.453125" style="7" customWidth="1"/>
    <col min="10" max="10" width="6.90625" style="7" customWidth="1"/>
    <col min="11" max="11" width="7" style="7" customWidth="1"/>
    <col min="12" max="12" width="5.08984375" style="7" customWidth="1"/>
    <col min="13" max="13" width="18.453125" style="7" customWidth="1"/>
    <col min="14" max="15" width="9.08984375" style="7" customWidth="1"/>
    <col min="16" max="16" width="8.90625" style="7" customWidth="1"/>
    <col min="17" max="17" width="7.6328125" style="7" customWidth="1"/>
    <col min="18" max="20" width="8.36328125" style="7" customWidth="1"/>
    <col min="21" max="21" width="13.7265625" style="7" customWidth="1"/>
    <col min="22" max="16384" width="11.08984375" style="7"/>
  </cols>
  <sheetData>
    <row r="1" spans="1:21" ht="27.6" x14ac:dyDescent="0.4">
      <c r="A1" s="162" t="s">
        <v>988</v>
      </c>
      <c r="B1" s="162"/>
      <c r="C1" s="162"/>
      <c r="D1" s="162"/>
      <c r="E1" s="162"/>
      <c r="F1" s="162"/>
      <c r="G1" s="162"/>
      <c r="H1" s="162"/>
      <c r="I1" s="162"/>
      <c r="J1" s="162"/>
      <c r="K1" s="162"/>
      <c r="L1" s="162"/>
      <c r="M1" s="162"/>
      <c r="N1" s="162"/>
      <c r="O1" s="162"/>
      <c r="P1" s="162"/>
      <c r="Q1" s="162"/>
      <c r="R1" s="162"/>
      <c r="S1" s="162"/>
      <c r="T1" s="162"/>
      <c r="U1" s="162"/>
    </row>
    <row r="2" spans="1:21" s="58" customFormat="1" ht="28.8" x14ac:dyDescent="0.4">
      <c r="A2" s="54" t="s">
        <v>1</v>
      </c>
      <c r="B2" s="54" t="s">
        <v>2</v>
      </c>
      <c r="C2" s="59" t="s">
        <v>9</v>
      </c>
      <c r="D2" s="54" t="s">
        <v>3</v>
      </c>
      <c r="E2" s="55" t="s">
        <v>4</v>
      </c>
      <c r="F2" s="55" t="s">
        <v>8</v>
      </c>
      <c r="G2" s="56" t="s">
        <v>934</v>
      </c>
      <c r="H2" s="56" t="s">
        <v>989</v>
      </c>
      <c r="I2" s="56" t="s">
        <v>990</v>
      </c>
      <c r="J2" s="56" t="s">
        <v>17</v>
      </c>
      <c r="K2" s="56" t="s">
        <v>431</v>
      </c>
      <c r="L2" s="56" t="s">
        <v>19</v>
      </c>
      <c r="M2" s="54" t="s">
        <v>161</v>
      </c>
      <c r="N2" s="54" t="s">
        <v>650</v>
      </c>
      <c r="O2" s="55" t="s">
        <v>5</v>
      </c>
      <c r="P2" s="54" t="s">
        <v>652</v>
      </c>
      <c r="Q2" s="54" t="s">
        <v>7</v>
      </c>
      <c r="R2" s="57" t="s">
        <v>1244</v>
      </c>
      <c r="S2" s="56" t="s">
        <v>22</v>
      </c>
      <c r="T2" s="56" t="s">
        <v>23</v>
      </c>
      <c r="U2" s="61" t="s">
        <v>24</v>
      </c>
    </row>
    <row r="3" spans="1:21" s="9" customFormat="1" ht="14.55" customHeight="1" x14ac:dyDescent="0.2">
      <c r="A3" s="14">
        <v>23</v>
      </c>
      <c r="B3" s="14" t="s">
        <v>104</v>
      </c>
      <c r="C3" s="127">
        <v>2019</v>
      </c>
      <c r="D3" s="14" t="s">
        <v>40</v>
      </c>
      <c r="E3" s="14" t="s">
        <v>1060</v>
      </c>
      <c r="F3" s="14" t="s">
        <v>30</v>
      </c>
      <c r="G3" s="14">
        <v>20.399999999999999</v>
      </c>
      <c r="H3" s="14" t="s">
        <v>235</v>
      </c>
      <c r="I3" s="14">
        <v>1</v>
      </c>
      <c r="J3" s="14" t="s">
        <v>30</v>
      </c>
      <c r="K3" s="14">
        <v>4.9800000000000004</v>
      </c>
      <c r="L3" s="14">
        <v>1.05</v>
      </c>
      <c r="M3" s="14" t="s">
        <v>1228</v>
      </c>
      <c r="N3" s="14" t="s">
        <v>30</v>
      </c>
      <c r="O3" s="14" t="s">
        <v>1061</v>
      </c>
      <c r="P3" s="14" t="s">
        <v>46</v>
      </c>
      <c r="Q3" s="14" t="s">
        <v>33</v>
      </c>
      <c r="R3" s="14">
        <v>500</v>
      </c>
      <c r="S3" s="14" t="s">
        <v>140</v>
      </c>
      <c r="T3" s="14" t="s">
        <v>5</v>
      </c>
      <c r="U3" s="14" t="s">
        <v>30</v>
      </c>
    </row>
    <row r="4" spans="1:21" s="9" customFormat="1" ht="14.55" customHeight="1" x14ac:dyDescent="0.2">
      <c r="A4" s="14">
        <v>10</v>
      </c>
      <c r="B4" s="14" t="s">
        <v>67</v>
      </c>
      <c r="C4" s="127">
        <v>2020</v>
      </c>
      <c r="D4" s="14" t="s">
        <v>297</v>
      </c>
      <c r="E4" s="14" t="s">
        <v>1042</v>
      </c>
      <c r="F4" s="14" t="s">
        <v>30</v>
      </c>
      <c r="G4" s="14">
        <v>0.3</v>
      </c>
      <c r="H4" s="14" t="s">
        <v>1019</v>
      </c>
      <c r="I4" s="14">
        <v>11</v>
      </c>
      <c r="J4" s="14" t="s">
        <v>30</v>
      </c>
      <c r="K4" s="14">
        <v>0.38</v>
      </c>
      <c r="L4" s="14">
        <v>0.74</v>
      </c>
      <c r="M4" s="14" t="s">
        <v>1020</v>
      </c>
      <c r="N4" s="14" t="s">
        <v>30</v>
      </c>
      <c r="O4" s="14" t="s">
        <v>1021</v>
      </c>
      <c r="P4" s="14" t="s">
        <v>29</v>
      </c>
      <c r="Q4" s="14" t="s">
        <v>30</v>
      </c>
      <c r="R4" s="14">
        <v>4847</v>
      </c>
      <c r="S4" s="14" t="s">
        <v>638</v>
      </c>
      <c r="T4" s="14" t="s">
        <v>5</v>
      </c>
      <c r="U4" s="14" t="s">
        <v>1246</v>
      </c>
    </row>
    <row r="5" spans="1:21" s="9" customFormat="1" ht="14.55" customHeight="1" x14ac:dyDescent="0.2">
      <c r="A5" s="14">
        <v>10</v>
      </c>
      <c r="B5" s="14" t="s">
        <v>67</v>
      </c>
      <c r="C5" s="127">
        <v>2020</v>
      </c>
      <c r="D5" s="14" t="s">
        <v>297</v>
      </c>
      <c r="E5" s="14" t="s">
        <v>1042</v>
      </c>
      <c r="F5" s="14" t="s">
        <v>1022</v>
      </c>
      <c r="G5" s="14">
        <v>8.83</v>
      </c>
      <c r="H5" s="14" t="s">
        <v>1023</v>
      </c>
      <c r="I5" s="14" t="s">
        <v>30</v>
      </c>
      <c r="J5" s="14" t="s">
        <v>30</v>
      </c>
      <c r="K5" s="14">
        <v>1.37</v>
      </c>
      <c r="L5" s="14">
        <v>6.81</v>
      </c>
      <c r="M5" s="14" t="s">
        <v>1024</v>
      </c>
      <c r="N5" s="14" t="s">
        <v>30</v>
      </c>
      <c r="O5" s="14" t="s">
        <v>1025</v>
      </c>
      <c r="P5" s="14" t="s">
        <v>143</v>
      </c>
      <c r="Q5" s="14" t="s">
        <v>30</v>
      </c>
      <c r="R5" s="14">
        <v>35000</v>
      </c>
      <c r="S5" s="14" t="s">
        <v>571</v>
      </c>
      <c r="T5" s="14" t="s">
        <v>5</v>
      </c>
      <c r="U5" s="14" t="s">
        <v>1247</v>
      </c>
    </row>
    <row r="6" spans="1:21" s="9" customFormat="1" ht="14.55" customHeight="1" x14ac:dyDescent="0.2">
      <c r="A6" s="14">
        <v>13</v>
      </c>
      <c r="B6" s="14" t="s">
        <v>188</v>
      </c>
      <c r="C6" s="127">
        <v>2020</v>
      </c>
      <c r="D6" s="14" t="s">
        <v>40</v>
      </c>
      <c r="E6" s="14" t="s">
        <v>1042</v>
      </c>
      <c r="F6" s="14" t="s">
        <v>30</v>
      </c>
      <c r="G6" s="14">
        <v>10</v>
      </c>
      <c r="H6" s="14" t="s">
        <v>63</v>
      </c>
      <c r="I6" s="14" t="s">
        <v>30</v>
      </c>
      <c r="J6" s="14" t="s">
        <v>30</v>
      </c>
      <c r="K6" s="14">
        <v>1.71</v>
      </c>
      <c r="L6" s="14">
        <v>4.5</v>
      </c>
      <c r="M6" s="14" t="s">
        <v>1028</v>
      </c>
      <c r="N6" s="14" t="s">
        <v>30</v>
      </c>
      <c r="O6" s="14" t="s">
        <v>1006</v>
      </c>
      <c r="P6" s="14" t="s">
        <v>46</v>
      </c>
      <c r="Q6" s="14" t="s">
        <v>33</v>
      </c>
      <c r="R6" s="14">
        <v>3000</v>
      </c>
      <c r="S6" s="14" t="s">
        <v>42</v>
      </c>
      <c r="T6" s="14" t="s">
        <v>5</v>
      </c>
      <c r="U6" s="14" t="s">
        <v>1248</v>
      </c>
    </row>
    <row r="7" spans="1:21" s="9" customFormat="1" ht="14.55" customHeight="1" x14ac:dyDescent="0.2">
      <c r="A7" s="14">
        <v>17</v>
      </c>
      <c r="B7" s="14" t="s">
        <v>89</v>
      </c>
      <c r="C7" s="127">
        <v>2017</v>
      </c>
      <c r="D7" s="14" t="s">
        <v>15</v>
      </c>
      <c r="E7" s="14" t="s">
        <v>1042</v>
      </c>
      <c r="F7" s="14" t="s">
        <v>1043</v>
      </c>
      <c r="G7" s="14">
        <v>6</v>
      </c>
      <c r="H7" s="14" t="s">
        <v>235</v>
      </c>
      <c r="I7" s="14" t="s">
        <v>30</v>
      </c>
      <c r="J7" s="14" t="s">
        <v>30</v>
      </c>
      <c r="K7" s="14">
        <v>1.5</v>
      </c>
      <c r="L7" s="14">
        <v>3.66</v>
      </c>
      <c r="M7" s="14" t="s">
        <v>30</v>
      </c>
      <c r="N7" s="14" t="s">
        <v>30</v>
      </c>
      <c r="O7" s="14" t="s">
        <v>1044</v>
      </c>
      <c r="P7" s="14" t="s">
        <v>1045</v>
      </c>
      <c r="Q7" s="14" t="s">
        <v>30</v>
      </c>
      <c r="R7" s="14">
        <v>10944</v>
      </c>
      <c r="S7" s="14" t="s">
        <v>1046</v>
      </c>
      <c r="T7" s="14" t="s">
        <v>5</v>
      </c>
      <c r="U7" s="14" t="s">
        <v>30</v>
      </c>
    </row>
    <row r="8" spans="1:21" s="9" customFormat="1" ht="14.55" customHeight="1" x14ac:dyDescent="0.2">
      <c r="A8" s="14">
        <v>24</v>
      </c>
      <c r="B8" s="14" t="s">
        <v>1066</v>
      </c>
      <c r="C8" s="127">
        <v>2019</v>
      </c>
      <c r="D8" s="14" t="s">
        <v>40</v>
      </c>
      <c r="E8" s="14" t="s">
        <v>1042</v>
      </c>
      <c r="F8" s="14" t="s">
        <v>1067</v>
      </c>
      <c r="G8" s="14" t="s">
        <v>1068</v>
      </c>
      <c r="H8" s="14" t="s">
        <v>363</v>
      </c>
      <c r="I8" s="14">
        <v>24</v>
      </c>
      <c r="J8" s="14">
        <v>21.67</v>
      </c>
      <c r="K8" s="14">
        <v>3.05</v>
      </c>
      <c r="L8" s="14">
        <v>3.38</v>
      </c>
      <c r="M8" s="14" t="s">
        <v>34</v>
      </c>
      <c r="N8" s="14" t="s">
        <v>1259</v>
      </c>
      <c r="O8" s="14" t="s">
        <v>1069</v>
      </c>
      <c r="P8" s="14" t="s">
        <v>1070</v>
      </c>
      <c r="Q8" s="14" t="s">
        <v>30</v>
      </c>
      <c r="R8" s="14">
        <v>245500</v>
      </c>
      <c r="S8" s="14" t="s">
        <v>1071</v>
      </c>
      <c r="T8" s="14" t="s">
        <v>5</v>
      </c>
      <c r="U8" s="14" t="s">
        <v>1258</v>
      </c>
    </row>
    <row r="9" spans="1:21" s="9" customFormat="1" ht="14.55" customHeight="1" x14ac:dyDescent="0.2">
      <c r="A9" s="14">
        <v>28</v>
      </c>
      <c r="B9" s="14" t="s">
        <v>119</v>
      </c>
      <c r="C9" s="127">
        <v>2019</v>
      </c>
      <c r="D9" s="14" t="s">
        <v>40</v>
      </c>
      <c r="E9" s="14" t="s">
        <v>1042</v>
      </c>
      <c r="F9" s="14" t="s">
        <v>30</v>
      </c>
      <c r="G9" s="14">
        <v>4.5</v>
      </c>
      <c r="H9" s="14" t="s">
        <v>1023</v>
      </c>
      <c r="I9" s="14">
        <v>17.2</v>
      </c>
      <c r="J9" s="14" t="s">
        <v>30</v>
      </c>
      <c r="K9" s="14">
        <v>1.22</v>
      </c>
      <c r="L9" s="14">
        <v>3.86</v>
      </c>
      <c r="M9" s="14" t="s">
        <v>1086</v>
      </c>
      <c r="N9" s="14" t="s">
        <v>30</v>
      </c>
      <c r="O9" s="14" t="s">
        <v>1087</v>
      </c>
      <c r="P9" s="14" t="s">
        <v>131</v>
      </c>
      <c r="Q9" s="14" t="s">
        <v>30</v>
      </c>
      <c r="R9" s="14">
        <v>4450</v>
      </c>
      <c r="S9" s="14" t="s">
        <v>248</v>
      </c>
      <c r="T9" s="14" t="s">
        <v>1085</v>
      </c>
      <c r="U9" s="14" t="s">
        <v>30</v>
      </c>
    </row>
    <row r="10" spans="1:21" s="9" customFormat="1" ht="14.55" customHeight="1" x14ac:dyDescent="0.2">
      <c r="A10" s="14">
        <v>30</v>
      </c>
      <c r="B10" s="14" t="s">
        <v>141</v>
      </c>
      <c r="C10" s="127">
        <v>2017</v>
      </c>
      <c r="D10" s="14" t="s">
        <v>40</v>
      </c>
      <c r="E10" s="14" t="s">
        <v>1042</v>
      </c>
      <c r="F10" s="14" t="s">
        <v>30</v>
      </c>
      <c r="G10" s="14">
        <v>3</v>
      </c>
      <c r="H10" s="14" t="s">
        <v>235</v>
      </c>
      <c r="I10" s="14">
        <v>4.9000000000000004</v>
      </c>
      <c r="J10" s="14" t="s">
        <v>30</v>
      </c>
      <c r="K10" s="14">
        <v>1.1000000000000001</v>
      </c>
      <c r="L10" s="14">
        <v>3.4</v>
      </c>
      <c r="M10" s="14" t="s">
        <v>1092</v>
      </c>
      <c r="N10" s="14" t="s">
        <v>30</v>
      </c>
      <c r="O10" s="14" t="s">
        <v>1006</v>
      </c>
      <c r="P10" s="14" t="s">
        <v>46</v>
      </c>
      <c r="Q10" s="14" t="s">
        <v>33</v>
      </c>
      <c r="R10" s="14">
        <v>5940</v>
      </c>
      <c r="S10" s="14" t="s">
        <v>248</v>
      </c>
      <c r="T10" s="14" t="s">
        <v>5</v>
      </c>
      <c r="U10" s="14" t="s">
        <v>1093</v>
      </c>
    </row>
    <row r="11" spans="1:21" s="9" customFormat="1" ht="14.55" customHeight="1" x14ac:dyDescent="0.2">
      <c r="A11" s="14">
        <v>30</v>
      </c>
      <c r="B11" s="14" t="s">
        <v>141</v>
      </c>
      <c r="C11" s="127">
        <v>2017</v>
      </c>
      <c r="D11" s="14" t="s">
        <v>40</v>
      </c>
      <c r="E11" s="14" t="s">
        <v>1042</v>
      </c>
      <c r="F11" s="14" t="s">
        <v>30</v>
      </c>
      <c r="G11" s="14">
        <v>6</v>
      </c>
      <c r="H11" s="14" t="s">
        <v>63</v>
      </c>
      <c r="I11" s="14">
        <v>0.49</v>
      </c>
      <c r="J11" s="14" t="s">
        <v>30</v>
      </c>
      <c r="K11" s="14">
        <v>1.6</v>
      </c>
      <c r="L11" s="14">
        <v>3</v>
      </c>
      <c r="M11" s="14" t="s">
        <v>1094</v>
      </c>
      <c r="N11" s="14" t="s">
        <v>30</v>
      </c>
      <c r="O11" s="14" t="s">
        <v>1006</v>
      </c>
      <c r="P11" s="14" t="s">
        <v>46</v>
      </c>
      <c r="Q11" s="14" t="s">
        <v>33</v>
      </c>
      <c r="R11" s="14">
        <v>6903</v>
      </c>
      <c r="S11" s="14" t="s">
        <v>248</v>
      </c>
      <c r="T11" s="14" t="s">
        <v>5</v>
      </c>
      <c r="U11" s="14" t="s">
        <v>1095</v>
      </c>
    </row>
    <row r="12" spans="1:21" s="9" customFormat="1" ht="14.55" customHeight="1" x14ac:dyDescent="0.2">
      <c r="A12" s="14">
        <v>30</v>
      </c>
      <c r="B12" s="14" t="s">
        <v>141</v>
      </c>
      <c r="C12" s="127">
        <v>2017</v>
      </c>
      <c r="D12" s="14" t="s">
        <v>40</v>
      </c>
      <c r="E12" s="14" t="s">
        <v>1042</v>
      </c>
      <c r="F12" s="14" t="s">
        <v>30</v>
      </c>
      <c r="G12" s="14">
        <v>1</v>
      </c>
      <c r="H12" s="14" t="s">
        <v>63</v>
      </c>
      <c r="I12" s="14">
        <v>0.49</v>
      </c>
      <c r="J12" s="14" t="s">
        <v>30</v>
      </c>
      <c r="K12" s="14">
        <v>0.95</v>
      </c>
      <c r="L12" s="14">
        <v>1.5</v>
      </c>
      <c r="M12" s="14" t="s">
        <v>1094</v>
      </c>
      <c r="N12" s="14" t="s">
        <v>30</v>
      </c>
      <c r="O12" s="14" t="s">
        <v>1006</v>
      </c>
      <c r="P12" s="14" t="s">
        <v>46</v>
      </c>
      <c r="Q12" s="14" t="s">
        <v>33</v>
      </c>
      <c r="R12" s="14">
        <v>2035</v>
      </c>
      <c r="S12" s="14" t="s">
        <v>248</v>
      </c>
      <c r="T12" s="14" t="s">
        <v>5</v>
      </c>
      <c r="U12" s="14" t="s">
        <v>1095</v>
      </c>
    </row>
    <row r="13" spans="1:21" s="9" customFormat="1" ht="14.55" customHeight="1" x14ac:dyDescent="0.2">
      <c r="A13" s="14">
        <v>30</v>
      </c>
      <c r="B13" s="14" t="s">
        <v>141</v>
      </c>
      <c r="C13" s="127">
        <v>2017</v>
      </c>
      <c r="D13" s="14" t="s">
        <v>40</v>
      </c>
      <c r="E13" s="14" t="s">
        <v>1042</v>
      </c>
      <c r="F13" s="14" t="s">
        <v>30</v>
      </c>
      <c r="G13" s="14">
        <v>3</v>
      </c>
      <c r="H13" s="14" t="s">
        <v>306</v>
      </c>
      <c r="I13" s="14">
        <v>11.8</v>
      </c>
      <c r="J13" s="14" t="s">
        <v>30</v>
      </c>
      <c r="K13" s="14">
        <v>1.25</v>
      </c>
      <c r="L13" s="14">
        <v>2.7050000000000001</v>
      </c>
      <c r="M13" s="14" t="s">
        <v>30</v>
      </c>
      <c r="N13" s="14" t="s">
        <v>30</v>
      </c>
      <c r="O13" s="14" t="s">
        <v>1096</v>
      </c>
      <c r="P13" s="14" t="s">
        <v>143</v>
      </c>
      <c r="Q13" s="14" t="s">
        <v>30</v>
      </c>
      <c r="R13" s="14">
        <v>6580</v>
      </c>
      <c r="S13" s="14" t="s">
        <v>248</v>
      </c>
      <c r="T13" s="14" t="s">
        <v>5</v>
      </c>
      <c r="U13" s="14" t="s">
        <v>1268</v>
      </c>
    </row>
    <row r="14" spans="1:21" s="9" customFormat="1" ht="14.55" customHeight="1" x14ac:dyDescent="0.2">
      <c r="A14" s="14">
        <v>49</v>
      </c>
      <c r="B14" s="14" t="s">
        <v>151</v>
      </c>
      <c r="C14" s="127">
        <v>2018</v>
      </c>
      <c r="D14" s="14" t="s">
        <v>40</v>
      </c>
      <c r="E14" s="14" t="s">
        <v>1042</v>
      </c>
      <c r="F14" s="14" t="s">
        <v>30</v>
      </c>
      <c r="G14" s="14">
        <f>0.6*0.6*3.14*3.5</f>
        <v>3.9564000000000004</v>
      </c>
      <c r="H14" s="14" t="s">
        <v>63</v>
      </c>
      <c r="I14" s="14" t="s">
        <v>30</v>
      </c>
      <c r="J14" s="14">
        <v>1.2</v>
      </c>
      <c r="K14" s="14" t="s">
        <v>30</v>
      </c>
      <c r="L14" s="14">
        <v>3.5</v>
      </c>
      <c r="M14" s="14" t="s">
        <v>1005</v>
      </c>
      <c r="N14" s="14" t="s">
        <v>30</v>
      </c>
      <c r="O14" s="14" t="s">
        <v>1107</v>
      </c>
      <c r="P14" s="14" t="s">
        <v>106</v>
      </c>
      <c r="Q14" s="14" t="s">
        <v>30</v>
      </c>
      <c r="R14" s="14">
        <v>13800</v>
      </c>
      <c r="S14" s="14" t="s">
        <v>42</v>
      </c>
      <c r="T14" s="14" t="s">
        <v>5</v>
      </c>
      <c r="U14" s="14" t="s">
        <v>30</v>
      </c>
    </row>
    <row r="15" spans="1:21" s="9" customFormat="1" ht="14.55" customHeight="1" x14ac:dyDescent="0.2">
      <c r="C15" s="143">
        <v>2021</v>
      </c>
      <c r="D15" s="9" t="s">
        <v>40</v>
      </c>
      <c r="E15" s="9" t="s">
        <v>1042</v>
      </c>
      <c r="F15" s="9" t="s">
        <v>30</v>
      </c>
      <c r="G15" s="9">
        <v>0.65</v>
      </c>
      <c r="H15" s="9" t="s">
        <v>235</v>
      </c>
      <c r="I15" s="9" t="s">
        <v>30</v>
      </c>
      <c r="J15" s="9">
        <v>1.25</v>
      </c>
      <c r="K15" s="9">
        <v>0.82</v>
      </c>
      <c r="L15" s="9">
        <v>0.88</v>
      </c>
      <c r="M15" s="9" t="s">
        <v>1389</v>
      </c>
      <c r="N15" s="9" t="s">
        <v>30</v>
      </c>
      <c r="O15" s="9" t="s">
        <v>1029</v>
      </c>
      <c r="P15" s="9" t="s">
        <v>143</v>
      </c>
      <c r="Q15" s="9" t="s">
        <v>30</v>
      </c>
      <c r="R15" s="40">
        <v>406.8</v>
      </c>
      <c r="S15" s="9" t="s">
        <v>42</v>
      </c>
      <c r="T15" s="9" t="s">
        <v>5</v>
      </c>
      <c r="U15" s="9" t="s">
        <v>30</v>
      </c>
    </row>
    <row r="16" spans="1:21" s="9" customFormat="1" ht="14.55" customHeight="1" x14ac:dyDescent="0.2">
      <c r="C16" s="143">
        <v>2021</v>
      </c>
      <c r="D16" s="9" t="s">
        <v>40</v>
      </c>
      <c r="E16" s="9" t="s">
        <v>1042</v>
      </c>
      <c r="F16" s="9" t="s">
        <v>30</v>
      </c>
      <c r="G16" s="9">
        <v>10</v>
      </c>
      <c r="H16" s="9" t="s">
        <v>63</v>
      </c>
      <c r="I16" s="9" t="s">
        <v>30</v>
      </c>
      <c r="J16" s="9" t="s">
        <v>30</v>
      </c>
      <c r="K16" s="9" t="s">
        <v>30</v>
      </c>
      <c r="L16" s="9" t="s">
        <v>30</v>
      </c>
      <c r="M16" s="9" t="s">
        <v>473</v>
      </c>
      <c r="N16" s="9" t="s">
        <v>30</v>
      </c>
      <c r="O16" s="9" t="s">
        <v>1107</v>
      </c>
      <c r="P16" s="9" t="s">
        <v>106</v>
      </c>
      <c r="Q16" s="9" t="s">
        <v>30</v>
      </c>
      <c r="R16" s="40">
        <v>3300</v>
      </c>
      <c r="S16" s="9" t="s">
        <v>140</v>
      </c>
      <c r="T16" s="9" t="s">
        <v>5</v>
      </c>
      <c r="U16" s="9" t="s">
        <v>30</v>
      </c>
    </row>
    <row r="17" spans="1:21" s="9" customFormat="1" ht="14.55" customHeight="1" x14ac:dyDescent="0.2">
      <c r="C17" s="143">
        <v>2021</v>
      </c>
      <c r="D17" s="9" t="s">
        <v>51</v>
      </c>
      <c r="E17" s="9" t="s">
        <v>1042</v>
      </c>
      <c r="F17" s="9" t="s">
        <v>30</v>
      </c>
      <c r="G17" s="9">
        <v>50</v>
      </c>
      <c r="H17" s="9" t="s">
        <v>15</v>
      </c>
      <c r="I17" s="9" t="s">
        <v>30</v>
      </c>
      <c r="J17" s="9">
        <v>9.7870000000000008</v>
      </c>
      <c r="K17" s="9">
        <v>2.6</v>
      </c>
      <c r="L17" s="9" t="s">
        <v>30</v>
      </c>
      <c r="M17" s="9" t="s">
        <v>1382</v>
      </c>
      <c r="N17" s="9" t="s">
        <v>30</v>
      </c>
      <c r="O17" s="9" t="s">
        <v>1383</v>
      </c>
      <c r="P17" s="9" t="s">
        <v>106</v>
      </c>
      <c r="Q17" s="9" t="s">
        <v>30</v>
      </c>
      <c r="R17" s="40">
        <v>15200</v>
      </c>
      <c r="S17" s="9" t="s">
        <v>140</v>
      </c>
      <c r="T17" s="9" t="s">
        <v>5</v>
      </c>
      <c r="U17" s="9" t="s">
        <v>30</v>
      </c>
    </row>
    <row r="18" spans="1:21" s="9" customFormat="1" ht="14.55" customHeight="1" x14ac:dyDescent="0.2">
      <c r="C18" s="143">
        <v>2021</v>
      </c>
      <c r="D18" s="9" t="s">
        <v>78</v>
      </c>
      <c r="E18" s="15" t="s">
        <v>1042</v>
      </c>
      <c r="F18" s="9" t="s">
        <v>30</v>
      </c>
      <c r="G18" s="9">
        <v>50</v>
      </c>
      <c r="H18" s="9" t="s">
        <v>1375</v>
      </c>
      <c r="I18" s="9">
        <v>1</v>
      </c>
      <c r="J18" s="9">
        <v>8.5</v>
      </c>
      <c r="K18" s="9">
        <v>2.6</v>
      </c>
      <c r="L18" s="9" t="s">
        <v>30</v>
      </c>
      <c r="M18" s="9" t="s">
        <v>30</v>
      </c>
      <c r="N18" s="9" t="s">
        <v>30</v>
      </c>
      <c r="O18" s="9" t="s">
        <v>1376</v>
      </c>
      <c r="P18" s="9" t="s">
        <v>106</v>
      </c>
      <c r="Q18" s="9" t="s">
        <v>30</v>
      </c>
      <c r="R18" s="40">
        <v>32998</v>
      </c>
      <c r="S18" s="9" t="s">
        <v>140</v>
      </c>
      <c r="T18" s="9" t="s">
        <v>5</v>
      </c>
      <c r="U18" s="9" t="s">
        <v>30</v>
      </c>
    </row>
    <row r="19" spans="1:21" s="9" customFormat="1" ht="14.55" customHeight="1" x14ac:dyDescent="0.2">
      <c r="C19" s="143">
        <v>2021</v>
      </c>
      <c r="D19" s="9" t="s">
        <v>1392</v>
      </c>
      <c r="E19" s="9" t="s">
        <v>1042</v>
      </c>
      <c r="F19" s="9" t="s">
        <v>1418</v>
      </c>
      <c r="G19" s="9">
        <v>0.53700000000000003</v>
      </c>
      <c r="H19" s="9" t="s">
        <v>1419</v>
      </c>
      <c r="I19" s="9" t="s">
        <v>30</v>
      </c>
      <c r="J19" s="9">
        <v>1.8</v>
      </c>
      <c r="K19" s="9">
        <v>0.64</v>
      </c>
      <c r="L19" s="9" t="s">
        <v>30</v>
      </c>
      <c r="M19" s="9" t="s">
        <v>1420</v>
      </c>
      <c r="N19" s="9" t="s">
        <v>30</v>
      </c>
      <c r="O19" s="9" t="s">
        <v>1421</v>
      </c>
      <c r="P19" s="9" t="s">
        <v>1417</v>
      </c>
      <c r="Q19" s="9" t="s">
        <v>30</v>
      </c>
      <c r="R19" s="40">
        <v>2000</v>
      </c>
      <c r="S19" s="9" t="s">
        <v>140</v>
      </c>
      <c r="T19" s="9" t="s">
        <v>5</v>
      </c>
      <c r="U19" s="9" t="s">
        <v>30</v>
      </c>
    </row>
    <row r="20" spans="1:21" s="9" customFormat="1" ht="14.55" customHeight="1" x14ac:dyDescent="0.2">
      <c r="A20" s="14">
        <v>5</v>
      </c>
      <c r="B20" s="14" t="s">
        <v>448</v>
      </c>
      <c r="C20" s="127">
        <v>2021</v>
      </c>
      <c r="D20" s="9" t="s">
        <v>1392</v>
      </c>
      <c r="E20" s="14" t="s">
        <v>1042</v>
      </c>
      <c r="F20" s="14" t="s">
        <v>30</v>
      </c>
      <c r="G20" s="14">
        <v>3</v>
      </c>
      <c r="H20" s="14" t="s">
        <v>235</v>
      </c>
      <c r="I20" s="14" t="s">
        <v>30</v>
      </c>
      <c r="J20" s="9">
        <v>2.35</v>
      </c>
      <c r="K20" s="9">
        <v>1.46</v>
      </c>
      <c r="L20" s="14" t="s">
        <v>30</v>
      </c>
      <c r="M20" s="14" t="s">
        <v>994</v>
      </c>
      <c r="N20" s="14" t="s">
        <v>30</v>
      </c>
      <c r="O20" s="14" t="s">
        <v>1002</v>
      </c>
      <c r="P20" s="14" t="s">
        <v>46</v>
      </c>
      <c r="Q20" s="14" t="s">
        <v>33</v>
      </c>
      <c r="R20" s="14">
        <v>711</v>
      </c>
      <c r="S20" s="14" t="s">
        <v>248</v>
      </c>
      <c r="T20" s="14" t="s">
        <v>5</v>
      </c>
      <c r="U20" s="14" t="s">
        <v>30</v>
      </c>
    </row>
    <row r="21" spans="1:21" s="9" customFormat="1" ht="14.55" customHeight="1" x14ac:dyDescent="0.2">
      <c r="A21" s="14">
        <v>1</v>
      </c>
      <c r="B21" s="14" t="s">
        <v>25</v>
      </c>
      <c r="C21" s="127">
        <v>2020</v>
      </c>
      <c r="D21" s="14" t="s">
        <v>26</v>
      </c>
      <c r="E21" s="14" t="s">
        <v>991</v>
      </c>
      <c r="F21" s="14" t="s">
        <v>30</v>
      </c>
      <c r="G21" s="14">
        <v>40</v>
      </c>
      <c r="H21" s="14" t="s">
        <v>235</v>
      </c>
      <c r="I21" s="14" t="s">
        <v>30</v>
      </c>
      <c r="J21" s="14" t="s">
        <v>30</v>
      </c>
      <c r="K21" s="14">
        <v>3.24</v>
      </c>
      <c r="L21" s="14">
        <v>5.55</v>
      </c>
      <c r="M21" s="14" t="s">
        <v>994</v>
      </c>
      <c r="N21" s="14" t="s">
        <v>30</v>
      </c>
      <c r="O21" s="14" t="s">
        <v>995</v>
      </c>
      <c r="P21" s="14" t="s">
        <v>996</v>
      </c>
      <c r="Q21" s="14" t="s">
        <v>30</v>
      </c>
      <c r="R21" s="14">
        <v>4577</v>
      </c>
      <c r="S21" s="14" t="s">
        <v>248</v>
      </c>
      <c r="T21" s="14" t="s">
        <v>5</v>
      </c>
      <c r="U21" s="14" t="s">
        <v>997</v>
      </c>
    </row>
    <row r="22" spans="1:21" s="9" customFormat="1" ht="14.55" customHeight="1" x14ac:dyDescent="0.2">
      <c r="A22" s="14">
        <v>4</v>
      </c>
      <c r="B22" s="14" t="s">
        <v>898</v>
      </c>
      <c r="C22" s="127">
        <v>2020</v>
      </c>
      <c r="D22" s="14" t="s">
        <v>40</v>
      </c>
      <c r="E22" s="14" t="s">
        <v>991</v>
      </c>
      <c r="F22" s="14" t="s">
        <v>30</v>
      </c>
      <c r="G22" s="14">
        <v>26</v>
      </c>
      <c r="H22" s="14" t="s">
        <v>235</v>
      </c>
      <c r="I22" s="14">
        <v>1</v>
      </c>
      <c r="J22" s="14" t="s">
        <v>30</v>
      </c>
      <c r="K22" s="14" t="s">
        <v>30</v>
      </c>
      <c r="L22" s="14" t="s">
        <v>30</v>
      </c>
      <c r="M22" s="14" t="s">
        <v>998</v>
      </c>
      <c r="N22" s="14" t="s">
        <v>30</v>
      </c>
      <c r="O22" s="14" t="s">
        <v>999</v>
      </c>
      <c r="P22" s="14" t="s">
        <v>46</v>
      </c>
      <c r="Q22" s="14" t="s">
        <v>33</v>
      </c>
      <c r="R22" s="14">
        <v>5650</v>
      </c>
      <c r="S22" s="14" t="s">
        <v>42</v>
      </c>
      <c r="T22" s="14" t="s">
        <v>5</v>
      </c>
      <c r="U22" s="14" t="s">
        <v>30</v>
      </c>
    </row>
    <row r="23" spans="1:21" s="9" customFormat="1" ht="14.55" customHeight="1" x14ac:dyDescent="0.2">
      <c r="A23" s="14">
        <v>5</v>
      </c>
      <c r="B23" s="14" t="s">
        <v>448</v>
      </c>
      <c r="C23" s="127">
        <v>2021</v>
      </c>
      <c r="D23" s="14" t="s">
        <v>449</v>
      </c>
      <c r="E23" s="14" t="s">
        <v>991</v>
      </c>
      <c r="F23" s="14" t="s">
        <v>30</v>
      </c>
      <c r="G23" s="14">
        <v>50.3</v>
      </c>
      <c r="H23" s="14" t="s">
        <v>235</v>
      </c>
      <c r="I23" s="14" t="s">
        <v>30</v>
      </c>
      <c r="J23" s="14" t="s">
        <v>30</v>
      </c>
      <c r="K23" s="14" t="s">
        <v>30</v>
      </c>
      <c r="L23" s="14" t="s">
        <v>30</v>
      </c>
      <c r="M23" s="14" t="s">
        <v>1000</v>
      </c>
      <c r="N23" s="14" t="s">
        <v>30</v>
      </c>
      <c r="O23" s="14" t="s">
        <v>30</v>
      </c>
      <c r="P23" s="14" t="s">
        <v>30</v>
      </c>
      <c r="Q23" s="14" t="s">
        <v>30</v>
      </c>
      <c r="R23" s="14">
        <v>1326</v>
      </c>
      <c r="S23" s="14" t="s">
        <v>42</v>
      </c>
      <c r="T23" s="14" t="s">
        <v>1001</v>
      </c>
      <c r="U23" s="14" t="s">
        <v>30</v>
      </c>
    </row>
    <row r="24" spans="1:21" s="9" customFormat="1" ht="14.55" customHeight="1" x14ac:dyDescent="0.2">
      <c r="A24" s="14">
        <v>5</v>
      </c>
      <c r="B24" s="14" t="s">
        <v>448</v>
      </c>
      <c r="C24" s="127">
        <v>2021</v>
      </c>
      <c r="D24" s="14" t="s">
        <v>449</v>
      </c>
      <c r="E24" s="14" t="s">
        <v>991</v>
      </c>
      <c r="F24" s="14" t="s">
        <v>30</v>
      </c>
      <c r="G24" s="14">
        <v>1.1000000000000001</v>
      </c>
      <c r="H24" s="14" t="s">
        <v>235</v>
      </c>
      <c r="I24" s="14" t="s">
        <v>30</v>
      </c>
      <c r="J24" s="14" t="s">
        <v>30</v>
      </c>
      <c r="K24" s="14" t="s">
        <v>30</v>
      </c>
      <c r="L24" s="14" t="s">
        <v>30</v>
      </c>
      <c r="M24" s="14" t="s">
        <v>994</v>
      </c>
      <c r="N24" s="14" t="s">
        <v>30</v>
      </c>
      <c r="O24" s="14" t="s">
        <v>1002</v>
      </c>
      <c r="P24" s="14" t="s">
        <v>46</v>
      </c>
      <c r="Q24" s="14" t="s">
        <v>33</v>
      </c>
      <c r="R24" s="14">
        <v>298</v>
      </c>
      <c r="S24" s="14" t="s">
        <v>42</v>
      </c>
      <c r="T24" s="14" t="s">
        <v>1003</v>
      </c>
      <c r="U24" s="14" t="s">
        <v>30</v>
      </c>
    </row>
    <row r="25" spans="1:21" s="9" customFormat="1" ht="14.55" customHeight="1" x14ac:dyDescent="0.2">
      <c r="A25" s="14">
        <v>5</v>
      </c>
      <c r="B25" s="14" t="s">
        <v>448</v>
      </c>
      <c r="C25" s="127">
        <v>2021</v>
      </c>
      <c r="D25" s="14" t="s">
        <v>449</v>
      </c>
      <c r="E25" s="14" t="s">
        <v>991</v>
      </c>
      <c r="F25" s="14" t="s">
        <v>30</v>
      </c>
      <c r="G25" s="14">
        <v>34</v>
      </c>
      <c r="H25" s="14" t="s">
        <v>1004</v>
      </c>
      <c r="I25" s="14" t="s">
        <v>30</v>
      </c>
      <c r="J25" s="14" t="s">
        <v>30</v>
      </c>
      <c r="K25" s="14">
        <v>2.5</v>
      </c>
      <c r="L25" s="14">
        <v>7</v>
      </c>
      <c r="M25" s="14" t="s">
        <v>1005</v>
      </c>
      <c r="N25" s="14" t="s">
        <v>30</v>
      </c>
      <c r="O25" s="14" t="s">
        <v>1006</v>
      </c>
      <c r="P25" s="14" t="s">
        <v>46</v>
      </c>
      <c r="Q25" s="14" t="s">
        <v>33</v>
      </c>
      <c r="R25" s="14">
        <v>36000</v>
      </c>
      <c r="S25" s="14" t="s">
        <v>42</v>
      </c>
      <c r="T25" s="14" t="s">
        <v>1007</v>
      </c>
      <c r="U25" s="14" t="s">
        <v>30</v>
      </c>
    </row>
    <row r="26" spans="1:21" s="9" customFormat="1" ht="14.55" customHeight="1" x14ac:dyDescent="0.2">
      <c r="A26" s="14">
        <v>5</v>
      </c>
      <c r="B26" s="14" t="s">
        <v>448</v>
      </c>
      <c r="C26" s="127">
        <v>2021</v>
      </c>
      <c r="D26" s="14" t="s">
        <v>449</v>
      </c>
      <c r="E26" s="14" t="s">
        <v>991</v>
      </c>
      <c r="F26" s="14" t="s">
        <v>30</v>
      </c>
      <c r="G26" s="14">
        <v>1</v>
      </c>
      <c r="H26" s="14" t="s">
        <v>1008</v>
      </c>
      <c r="I26" s="14" t="s">
        <v>30</v>
      </c>
      <c r="J26" s="14" t="s">
        <v>30</v>
      </c>
      <c r="K26" s="14" t="s">
        <v>30</v>
      </c>
      <c r="L26" s="14" t="s">
        <v>30</v>
      </c>
      <c r="M26" s="14" t="s">
        <v>445</v>
      </c>
      <c r="N26" s="14" t="s">
        <v>30</v>
      </c>
      <c r="O26" s="14" t="s">
        <v>1009</v>
      </c>
      <c r="P26" s="14" t="s">
        <v>106</v>
      </c>
      <c r="Q26" s="14" t="s">
        <v>30</v>
      </c>
      <c r="R26" s="14">
        <v>2500</v>
      </c>
      <c r="S26" s="14" t="s">
        <v>594</v>
      </c>
      <c r="T26" s="14" t="s">
        <v>640</v>
      </c>
      <c r="U26" s="14" t="s">
        <v>1010</v>
      </c>
    </row>
    <row r="27" spans="1:21" s="9" customFormat="1" ht="14.55" customHeight="1" x14ac:dyDescent="0.2">
      <c r="A27" s="14">
        <v>6</v>
      </c>
      <c r="B27" s="14" t="s">
        <v>60</v>
      </c>
      <c r="C27" s="127">
        <v>2020</v>
      </c>
      <c r="D27" s="14" t="s">
        <v>40</v>
      </c>
      <c r="E27" s="14" t="s">
        <v>991</v>
      </c>
      <c r="F27" s="14" t="s">
        <v>30</v>
      </c>
      <c r="G27" s="14">
        <v>6.3</v>
      </c>
      <c r="H27" s="14" t="s">
        <v>1011</v>
      </c>
      <c r="I27" s="14">
        <v>1</v>
      </c>
      <c r="J27" s="14" t="s">
        <v>30</v>
      </c>
      <c r="K27" s="14">
        <v>1.67</v>
      </c>
      <c r="L27" s="14">
        <v>4.75</v>
      </c>
      <c r="M27" s="14" t="s">
        <v>214</v>
      </c>
      <c r="N27" s="14" t="s">
        <v>1264</v>
      </c>
      <c r="O27" s="14" t="s">
        <v>1012</v>
      </c>
      <c r="P27" s="14" t="s">
        <v>46</v>
      </c>
      <c r="Q27" s="14" t="s">
        <v>33</v>
      </c>
      <c r="R27" s="14">
        <v>16800</v>
      </c>
      <c r="S27" s="14" t="s">
        <v>42</v>
      </c>
      <c r="T27" s="14" t="s">
        <v>5</v>
      </c>
      <c r="U27" s="14" t="s">
        <v>1245</v>
      </c>
    </row>
    <row r="28" spans="1:21" s="9" customFormat="1" ht="14.55" customHeight="1" x14ac:dyDescent="0.2">
      <c r="A28" s="14">
        <v>6</v>
      </c>
      <c r="B28" s="14" t="s">
        <v>60</v>
      </c>
      <c r="C28" s="127">
        <v>2020</v>
      </c>
      <c r="D28" s="14" t="s">
        <v>40</v>
      </c>
      <c r="E28" s="14" t="s">
        <v>991</v>
      </c>
      <c r="F28" s="14" t="s">
        <v>30</v>
      </c>
      <c r="G28" s="14">
        <v>12.6</v>
      </c>
      <c r="H28" s="14" t="s">
        <v>1013</v>
      </c>
      <c r="I28" s="14">
        <v>1</v>
      </c>
      <c r="J28" s="14" t="s">
        <v>30</v>
      </c>
      <c r="K28" s="14">
        <v>2.33</v>
      </c>
      <c r="L28" s="14">
        <v>4.1500000000000004</v>
      </c>
      <c r="M28" s="14" t="s">
        <v>214</v>
      </c>
      <c r="N28" s="14" t="s">
        <v>1262</v>
      </c>
      <c r="O28" s="14" t="s">
        <v>1012</v>
      </c>
      <c r="P28" s="14" t="s">
        <v>46</v>
      </c>
      <c r="Q28" s="14" t="s">
        <v>33</v>
      </c>
      <c r="R28" s="14">
        <v>22950</v>
      </c>
      <c r="S28" s="14" t="s">
        <v>42</v>
      </c>
      <c r="T28" s="14" t="s">
        <v>5</v>
      </c>
      <c r="U28" s="14" t="s">
        <v>1014</v>
      </c>
    </row>
    <row r="29" spans="1:21" s="9" customFormat="1" ht="14.55" customHeight="1" x14ac:dyDescent="0.2">
      <c r="A29" s="14">
        <v>6</v>
      </c>
      <c r="B29" s="14" t="s">
        <v>60</v>
      </c>
      <c r="C29" s="127">
        <v>2020</v>
      </c>
      <c r="D29" s="14" t="s">
        <v>40</v>
      </c>
      <c r="E29" s="14" t="s">
        <v>991</v>
      </c>
      <c r="F29" s="14" t="s">
        <v>30</v>
      </c>
      <c r="G29" s="14">
        <v>8.5</v>
      </c>
      <c r="H29" s="14" t="s">
        <v>1013</v>
      </c>
      <c r="I29" s="14">
        <v>1</v>
      </c>
      <c r="J29" s="14" t="s">
        <v>30</v>
      </c>
      <c r="K29" s="14">
        <v>1.98</v>
      </c>
      <c r="L29" s="14">
        <v>4.12</v>
      </c>
      <c r="M29" s="14" t="s">
        <v>214</v>
      </c>
      <c r="N29" s="14" t="s">
        <v>1263</v>
      </c>
      <c r="O29" s="14" t="s">
        <v>1012</v>
      </c>
      <c r="P29" s="14" t="s">
        <v>46</v>
      </c>
      <c r="Q29" s="14" t="s">
        <v>33</v>
      </c>
      <c r="R29" s="14">
        <v>18790</v>
      </c>
      <c r="S29" s="14" t="s">
        <v>42</v>
      </c>
      <c r="T29" s="14" t="s">
        <v>5</v>
      </c>
      <c r="U29" s="14" t="s">
        <v>1014</v>
      </c>
    </row>
    <row r="30" spans="1:21" s="9" customFormat="1" ht="14.55" customHeight="1" x14ac:dyDescent="0.2">
      <c r="A30" s="14">
        <v>10</v>
      </c>
      <c r="B30" s="14" t="s">
        <v>67</v>
      </c>
      <c r="C30" s="127">
        <v>2020</v>
      </c>
      <c r="D30" s="14" t="s">
        <v>297</v>
      </c>
      <c r="E30" s="14" t="s">
        <v>991</v>
      </c>
      <c r="F30" s="14" t="s">
        <v>30</v>
      </c>
      <c r="G30" s="14">
        <v>90</v>
      </c>
      <c r="H30" s="14" t="s">
        <v>235</v>
      </c>
      <c r="I30" s="14" t="s">
        <v>30</v>
      </c>
      <c r="J30" s="14" t="s">
        <v>30</v>
      </c>
      <c r="K30" s="14">
        <v>7</v>
      </c>
      <c r="L30" s="14">
        <v>2.4</v>
      </c>
      <c r="M30" s="14" t="s">
        <v>1017</v>
      </c>
      <c r="N30" s="14" t="s">
        <v>30</v>
      </c>
      <c r="O30" s="14" t="s">
        <v>1018</v>
      </c>
      <c r="P30" s="14" t="s">
        <v>46</v>
      </c>
      <c r="Q30" s="14" t="s">
        <v>33</v>
      </c>
      <c r="R30" s="14">
        <v>122116</v>
      </c>
      <c r="S30" s="14" t="s">
        <v>192</v>
      </c>
      <c r="T30" s="14" t="s">
        <v>5</v>
      </c>
      <c r="U30" s="14" t="s">
        <v>30</v>
      </c>
    </row>
    <row r="31" spans="1:21" s="9" customFormat="1" ht="14.55" customHeight="1" x14ac:dyDescent="0.2">
      <c r="A31" s="14">
        <v>12</v>
      </c>
      <c r="B31" s="14" t="s">
        <v>666</v>
      </c>
      <c r="C31" s="127">
        <v>2020</v>
      </c>
      <c r="D31" s="14" t="s">
        <v>667</v>
      </c>
      <c r="E31" s="14" t="s">
        <v>991</v>
      </c>
      <c r="F31" s="14" t="s">
        <v>30</v>
      </c>
      <c r="G31" s="14">
        <v>15.5</v>
      </c>
      <c r="H31" s="14" t="s">
        <v>1026</v>
      </c>
      <c r="I31" s="14" t="s">
        <v>30</v>
      </c>
      <c r="J31" s="14" t="s">
        <v>30</v>
      </c>
      <c r="K31" s="14">
        <v>2.5</v>
      </c>
      <c r="L31" s="14">
        <v>3.3</v>
      </c>
      <c r="M31" s="14" t="s">
        <v>30</v>
      </c>
      <c r="N31" s="14" t="s">
        <v>30</v>
      </c>
      <c r="O31" s="14" t="s">
        <v>1027</v>
      </c>
      <c r="P31" s="14" t="s">
        <v>143</v>
      </c>
      <c r="Q31" s="14" t="s">
        <v>30</v>
      </c>
      <c r="R31" s="14">
        <v>9700</v>
      </c>
      <c r="S31" s="14" t="s">
        <v>571</v>
      </c>
      <c r="T31" s="14" t="s">
        <v>5</v>
      </c>
      <c r="U31" s="14" t="s">
        <v>30</v>
      </c>
    </row>
    <row r="32" spans="1:21" s="9" customFormat="1" ht="14.55" customHeight="1" x14ac:dyDescent="0.2">
      <c r="A32" s="14">
        <v>13</v>
      </c>
      <c r="B32" s="14" t="s">
        <v>188</v>
      </c>
      <c r="C32" s="127">
        <v>2020</v>
      </c>
      <c r="D32" s="14" t="s">
        <v>40</v>
      </c>
      <c r="E32" s="14" t="s">
        <v>991</v>
      </c>
      <c r="F32" s="14" t="s">
        <v>1029</v>
      </c>
      <c r="G32" s="14">
        <v>26</v>
      </c>
      <c r="H32" s="14" t="s">
        <v>235</v>
      </c>
      <c r="I32" s="14" t="s">
        <v>30</v>
      </c>
      <c r="J32" s="14" t="s">
        <v>30</v>
      </c>
      <c r="K32" s="14">
        <v>2.4</v>
      </c>
      <c r="L32" s="14">
        <v>5.7</v>
      </c>
      <c r="M32" s="14" t="s">
        <v>992</v>
      </c>
      <c r="N32" s="14" t="s">
        <v>30</v>
      </c>
      <c r="O32" s="14" t="s">
        <v>999</v>
      </c>
      <c r="P32" s="14" t="s">
        <v>46</v>
      </c>
      <c r="Q32" s="14" t="s">
        <v>33</v>
      </c>
      <c r="R32" s="14">
        <v>5218</v>
      </c>
      <c r="S32" s="14" t="s">
        <v>42</v>
      </c>
      <c r="T32" s="14" t="s">
        <v>5</v>
      </c>
      <c r="U32" s="14" t="s">
        <v>30</v>
      </c>
    </row>
    <row r="33" spans="1:21" s="9" customFormat="1" ht="14.55" customHeight="1" x14ac:dyDescent="0.2">
      <c r="A33" s="14">
        <v>13</v>
      </c>
      <c r="B33" s="14" t="s">
        <v>188</v>
      </c>
      <c r="C33" s="127">
        <v>2020</v>
      </c>
      <c r="D33" s="14" t="s">
        <v>40</v>
      </c>
      <c r="E33" s="14" t="s">
        <v>991</v>
      </c>
      <c r="F33" s="14" t="s">
        <v>30</v>
      </c>
      <c r="G33" s="14">
        <v>5</v>
      </c>
      <c r="H33" s="14" t="s">
        <v>1030</v>
      </c>
      <c r="I33" s="14">
        <v>1</v>
      </c>
      <c r="J33" s="14" t="s">
        <v>30</v>
      </c>
      <c r="K33" s="14">
        <v>1.43</v>
      </c>
      <c r="L33" s="14">
        <v>3.85</v>
      </c>
      <c r="M33" s="14" t="s">
        <v>214</v>
      </c>
      <c r="N33" s="14" t="s">
        <v>30</v>
      </c>
      <c r="O33" s="14" t="s">
        <v>809</v>
      </c>
      <c r="P33" s="14" t="s">
        <v>46</v>
      </c>
      <c r="Q33" s="14" t="s">
        <v>33</v>
      </c>
      <c r="R33" s="14">
        <v>8900</v>
      </c>
      <c r="S33" s="14" t="s">
        <v>42</v>
      </c>
      <c r="T33" s="14" t="s">
        <v>5</v>
      </c>
      <c r="U33" s="14" t="s">
        <v>1249</v>
      </c>
    </row>
    <row r="34" spans="1:21" s="9" customFormat="1" ht="14.55" customHeight="1" x14ac:dyDescent="0.2">
      <c r="A34" s="14">
        <v>15</v>
      </c>
      <c r="B34" s="14" t="s">
        <v>194</v>
      </c>
      <c r="C34" s="127">
        <v>2017</v>
      </c>
      <c r="D34" s="14" t="s">
        <v>195</v>
      </c>
      <c r="E34" s="14" t="s">
        <v>991</v>
      </c>
      <c r="F34" s="14" t="s">
        <v>30</v>
      </c>
      <c r="G34" s="14">
        <v>5</v>
      </c>
      <c r="H34" s="14" t="s">
        <v>1031</v>
      </c>
      <c r="I34" s="14">
        <v>1</v>
      </c>
      <c r="J34" s="14" t="s">
        <v>30</v>
      </c>
      <c r="K34" s="14" t="s">
        <v>30</v>
      </c>
      <c r="L34" s="14" t="s">
        <v>30</v>
      </c>
      <c r="M34" s="14" t="s">
        <v>214</v>
      </c>
      <c r="N34" s="14" t="s">
        <v>1261</v>
      </c>
      <c r="O34" s="14" t="s">
        <v>794</v>
      </c>
      <c r="P34" s="14" t="s">
        <v>106</v>
      </c>
      <c r="Q34" s="14" t="s">
        <v>30</v>
      </c>
      <c r="R34" s="14">
        <v>14400</v>
      </c>
      <c r="S34" s="14" t="s">
        <v>594</v>
      </c>
      <c r="T34" s="14" t="s">
        <v>5</v>
      </c>
      <c r="U34" s="14" t="s">
        <v>1250</v>
      </c>
    </row>
    <row r="35" spans="1:21" s="9" customFormat="1" ht="14.55" customHeight="1" x14ac:dyDescent="0.2">
      <c r="A35" s="14">
        <v>15</v>
      </c>
      <c r="B35" s="14" t="s">
        <v>194</v>
      </c>
      <c r="C35" s="127">
        <v>2017</v>
      </c>
      <c r="D35" s="14" t="s">
        <v>195</v>
      </c>
      <c r="E35" s="14" t="s">
        <v>991</v>
      </c>
      <c r="F35" s="14" t="s">
        <v>30</v>
      </c>
      <c r="G35" s="14">
        <v>50</v>
      </c>
      <c r="H35" s="14" t="s">
        <v>235</v>
      </c>
      <c r="I35" s="14">
        <v>1</v>
      </c>
      <c r="J35" s="14" t="s">
        <v>30</v>
      </c>
      <c r="K35" s="14" t="s">
        <v>30</v>
      </c>
      <c r="L35" s="14" t="s">
        <v>30</v>
      </c>
      <c r="M35" s="14" t="s">
        <v>214</v>
      </c>
      <c r="N35" s="14" t="s">
        <v>30</v>
      </c>
      <c r="O35" s="14" t="s">
        <v>1032</v>
      </c>
      <c r="P35" s="14" t="s">
        <v>46</v>
      </c>
      <c r="Q35" s="14" t="s">
        <v>33</v>
      </c>
      <c r="R35" s="14">
        <v>13020</v>
      </c>
      <c r="S35" s="14" t="s">
        <v>42</v>
      </c>
      <c r="T35" s="14" t="s">
        <v>5</v>
      </c>
      <c r="U35" s="14" t="s">
        <v>30</v>
      </c>
    </row>
    <row r="36" spans="1:21" s="9" customFormat="1" ht="14.55" customHeight="1" x14ac:dyDescent="0.2">
      <c r="A36" s="14">
        <v>16</v>
      </c>
      <c r="B36" s="14" t="s">
        <v>84</v>
      </c>
      <c r="C36" s="127">
        <v>2017</v>
      </c>
      <c r="D36" s="14" t="s">
        <v>85</v>
      </c>
      <c r="E36" s="14" t="s">
        <v>991</v>
      </c>
      <c r="F36" s="14" t="s">
        <v>30</v>
      </c>
      <c r="G36" s="14">
        <v>70</v>
      </c>
      <c r="H36" s="14" t="s">
        <v>1033</v>
      </c>
      <c r="I36" s="14">
        <v>1</v>
      </c>
      <c r="J36" s="14" t="s">
        <v>30</v>
      </c>
      <c r="K36" s="14" t="s">
        <v>30</v>
      </c>
      <c r="L36" s="14" t="s">
        <v>30</v>
      </c>
      <c r="M36" s="14" t="s">
        <v>1034</v>
      </c>
      <c r="N36" s="14" t="s">
        <v>1260</v>
      </c>
      <c r="O36" s="14" t="s">
        <v>1035</v>
      </c>
      <c r="P36" s="14" t="s">
        <v>106</v>
      </c>
      <c r="Q36" s="14" t="s">
        <v>30</v>
      </c>
      <c r="R36" s="14">
        <v>79090</v>
      </c>
      <c r="S36" s="14" t="s">
        <v>594</v>
      </c>
      <c r="T36" s="14" t="s">
        <v>5</v>
      </c>
      <c r="U36" s="14" t="s">
        <v>1251</v>
      </c>
    </row>
    <row r="37" spans="1:21" s="9" customFormat="1" ht="14.55" customHeight="1" x14ac:dyDescent="0.2">
      <c r="A37" s="14">
        <v>16</v>
      </c>
      <c r="B37" s="14" t="s">
        <v>84</v>
      </c>
      <c r="C37" s="127">
        <v>2017</v>
      </c>
      <c r="D37" s="14" t="s">
        <v>85</v>
      </c>
      <c r="E37" s="14" t="s">
        <v>991</v>
      </c>
      <c r="F37" s="14" t="s">
        <v>30</v>
      </c>
      <c r="G37" s="14">
        <v>15</v>
      </c>
      <c r="H37" s="14" t="s">
        <v>235</v>
      </c>
      <c r="I37" s="14" t="s">
        <v>30</v>
      </c>
      <c r="J37" s="14" t="s">
        <v>30</v>
      </c>
      <c r="K37" s="14">
        <v>2.9</v>
      </c>
      <c r="L37" s="14">
        <v>2.61</v>
      </c>
      <c r="M37" s="14" t="s">
        <v>1036</v>
      </c>
      <c r="N37" s="14" t="s">
        <v>30</v>
      </c>
      <c r="O37" s="14" t="s">
        <v>1037</v>
      </c>
      <c r="P37" s="14" t="s">
        <v>143</v>
      </c>
      <c r="Q37" s="14" t="s">
        <v>30</v>
      </c>
      <c r="R37" s="14">
        <v>315</v>
      </c>
      <c r="S37" s="14" t="s">
        <v>571</v>
      </c>
      <c r="T37" s="14" t="s">
        <v>5</v>
      </c>
      <c r="U37" s="14" t="s">
        <v>30</v>
      </c>
    </row>
    <row r="38" spans="1:21" s="9" customFormat="1" ht="14.55" customHeight="1" x14ac:dyDescent="0.2">
      <c r="A38" s="14">
        <v>17</v>
      </c>
      <c r="B38" s="14" t="s">
        <v>89</v>
      </c>
      <c r="C38" s="127">
        <v>2017</v>
      </c>
      <c r="D38" s="14" t="s">
        <v>15</v>
      </c>
      <c r="E38" s="14" t="s">
        <v>991</v>
      </c>
      <c r="F38" s="14" t="s">
        <v>30</v>
      </c>
      <c r="G38" s="14">
        <v>100</v>
      </c>
      <c r="H38" s="14" t="s">
        <v>235</v>
      </c>
      <c r="I38" s="14" t="s">
        <v>30</v>
      </c>
      <c r="J38" s="14" t="s">
        <v>30</v>
      </c>
      <c r="K38" s="14">
        <v>3.8</v>
      </c>
      <c r="L38" s="14">
        <v>9.6999999999999993</v>
      </c>
      <c r="M38" s="14" t="s">
        <v>1036</v>
      </c>
      <c r="N38" s="14" t="s">
        <v>30</v>
      </c>
      <c r="O38" s="14" t="s">
        <v>1038</v>
      </c>
      <c r="P38" s="14" t="s">
        <v>46</v>
      </c>
      <c r="Q38" s="14" t="s">
        <v>33</v>
      </c>
      <c r="R38" s="14">
        <v>35340</v>
      </c>
      <c r="S38" s="14" t="s">
        <v>42</v>
      </c>
      <c r="T38" s="14" t="s">
        <v>5</v>
      </c>
      <c r="U38" s="14" t="s">
        <v>30</v>
      </c>
    </row>
    <row r="39" spans="1:21" s="9" customFormat="1" ht="14.55" customHeight="1" x14ac:dyDescent="0.2">
      <c r="A39" s="14">
        <v>17</v>
      </c>
      <c r="B39" s="14" t="s">
        <v>89</v>
      </c>
      <c r="C39" s="127">
        <v>2017</v>
      </c>
      <c r="D39" s="14" t="s">
        <v>15</v>
      </c>
      <c r="E39" s="14" t="s">
        <v>991</v>
      </c>
      <c r="F39" s="14" t="s">
        <v>30</v>
      </c>
      <c r="G39" s="14">
        <v>60</v>
      </c>
      <c r="H39" s="14" t="s">
        <v>235</v>
      </c>
      <c r="I39" s="14" t="s">
        <v>30</v>
      </c>
      <c r="J39" s="14" t="s">
        <v>30</v>
      </c>
      <c r="K39" s="14">
        <v>2.9</v>
      </c>
      <c r="L39" s="14">
        <v>8.4499999999999993</v>
      </c>
      <c r="M39" s="14" t="s">
        <v>503</v>
      </c>
      <c r="N39" s="14" t="s">
        <v>30</v>
      </c>
      <c r="O39" s="14" t="s">
        <v>1039</v>
      </c>
      <c r="P39" s="14" t="s">
        <v>1040</v>
      </c>
      <c r="Q39" s="14" t="s">
        <v>30</v>
      </c>
      <c r="R39" s="14">
        <v>55404</v>
      </c>
      <c r="S39" s="14" t="s">
        <v>1041</v>
      </c>
      <c r="T39" s="14" t="s">
        <v>5</v>
      </c>
      <c r="U39" s="14" t="s">
        <v>30</v>
      </c>
    </row>
    <row r="40" spans="1:21" s="9" customFormat="1" ht="14.55" customHeight="1" x14ac:dyDescent="0.2">
      <c r="A40" s="14">
        <v>19</v>
      </c>
      <c r="B40" s="14" t="s">
        <v>101</v>
      </c>
      <c r="C40" s="127">
        <v>2017</v>
      </c>
      <c r="D40" s="14" t="s">
        <v>40</v>
      </c>
      <c r="E40" s="14" t="s">
        <v>991</v>
      </c>
      <c r="F40" s="14" t="s">
        <v>1048</v>
      </c>
      <c r="G40" s="14">
        <f>17*4</f>
        <v>68</v>
      </c>
      <c r="H40" s="14" t="s">
        <v>641</v>
      </c>
      <c r="I40" s="14" t="s">
        <v>30</v>
      </c>
      <c r="J40" s="14" t="s">
        <v>30</v>
      </c>
      <c r="K40" s="14">
        <v>2.35</v>
      </c>
      <c r="L40" s="14">
        <v>4</v>
      </c>
      <c r="M40" s="14" t="s">
        <v>1049</v>
      </c>
      <c r="N40" s="14" t="s">
        <v>30</v>
      </c>
      <c r="O40" s="14" t="s">
        <v>1050</v>
      </c>
      <c r="P40" s="14" t="s">
        <v>46</v>
      </c>
      <c r="Q40" s="14" t="s">
        <v>33</v>
      </c>
      <c r="R40" s="14">
        <v>50000</v>
      </c>
      <c r="S40" s="14" t="s">
        <v>248</v>
      </c>
      <c r="T40" s="14" t="s">
        <v>5</v>
      </c>
      <c r="U40" s="14" t="s">
        <v>1252</v>
      </c>
    </row>
    <row r="41" spans="1:21" s="9" customFormat="1" ht="14.55" customHeight="1" x14ac:dyDescent="0.2">
      <c r="A41" s="14">
        <v>20</v>
      </c>
      <c r="B41" s="14" t="s">
        <v>318</v>
      </c>
      <c r="C41" s="127">
        <v>2017</v>
      </c>
      <c r="D41" s="14" t="s">
        <v>51</v>
      </c>
      <c r="E41" s="14" t="s">
        <v>991</v>
      </c>
      <c r="F41" s="14" t="s">
        <v>30</v>
      </c>
      <c r="G41" s="14">
        <v>20</v>
      </c>
      <c r="H41" s="14" t="s">
        <v>235</v>
      </c>
      <c r="I41" s="14" t="s">
        <v>30</v>
      </c>
      <c r="J41" s="14" t="s">
        <v>30</v>
      </c>
      <c r="K41" s="14">
        <v>3.08</v>
      </c>
      <c r="L41" s="14">
        <v>3.3</v>
      </c>
      <c r="M41" s="14" t="s">
        <v>1036</v>
      </c>
      <c r="N41" s="14" t="s">
        <v>30</v>
      </c>
      <c r="O41" s="14" t="s">
        <v>1051</v>
      </c>
      <c r="P41" s="14" t="s">
        <v>46</v>
      </c>
      <c r="Q41" s="14" t="s">
        <v>33</v>
      </c>
      <c r="R41" s="14">
        <v>6076</v>
      </c>
      <c r="S41" s="14" t="s">
        <v>248</v>
      </c>
      <c r="T41" s="14" t="s">
        <v>5</v>
      </c>
      <c r="U41" s="14" t="s">
        <v>30</v>
      </c>
    </row>
    <row r="42" spans="1:21" s="9" customFormat="1" ht="14.55" customHeight="1" x14ac:dyDescent="0.2">
      <c r="A42" s="14">
        <v>20</v>
      </c>
      <c r="B42" s="14" t="s">
        <v>318</v>
      </c>
      <c r="C42" s="127">
        <v>2017</v>
      </c>
      <c r="D42" s="14" t="s">
        <v>51</v>
      </c>
      <c r="E42" s="14" t="s">
        <v>991</v>
      </c>
      <c r="F42" s="14" t="s">
        <v>1052</v>
      </c>
      <c r="G42" s="14">
        <v>15</v>
      </c>
      <c r="H42" s="14" t="s">
        <v>605</v>
      </c>
      <c r="I42" s="14" t="s">
        <v>30</v>
      </c>
      <c r="J42" s="14" t="s">
        <v>30</v>
      </c>
      <c r="K42" s="14">
        <v>2.4</v>
      </c>
      <c r="L42" s="14">
        <v>3.8</v>
      </c>
      <c r="M42" s="14" t="s">
        <v>994</v>
      </c>
      <c r="N42" s="14" t="s">
        <v>30</v>
      </c>
      <c r="O42" s="14" t="s">
        <v>993</v>
      </c>
      <c r="P42" s="14" t="s">
        <v>143</v>
      </c>
      <c r="Q42" s="14" t="s">
        <v>30</v>
      </c>
      <c r="R42" s="14">
        <v>4496</v>
      </c>
      <c r="S42" s="14" t="s">
        <v>571</v>
      </c>
      <c r="T42" s="14" t="s">
        <v>5</v>
      </c>
      <c r="U42" s="14" t="s">
        <v>30</v>
      </c>
    </row>
    <row r="43" spans="1:21" s="9" customFormat="1" ht="14.55" customHeight="1" x14ac:dyDescent="0.2">
      <c r="A43" s="14">
        <v>20</v>
      </c>
      <c r="B43" s="14" t="s">
        <v>318</v>
      </c>
      <c r="C43" s="127">
        <v>2017</v>
      </c>
      <c r="D43" s="14" t="s">
        <v>51</v>
      </c>
      <c r="E43" s="14" t="s">
        <v>991</v>
      </c>
      <c r="F43" s="14" t="s">
        <v>30</v>
      </c>
      <c r="G43" s="14">
        <v>9</v>
      </c>
      <c r="H43" s="14" t="s">
        <v>366</v>
      </c>
      <c r="I43" s="14">
        <v>200</v>
      </c>
      <c r="J43" s="14" t="s">
        <v>30</v>
      </c>
      <c r="K43" s="14">
        <v>1.5</v>
      </c>
      <c r="L43" s="14">
        <v>5.25</v>
      </c>
      <c r="M43" s="14" t="s">
        <v>1053</v>
      </c>
      <c r="N43" s="14" t="s">
        <v>30</v>
      </c>
      <c r="O43" s="14" t="s">
        <v>1054</v>
      </c>
      <c r="P43" s="14" t="s">
        <v>106</v>
      </c>
      <c r="Q43" s="14" t="s">
        <v>30</v>
      </c>
      <c r="R43" s="14">
        <v>20000</v>
      </c>
      <c r="S43" s="14" t="s">
        <v>594</v>
      </c>
      <c r="T43" s="14" t="s">
        <v>5</v>
      </c>
      <c r="U43" s="14" t="s">
        <v>1253</v>
      </c>
    </row>
    <row r="44" spans="1:21" s="9" customFormat="1" ht="14.55" customHeight="1" x14ac:dyDescent="0.2">
      <c r="A44" s="14">
        <v>21</v>
      </c>
      <c r="B44" s="14" t="s">
        <v>270</v>
      </c>
      <c r="C44" s="127">
        <v>2019</v>
      </c>
      <c r="D44" s="14" t="s">
        <v>78</v>
      </c>
      <c r="E44" s="14" t="s">
        <v>991</v>
      </c>
      <c r="F44" s="14" t="s">
        <v>30</v>
      </c>
      <c r="G44" s="14">
        <v>25</v>
      </c>
      <c r="H44" s="14" t="s">
        <v>610</v>
      </c>
      <c r="I44" s="14">
        <v>1</v>
      </c>
      <c r="J44" s="14" t="s">
        <v>30</v>
      </c>
      <c r="K44" s="14">
        <v>3</v>
      </c>
      <c r="L44" s="14">
        <v>3.55</v>
      </c>
      <c r="M44" s="14" t="s">
        <v>214</v>
      </c>
      <c r="N44" s="14" t="s">
        <v>1055</v>
      </c>
      <c r="O44" s="14" t="s">
        <v>30</v>
      </c>
      <c r="P44" s="14" t="s">
        <v>106</v>
      </c>
      <c r="Q44" s="14" t="s">
        <v>30</v>
      </c>
      <c r="R44" s="14">
        <v>10000</v>
      </c>
      <c r="S44" s="14" t="s">
        <v>594</v>
      </c>
      <c r="T44" s="14" t="s">
        <v>640</v>
      </c>
      <c r="U44" s="14" t="s">
        <v>1254</v>
      </c>
    </row>
    <row r="45" spans="1:21" s="9" customFormat="1" ht="14.55" customHeight="1" x14ac:dyDescent="0.2">
      <c r="A45" s="14">
        <v>21</v>
      </c>
      <c r="B45" s="14" t="s">
        <v>270</v>
      </c>
      <c r="C45" s="127">
        <v>2019</v>
      </c>
      <c r="D45" s="14" t="s">
        <v>78</v>
      </c>
      <c r="E45" s="14" t="s">
        <v>991</v>
      </c>
      <c r="F45" s="14" t="s">
        <v>30</v>
      </c>
      <c r="G45" s="14">
        <v>3</v>
      </c>
      <c r="H45" s="14" t="s">
        <v>1056</v>
      </c>
      <c r="I45" s="14">
        <v>1</v>
      </c>
      <c r="J45" s="14" t="s">
        <v>30</v>
      </c>
      <c r="K45" s="14">
        <v>1.2</v>
      </c>
      <c r="L45" s="14">
        <v>3.3</v>
      </c>
      <c r="M45" s="14" t="s">
        <v>439</v>
      </c>
      <c r="N45" s="14" t="s">
        <v>30</v>
      </c>
      <c r="O45" s="14" t="s">
        <v>1002</v>
      </c>
      <c r="P45" s="14" t="s">
        <v>46</v>
      </c>
      <c r="Q45" s="14" t="s">
        <v>33</v>
      </c>
      <c r="R45" s="14">
        <v>3000</v>
      </c>
      <c r="S45" s="14" t="s">
        <v>248</v>
      </c>
      <c r="T45" s="14" t="s">
        <v>5</v>
      </c>
      <c r="U45" s="14" t="s">
        <v>30</v>
      </c>
    </row>
    <row r="46" spans="1:21" s="9" customFormat="1" ht="14.55" customHeight="1" x14ac:dyDescent="0.2">
      <c r="A46" s="14">
        <v>21</v>
      </c>
      <c r="B46" s="14" t="s">
        <v>270</v>
      </c>
      <c r="C46" s="127">
        <v>2019</v>
      </c>
      <c r="D46" s="14" t="s">
        <v>78</v>
      </c>
      <c r="E46" s="14" t="s">
        <v>991</v>
      </c>
      <c r="F46" s="14" t="s">
        <v>30</v>
      </c>
      <c r="G46" s="14">
        <v>0.8</v>
      </c>
      <c r="H46" s="14" t="s">
        <v>1056</v>
      </c>
      <c r="I46" s="14">
        <v>1</v>
      </c>
      <c r="J46" s="14" t="s">
        <v>30</v>
      </c>
      <c r="K46" s="14">
        <v>0.8</v>
      </c>
      <c r="L46" s="14">
        <v>1.9</v>
      </c>
      <c r="M46" s="14" t="s">
        <v>439</v>
      </c>
      <c r="N46" s="14" t="s">
        <v>30</v>
      </c>
      <c r="O46" s="14" t="s">
        <v>1002</v>
      </c>
      <c r="P46" s="14" t="s">
        <v>46</v>
      </c>
      <c r="Q46" s="14" t="s">
        <v>33</v>
      </c>
      <c r="R46" s="14">
        <v>800</v>
      </c>
      <c r="S46" s="14" t="s">
        <v>248</v>
      </c>
      <c r="T46" s="14" t="s">
        <v>5</v>
      </c>
      <c r="U46" s="14" t="s">
        <v>30</v>
      </c>
    </row>
    <row r="47" spans="1:21" s="9" customFormat="1" ht="14.55" customHeight="1" x14ac:dyDescent="0.2">
      <c r="A47" s="14">
        <v>21</v>
      </c>
      <c r="B47" s="14" t="s">
        <v>270</v>
      </c>
      <c r="C47" s="127">
        <v>2019</v>
      </c>
      <c r="D47" s="14" t="s">
        <v>78</v>
      </c>
      <c r="E47" s="14" t="s">
        <v>991</v>
      </c>
      <c r="F47" s="14" t="s">
        <v>30</v>
      </c>
      <c r="G47" s="14">
        <v>10</v>
      </c>
      <c r="H47" s="14" t="s">
        <v>235</v>
      </c>
      <c r="I47" s="14">
        <v>1</v>
      </c>
      <c r="J47" s="14" t="s">
        <v>30</v>
      </c>
      <c r="K47" s="14">
        <v>2.35</v>
      </c>
      <c r="L47" s="14">
        <v>4</v>
      </c>
      <c r="M47" s="14" t="s">
        <v>1049</v>
      </c>
      <c r="N47" s="14" t="s">
        <v>30</v>
      </c>
      <c r="O47" s="14" t="s">
        <v>1050</v>
      </c>
      <c r="P47" s="14" t="s">
        <v>46</v>
      </c>
      <c r="Q47" s="14" t="s">
        <v>33</v>
      </c>
      <c r="R47" s="14">
        <v>10554</v>
      </c>
      <c r="S47" s="14" t="s">
        <v>248</v>
      </c>
      <c r="T47" s="14" t="s">
        <v>5</v>
      </c>
      <c r="U47" s="14" t="s">
        <v>1252</v>
      </c>
    </row>
    <row r="48" spans="1:21" s="9" customFormat="1" ht="14.55" customHeight="1" x14ac:dyDescent="0.2">
      <c r="A48" s="14">
        <v>23</v>
      </c>
      <c r="B48" s="14" t="s">
        <v>104</v>
      </c>
      <c r="C48" s="127">
        <v>2019</v>
      </c>
      <c r="D48" s="14" t="s">
        <v>40</v>
      </c>
      <c r="E48" s="14" t="s">
        <v>991</v>
      </c>
      <c r="F48" s="14" t="s">
        <v>30</v>
      </c>
      <c r="G48" s="14">
        <v>9</v>
      </c>
      <c r="H48" s="14" t="s">
        <v>1057</v>
      </c>
      <c r="I48" s="14">
        <v>1</v>
      </c>
      <c r="J48" s="14" t="s">
        <v>30</v>
      </c>
      <c r="K48" s="14">
        <v>1.78</v>
      </c>
      <c r="L48" s="14">
        <v>4.5999999999999996</v>
      </c>
      <c r="M48" s="14" t="s">
        <v>214</v>
      </c>
      <c r="N48" s="14" t="s">
        <v>30</v>
      </c>
      <c r="O48" s="14" t="s">
        <v>1058</v>
      </c>
      <c r="P48" s="14" t="s">
        <v>46</v>
      </c>
      <c r="Q48" s="14" t="s">
        <v>33</v>
      </c>
      <c r="R48" s="14">
        <v>27000</v>
      </c>
      <c r="S48" s="14" t="s">
        <v>42</v>
      </c>
      <c r="T48" s="14" t="s">
        <v>5</v>
      </c>
      <c r="U48" s="14" t="s">
        <v>1255</v>
      </c>
    </row>
    <row r="49" spans="1:21" s="9" customFormat="1" ht="14.55" customHeight="1" x14ac:dyDescent="0.2">
      <c r="A49" s="14">
        <v>23</v>
      </c>
      <c r="B49" s="14" t="s">
        <v>104</v>
      </c>
      <c r="C49" s="127">
        <v>2019</v>
      </c>
      <c r="D49" s="14" t="s">
        <v>40</v>
      </c>
      <c r="E49" s="14" t="s">
        <v>991</v>
      </c>
      <c r="F49" s="14" t="s">
        <v>30</v>
      </c>
      <c r="G49" s="14">
        <v>60</v>
      </c>
      <c r="H49" s="14" t="s">
        <v>235</v>
      </c>
      <c r="I49" s="14">
        <v>1</v>
      </c>
      <c r="J49" s="14" t="s">
        <v>30</v>
      </c>
      <c r="K49" s="14">
        <v>4.5720000000000001</v>
      </c>
      <c r="L49" s="14">
        <v>4.1660000000000004</v>
      </c>
      <c r="M49" s="14" t="s">
        <v>1257</v>
      </c>
      <c r="N49" s="14" t="s">
        <v>30</v>
      </c>
      <c r="O49" s="14" t="s">
        <v>1059</v>
      </c>
      <c r="P49" s="14" t="s">
        <v>29</v>
      </c>
      <c r="Q49" s="14" t="s">
        <v>30</v>
      </c>
      <c r="R49" s="14">
        <v>19032</v>
      </c>
      <c r="S49" s="14" t="s">
        <v>638</v>
      </c>
      <c r="T49" s="14" t="s">
        <v>5</v>
      </c>
      <c r="U49" s="14" t="s">
        <v>1256</v>
      </c>
    </row>
    <row r="50" spans="1:21" s="9" customFormat="1" ht="14.55" customHeight="1" x14ac:dyDescent="0.2">
      <c r="A50" s="14">
        <v>25</v>
      </c>
      <c r="B50" s="14" t="s">
        <v>115</v>
      </c>
      <c r="C50" s="127">
        <v>2019</v>
      </c>
      <c r="D50" s="14" t="s">
        <v>209</v>
      </c>
      <c r="E50" s="14" t="s">
        <v>991</v>
      </c>
      <c r="F50" s="14" t="s">
        <v>30</v>
      </c>
      <c r="G50" s="14">
        <v>20</v>
      </c>
      <c r="H50" s="14" t="s">
        <v>1072</v>
      </c>
      <c r="I50" s="14" t="s">
        <v>30</v>
      </c>
      <c r="J50" s="14" t="s">
        <v>30</v>
      </c>
      <c r="K50" s="14" t="s">
        <v>30</v>
      </c>
      <c r="L50" s="14" t="s">
        <v>30</v>
      </c>
      <c r="M50" s="14" t="s">
        <v>1073</v>
      </c>
      <c r="N50" s="14" t="s">
        <v>30</v>
      </c>
      <c r="O50" s="14" t="s">
        <v>1074</v>
      </c>
      <c r="P50" s="14" t="s">
        <v>106</v>
      </c>
      <c r="Q50" s="14" t="s">
        <v>30</v>
      </c>
      <c r="R50" s="14">
        <v>39600</v>
      </c>
      <c r="S50" s="14" t="s">
        <v>594</v>
      </c>
      <c r="T50" s="14" t="s">
        <v>5</v>
      </c>
      <c r="U50" s="14" t="s">
        <v>1265</v>
      </c>
    </row>
    <row r="51" spans="1:21" s="9" customFormat="1" ht="14.55" customHeight="1" x14ac:dyDescent="0.2">
      <c r="A51" s="14">
        <v>27</v>
      </c>
      <c r="B51" s="14" t="s">
        <v>280</v>
      </c>
      <c r="C51" s="127">
        <v>2019</v>
      </c>
      <c r="D51" s="14" t="s">
        <v>40</v>
      </c>
      <c r="E51" s="14" t="s">
        <v>991</v>
      </c>
      <c r="F51" s="14" t="s">
        <v>1075</v>
      </c>
      <c r="G51" s="14">
        <v>25</v>
      </c>
      <c r="H51" s="14" t="s">
        <v>618</v>
      </c>
      <c r="I51" s="14" t="s">
        <v>30</v>
      </c>
      <c r="J51" s="14" t="s">
        <v>30</v>
      </c>
      <c r="K51" s="14">
        <v>3.2</v>
      </c>
      <c r="L51" s="14">
        <v>3.61</v>
      </c>
      <c r="M51" s="14" t="s">
        <v>503</v>
      </c>
      <c r="N51" s="14" t="s">
        <v>1076</v>
      </c>
      <c r="O51" s="14" t="s">
        <v>1077</v>
      </c>
      <c r="P51" s="14" t="s">
        <v>143</v>
      </c>
      <c r="Q51" s="14" t="s">
        <v>30</v>
      </c>
      <c r="R51" s="14">
        <v>8765</v>
      </c>
      <c r="S51" s="14" t="s">
        <v>571</v>
      </c>
      <c r="T51" s="14" t="s">
        <v>5</v>
      </c>
      <c r="U51" s="14" t="s">
        <v>1266</v>
      </c>
    </row>
    <row r="52" spans="1:21" s="9" customFormat="1" ht="14.55" customHeight="1" x14ac:dyDescent="0.2">
      <c r="A52" s="14">
        <v>27</v>
      </c>
      <c r="B52" s="14" t="s">
        <v>280</v>
      </c>
      <c r="C52" s="127">
        <v>2019</v>
      </c>
      <c r="D52" s="14" t="s">
        <v>40</v>
      </c>
      <c r="E52" s="14" t="s">
        <v>991</v>
      </c>
      <c r="F52" s="14" t="s">
        <v>1075</v>
      </c>
      <c r="G52" s="14">
        <v>25</v>
      </c>
      <c r="H52" s="14" t="s">
        <v>1078</v>
      </c>
      <c r="I52" s="14" t="s">
        <v>30</v>
      </c>
      <c r="J52" s="14" t="s">
        <v>30</v>
      </c>
      <c r="K52" s="14">
        <v>2.5</v>
      </c>
      <c r="L52" s="14">
        <v>5.4850000000000003</v>
      </c>
      <c r="M52" s="14" t="s">
        <v>503</v>
      </c>
      <c r="N52" s="14" t="s">
        <v>1076</v>
      </c>
      <c r="O52" s="14" t="s">
        <v>1077</v>
      </c>
      <c r="P52" s="14" t="s">
        <v>143</v>
      </c>
      <c r="Q52" s="14" t="s">
        <v>30</v>
      </c>
      <c r="R52" s="14">
        <v>5015</v>
      </c>
      <c r="S52" s="14" t="s">
        <v>571</v>
      </c>
      <c r="T52" s="14" t="s">
        <v>5</v>
      </c>
      <c r="U52" s="14" t="s">
        <v>1266</v>
      </c>
    </row>
    <row r="53" spans="1:21" s="9" customFormat="1" ht="14.55" customHeight="1" x14ac:dyDescent="0.2">
      <c r="A53" s="14">
        <v>27</v>
      </c>
      <c r="B53" s="14" t="s">
        <v>280</v>
      </c>
      <c r="C53" s="127">
        <v>2019</v>
      </c>
      <c r="D53" s="14" t="s">
        <v>40</v>
      </c>
      <c r="E53" s="14" t="s">
        <v>991</v>
      </c>
      <c r="F53" s="14" t="s">
        <v>1075</v>
      </c>
      <c r="G53" s="14">
        <v>1.5</v>
      </c>
      <c r="H53" s="14" t="s">
        <v>1079</v>
      </c>
      <c r="I53" s="14" t="s">
        <v>30</v>
      </c>
      <c r="J53" s="14" t="s">
        <v>30</v>
      </c>
      <c r="K53" s="14">
        <v>1</v>
      </c>
      <c r="L53" s="14">
        <v>2.3650000000000002</v>
      </c>
      <c r="M53" s="14" t="s">
        <v>503</v>
      </c>
      <c r="N53" s="14" t="s">
        <v>1076</v>
      </c>
      <c r="O53" s="14" t="s">
        <v>1077</v>
      </c>
      <c r="P53" s="14" t="s">
        <v>143</v>
      </c>
      <c r="Q53" s="14" t="s">
        <v>30</v>
      </c>
      <c r="R53" s="14">
        <v>315</v>
      </c>
      <c r="S53" s="14" t="s">
        <v>571</v>
      </c>
      <c r="T53" s="14" t="s">
        <v>5</v>
      </c>
      <c r="U53" s="14" t="s">
        <v>1267</v>
      </c>
    </row>
    <row r="54" spans="1:21" s="9" customFormat="1" ht="14.55" customHeight="1" x14ac:dyDescent="0.2">
      <c r="A54" s="14">
        <v>27</v>
      </c>
      <c r="B54" s="14" t="s">
        <v>280</v>
      </c>
      <c r="C54" s="127">
        <v>2019</v>
      </c>
      <c r="D54" s="14" t="s">
        <v>40</v>
      </c>
      <c r="E54" s="14" t="s">
        <v>991</v>
      </c>
      <c r="F54" s="14" t="s">
        <v>1075</v>
      </c>
      <c r="G54" s="14">
        <v>2</v>
      </c>
      <c r="H54" s="14" t="s">
        <v>1080</v>
      </c>
      <c r="I54" s="14" t="s">
        <v>30</v>
      </c>
      <c r="J54" s="14" t="s">
        <v>30</v>
      </c>
      <c r="K54" s="14">
        <v>1</v>
      </c>
      <c r="L54" s="14">
        <v>3</v>
      </c>
      <c r="M54" s="14" t="s">
        <v>503</v>
      </c>
      <c r="N54" s="14" t="s">
        <v>1076</v>
      </c>
      <c r="O54" s="14" t="s">
        <v>1077</v>
      </c>
      <c r="P54" s="14" t="s">
        <v>143</v>
      </c>
      <c r="Q54" s="14" t="s">
        <v>30</v>
      </c>
      <c r="R54" s="14">
        <v>415</v>
      </c>
      <c r="S54" s="14" t="s">
        <v>571</v>
      </c>
      <c r="T54" s="14" t="s">
        <v>5</v>
      </c>
      <c r="U54" s="14" t="s">
        <v>1267</v>
      </c>
    </row>
    <row r="55" spans="1:21" s="9" customFormat="1" ht="14.55" customHeight="1" x14ac:dyDescent="0.2">
      <c r="A55" s="14">
        <v>27</v>
      </c>
      <c r="B55" s="14" t="s">
        <v>280</v>
      </c>
      <c r="C55" s="127">
        <v>2019</v>
      </c>
      <c r="D55" s="14" t="s">
        <v>40</v>
      </c>
      <c r="E55" s="14" t="s">
        <v>991</v>
      </c>
      <c r="F55" s="14" t="s">
        <v>1075</v>
      </c>
      <c r="G55" s="14">
        <v>1</v>
      </c>
      <c r="H55" s="14" t="s">
        <v>1080</v>
      </c>
      <c r="I55" s="14" t="s">
        <v>30</v>
      </c>
      <c r="J55" s="14" t="s">
        <v>30</v>
      </c>
      <c r="K55" s="14">
        <v>1</v>
      </c>
      <c r="L55" s="14">
        <v>1.73</v>
      </c>
      <c r="M55" s="14" t="s">
        <v>503</v>
      </c>
      <c r="N55" s="14" t="s">
        <v>1076</v>
      </c>
      <c r="O55" s="14" t="s">
        <v>1077</v>
      </c>
      <c r="P55" s="14" t="s">
        <v>143</v>
      </c>
      <c r="Q55" s="14" t="s">
        <v>30</v>
      </c>
      <c r="R55" s="14">
        <v>215</v>
      </c>
      <c r="S55" s="14" t="s">
        <v>571</v>
      </c>
      <c r="T55" s="14" t="s">
        <v>5</v>
      </c>
      <c r="U55" s="14" t="s">
        <v>1267</v>
      </c>
    </row>
    <row r="56" spans="1:21" s="9" customFormat="1" ht="14.55" customHeight="1" x14ac:dyDescent="0.2">
      <c r="A56" s="14">
        <v>27</v>
      </c>
      <c r="B56" s="14" t="s">
        <v>280</v>
      </c>
      <c r="C56" s="127">
        <v>2019</v>
      </c>
      <c r="D56" s="14" t="s">
        <v>40</v>
      </c>
      <c r="E56" s="14" t="s">
        <v>991</v>
      </c>
      <c r="F56" s="14" t="s">
        <v>1075</v>
      </c>
      <c r="G56" s="14">
        <v>40</v>
      </c>
      <c r="H56" s="14" t="s">
        <v>385</v>
      </c>
      <c r="I56" s="14" t="s">
        <v>30</v>
      </c>
      <c r="J56" s="14" t="s">
        <v>30</v>
      </c>
      <c r="K56" s="14">
        <v>3.2</v>
      </c>
      <c r="L56" s="14">
        <v>5.4749999999999996</v>
      </c>
      <c r="M56" s="14" t="s">
        <v>503</v>
      </c>
      <c r="N56" s="14" t="s">
        <v>1076</v>
      </c>
      <c r="O56" s="14" t="s">
        <v>1077</v>
      </c>
      <c r="P56" s="14" t="s">
        <v>143</v>
      </c>
      <c r="Q56" s="14" t="s">
        <v>30</v>
      </c>
      <c r="R56" s="14">
        <v>8015</v>
      </c>
      <c r="S56" s="14" t="s">
        <v>571</v>
      </c>
      <c r="T56" s="14" t="s">
        <v>5</v>
      </c>
      <c r="U56" s="14" t="s">
        <v>1266</v>
      </c>
    </row>
    <row r="57" spans="1:21" s="9" customFormat="1" ht="14.55" customHeight="1" x14ac:dyDescent="0.2">
      <c r="A57" s="14">
        <v>27</v>
      </c>
      <c r="B57" s="14" t="s">
        <v>280</v>
      </c>
      <c r="C57" s="127">
        <v>2019</v>
      </c>
      <c r="D57" s="14" t="s">
        <v>40</v>
      </c>
      <c r="E57" s="14" t="s">
        <v>991</v>
      </c>
      <c r="F57" s="14" t="s">
        <v>1075</v>
      </c>
      <c r="G57" s="14">
        <v>10</v>
      </c>
      <c r="H57" s="14" t="s">
        <v>576</v>
      </c>
      <c r="I57" s="14" t="s">
        <v>30</v>
      </c>
      <c r="J57" s="14" t="s">
        <v>30</v>
      </c>
      <c r="K57" s="14">
        <v>2</v>
      </c>
      <c r="L57" s="14">
        <v>3.6</v>
      </c>
      <c r="M57" s="14" t="s">
        <v>503</v>
      </c>
      <c r="N57" s="14" t="s">
        <v>1076</v>
      </c>
      <c r="O57" s="14" t="s">
        <v>1077</v>
      </c>
      <c r="P57" s="14" t="s">
        <v>143</v>
      </c>
      <c r="Q57" s="14" t="s">
        <v>30</v>
      </c>
      <c r="R57" s="14">
        <v>2015</v>
      </c>
      <c r="S57" s="14" t="s">
        <v>571</v>
      </c>
      <c r="T57" s="14" t="s">
        <v>5</v>
      </c>
      <c r="U57" s="14" t="s">
        <v>1266</v>
      </c>
    </row>
    <row r="58" spans="1:21" s="9" customFormat="1" ht="14.55" customHeight="1" x14ac:dyDescent="0.2">
      <c r="A58" s="14">
        <v>27</v>
      </c>
      <c r="B58" s="14" t="s">
        <v>280</v>
      </c>
      <c r="C58" s="127">
        <v>2019</v>
      </c>
      <c r="D58" s="14" t="s">
        <v>40</v>
      </c>
      <c r="E58" s="14" t="s">
        <v>991</v>
      </c>
      <c r="F58" s="14" t="s">
        <v>1075</v>
      </c>
      <c r="G58" s="14">
        <v>7</v>
      </c>
      <c r="H58" s="14" t="s">
        <v>1081</v>
      </c>
      <c r="I58" s="14" t="s">
        <v>30</v>
      </c>
      <c r="J58" s="14" t="s">
        <v>30</v>
      </c>
      <c r="K58" s="14">
        <v>1.6</v>
      </c>
      <c r="L58" s="14">
        <v>3.7549999999999999</v>
      </c>
      <c r="M58" s="14" t="s">
        <v>503</v>
      </c>
      <c r="N58" s="14" t="s">
        <v>1076</v>
      </c>
      <c r="O58" s="14" t="s">
        <v>1077</v>
      </c>
      <c r="P58" s="14" t="s">
        <v>143</v>
      </c>
      <c r="Q58" s="14" t="s">
        <v>30</v>
      </c>
      <c r="R58" s="14">
        <v>1415</v>
      </c>
      <c r="S58" s="14" t="s">
        <v>571</v>
      </c>
      <c r="T58" s="14" t="s">
        <v>5</v>
      </c>
      <c r="U58" s="14" t="s">
        <v>1266</v>
      </c>
    </row>
    <row r="59" spans="1:21" s="9" customFormat="1" ht="14.55" customHeight="1" x14ac:dyDescent="0.2">
      <c r="A59" s="14">
        <v>28</v>
      </c>
      <c r="B59" s="14" t="s">
        <v>119</v>
      </c>
      <c r="C59" s="127">
        <v>2019</v>
      </c>
      <c r="D59" s="14" t="s">
        <v>40</v>
      </c>
      <c r="E59" s="14" t="s">
        <v>991</v>
      </c>
      <c r="F59" s="14" t="s">
        <v>30</v>
      </c>
      <c r="G59" s="14">
        <v>60</v>
      </c>
      <c r="H59" s="14" t="s">
        <v>878</v>
      </c>
      <c r="I59" s="14" t="s">
        <v>30</v>
      </c>
      <c r="J59" s="14" t="s">
        <v>30</v>
      </c>
      <c r="K59" s="14">
        <v>3.8</v>
      </c>
      <c r="L59" s="14">
        <v>5.5</v>
      </c>
      <c r="M59" s="14" t="s">
        <v>1082</v>
      </c>
      <c r="N59" s="14" t="s">
        <v>30</v>
      </c>
      <c r="O59" s="14" t="s">
        <v>1083</v>
      </c>
      <c r="P59" s="14" t="s">
        <v>46</v>
      </c>
      <c r="Q59" s="14" t="s">
        <v>33</v>
      </c>
      <c r="R59" s="14">
        <v>53750</v>
      </c>
      <c r="S59" s="14" t="s">
        <v>248</v>
      </c>
      <c r="T59" s="14" t="s">
        <v>5</v>
      </c>
      <c r="U59" s="14" t="s">
        <v>30</v>
      </c>
    </row>
    <row r="60" spans="1:21" s="9" customFormat="1" ht="14.55" customHeight="1" x14ac:dyDescent="0.2">
      <c r="A60" s="14">
        <v>28</v>
      </c>
      <c r="B60" s="14" t="s">
        <v>119</v>
      </c>
      <c r="C60" s="127">
        <v>2019</v>
      </c>
      <c r="D60" s="14" t="s">
        <v>40</v>
      </c>
      <c r="E60" s="14" t="s">
        <v>991</v>
      </c>
      <c r="F60" s="14" t="s">
        <v>30</v>
      </c>
      <c r="G60" s="14">
        <v>2</v>
      </c>
      <c r="H60" s="14" t="s">
        <v>30</v>
      </c>
      <c r="I60" s="14" t="s">
        <v>30</v>
      </c>
      <c r="J60" s="14" t="s">
        <v>30</v>
      </c>
      <c r="K60" s="14">
        <v>0.95</v>
      </c>
      <c r="L60" s="14">
        <v>3</v>
      </c>
      <c r="M60" s="14" t="s">
        <v>1082</v>
      </c>
      <c r="N60" s="14" t="s">
        <v>30</v>
      </c>
      <c r="O60" s="14" t="s">
        <v>1083</v>
      </c>
      <c r="P60" s="14" t="s">
        <v>46</v>
      </c>
      <c r="Q60" s="14" t="s">
        <v>33</v>
      </c>
      <c r="R60" s="14">
        <v>5320</v>
      </c>
      <c r="S60" s="14" t="s">
        <v>248</v>
      </c>
      <c r="T60" s="14" t="s">
        <v>5</v>
      </c>
      <c r="U60" s="14" t="s">
        <v>30</v>
      </c>
    </row>
    <row r="61" spans="1:21" s="9" customFormat="1" ht="14.55" customHeight="1" x14ac:dyDescent="0.2">
      <c r="A61" s="14">
        <v>28</v>
      </c>
      <c r="B61" s="14" t="s">
        <v>119</v>
      </c>
      <c r="C61" s="127">
        <v>2019</v>
      </c>
      <c r="D61" s="14" t="s">
        <v>40</v>
      </c>
      <c r="E61" s="14" t="s">
        <v>991</v>
      </c>
      <c r="F61" s="14" t="s">
        <v>30</v>
      </c>
      <c r="G61" s="14">
        <v>5</v>
      </c>
      <c r="H61" s="14" t="s">
        <v>30</v>
      </c>
      <c r="I61" s="14" t="s">
        <v>30</v>
      </c>
      <c r="J61" s="14" t="s">
        <v>30</v>
      </c>
      <c r="K61" s="14">
        <v>1.45</v>
      </c>
      <c r="L61" s="14">
        <v>3.2</v>
      </c>
      <c r="M61" s="14" t="s">
        <v>1082</v>
      </c>
      <c r="N61" s="14" t="s">
        <v>30</v>
      </c>
      <c r="O61" s="14" t="s">
        <v>1083</v>
      </c>
      <c r="P61" s="14" t="s">
        <v>46</v>
      </c>
      <c r="Q61" s="14" t="s">
        <v>33</v>
      </c>
      <c r="R61" s="14">
        <v>6985</v>
      </c>
      <c r="S61" s="14" t="s">
        <v>248</v>
      </c>
      <c r="T61" s="14" t="s">
        <v>5</v>
      </c>
      <c r="U61" s="14" t="s">
        <v>30</v>
      </c>
    </row>
    <row r="62" spans="1:21" s="9" customFormat="1" ht="14.55" customHeight="1" x14ac:dyDescent="0.2">
      <c r="A62" s="14">
        <v>28</v>
      </c>
      <c r="B62" s="14" t="s">
        <v>119</v>
      </c>
      <c r="C62" s="127">
        <v>2019</v>
      </c>
      <c r="D62" s="14" t="s">
        <v>40</v>
      </c>
      <c r="E62" s="14" t="s">
        <v>991</v>
      </c>
      <c r="F62" s="14" t="s">
        <v>30</v>
      </c>
      <c r="G62" s="14">
        <v>10</v>
      </c>
      <c r="H62" s="14" t="s">
        <v>30</v>
      </c>
      <c r="I62" s="14" t="s">
        <v>30</v>
      </c>
      <c r="J62" s="14" t="s">
        <v>30</v>
      </c>
      <c r="K62" s="14">
        <v>2</v>
      </c>
      <c r="L62" s="14">
        <v>3.3</v>
      </c>
      <c r="M62" s="14" t="s">
        <v>1082</v>
      </c>
      <c r="N62" s="14" t="s">
        <v>30</v>
      </c>
      <c r="O62" s="14" t="s">
        <v>1083</v>
      </c>
      <c r="P62" s="14" t="s">
        <v>46</v>
      </c>
      <c r="Q62" s="14" t="s">
        <v>33</v>
      </c>
      <c r="R62" s="14">
        <v>8925</v>
      </c>
      <c r="S62" s="14" t="s">
        <v>248</v>
      </c>
      <c r="T62" s="14" t="s">
        <v>5</v>
      </c>
      <c r="U62" s="14" t="s">
        <v>30</v>
      </c>
    </row>
    <row r="63" spans="1:21" s="9" customFormat="1" ht="14.55" customHeight="1" x14ac:dyDescent="0.2">
      <c r="A63" s="14">
        <v>28</v>
      </c>
      <c r="B63" s="14" t="s">
        <v>119</v>
      </c>
      <c r="C63" s="127">
        <v>2019</v>
      </c>
      <c r="D63" s="14" t="s">
        <v>40</v>
      </c>
      <c r="E63" s="14" t="s">
        <v>991</v>
      </c>
      <c r="F63" s="14" t="s">
        <v>30</v>
      </c>
      <c r="G63" s="14">
        <v>30</v>
      </c>
      <c r="H63" s="14" t="s">
        <v>30</v>
      </c>
      <c r="I63" s="14" t="s">
        <v>30</v>
      </c>
      <c r="J63" s="14" t="s">
        <v>30</v>
      </c>
      <c r="K63" s="14">
        <v>2.5</v>
      </c>
      <c r="L63" s="14">
        <v>6.3</v>
      </c>
      <c r="M63" s="14" t="s">
        <v>1082</v>
      </c>
      <c r="N63" s="14" t="s">
        <v>30</v>
      </c>
      <c r="O63" s="14" t="s">
        <v>1083</v>
      </c>
      <c r="P63" s="14" t="s">
        <v>46</v>
      </c>
      <c r="Q63" s="14" t="s">
        <v>33</v>
      </c>
      <c r="R63" s="14">
        <v>18650</v>
      </c>
      <c r="S63" s="14" t="s">
        <v>248</v>
      </c>
      <c r="T63" s="14" t="s">
        <v>5</v>
      </c>
      <c r="U63" s="14" t="s">
        <v>30</v>
      </c>
    </row>
    <row r="64" spans="1:21" s="9" customFormat="1" ht="14.55" customHeight="1" x14ac:dyDescent="0.2">
      <c r="A64" s="14">
        <v>28</v>
      </c>
      <c r="B64" s="14" t="s">
        <v>119</v>
      </c>
      <c r="C64" s="127">
        <v>2019</v>
      </c>
      <c r="D64" s="14" t="s">
        <v>40</v>
      </c>
      <c r="E64" s="14" t="s">
        <v>991</v>
      </c>
      <c r="F64" s="14" t="s">
        <v>30</v>
      </c>
      <c r="G64" s="14">
        <v>40</v>
      </c>
      <c r="H64" s="14" t="s">
        <v>30</v>
      </c>
      <c r="I64" s="14" t="s">
        <v>30</v>
      </c>
      <c r="J64" s="14" t="s">
        <v>30</v>
      </c>
      <c r="K64" s="14">
        <v>2.8</v>
      </c>
      <c r="L64" s="14">
        <v>6.75</v>
      </c>
      <c r="M64" s="14" t="s">
        <v>1082</v>
      </c>
      <c r="N64" s="14" t="s">
        <v>30</v>
      </c>
      <c r="O64" s="14" t="s">
        <v>1083</v>
      </c>
      <c r="P64" s="14" t="s">
        <v>46</v>
      </c>
      <c r="Q64" s="14" t="s">
        <v>33</v>
      </c>
      <c r="R64" s="14">
        <v>26200</v>
      </c>
      <c r="S64" s="14" t="s">
        <v>248</v>
      </c>
      <c r="T64" s="14" t="s">
        <v>5</v>
      </c>
      <c r="U64" s="14" t="s">
        <v>30</v>
      </c>
    </row>
    <row r="65" spans="1:21" s="9" customFormat="1" ht="14.55" customHeight="1" x14ac:dyDescent="0.2">
      <c r="A65" s="14">
        <v>28</v>
      </c>
      <c r="B65" s="14" t="s">
        <v>119</v>
      </c>
      <c r="C65" s="127">
        <v>2019</v>
      </c>
      <c r="D65" s="14" t="s">
        <v>40</v>
      </c>
      <c r="E65" s="14" t="s">
        <v>991</v>
      </c>
      <c r="F65" s="14" t="s">
        <v>30</v>
      </c>
      <c r="G65" s="14">
        <v>9.5</v>
      </c>
      <c r="H65" s="14" t="s">
        <v>1023</v>
      </c>
      <c r="I65" s="14">
        <v>10.3</v>
      </c>
      <c r="J65" s="14">
        <v>2.9</v>
      </c>
      <c r="K65" s="14">
        <v>2.0299999999999998</v>
      </c>
      <c r="L65" s="14">
        <v>5.2</v>
      </c>
      <c r="M65" s="14" t="s">
        <v>30</v>
      </c>
      <c r="N65" s="14" t="s">
        <v>30</v>
      </c>
      <c r="O65" s="14" t="s">
        <v>1084</v>
      </c>
      <c r="P65" s="14" t="s">
        <v>131</v>
      </c>
      <c r="Q65" s="14" t="s">
        <v>30</v>
      </c>
      <c r="R65" s="14">
        <v>7750</v>
      </c>
      <c r="S65" s="14" t="s">
        <v>248</v>
      </c>
      <c r="T65" s="14" t="s">
        <v>1085</v>
      </c>
      <c r="U65" s="14" t="s">
        <v>30</v>
      </c>
    </row>
    <row r="66" spans="1:21" s="9" customFormat="1" ht="14.55" customHeight="1" x14ac:dyDescent="0.2">
      <c r="A66" s="14">
        <v>30</v>
      </c>
      <c r="B66" s="14" t="s">
        <v>141</v>
      </c>
      <c r="C66" s="127">
        <v>2017</v>
      </c>
      <c r="D66" s="14" t="s">
        <v>40</v>
      </c>
      <c r="E66" s="14" t="s">
        <v>991</v>
      </c>
      <c r="F66" s="14" t="s">
        <v>30</v>
      </c>
      <c r="G66" s="14">
        <v>40</v>
      </c>
      <c r="H66" s="14" t="s">
        <v>235</v>
      </c>
      <c r="I66" s="14">
        <v>1</v>
      </c>
      <c r="J66" s="14" t="s">
        <v>30</v>
      </c>
      <c r="K66" s="14">
        <v>3.24</v>
      </c>
      <c r="L66" s="14">
        <v>5.55</v>
      </c>
      <c r="M66" s="14" t="s">
        <v>1088</v>
      </c>
      <c r="N66" s="14" t="s">
        <v>30</v>
      </c>
      <c r="O66" s="14" t="s">
        <v>1089</v>
      </c>
      <c r="P66" s="14" t="s">
        <v>46</v>
      </c>
      <c r="Q66" s="14" t="s">
        <v>33</v>
      </c>
      <c r="R66" s="14">
        <v>10188</v>
      </c>
      <c r="S66" s="14" t="s">
        <v>248</v>
      </c>
      <c r="T66" s="14" t="s">
        <v>5</v>
      </c>
      <c r="U66" s="14" t="s">
        <v>30</v>
      </c>
    </row>
    <row r="67" spans="1:21" s="9" customFormat="1" ht="14.55" customHeight="1" x14ac:dyDescent="0.2">
      <c r="A67" s="14">
        <v>30</v>
      </c>
      <c r="B67" s="14" t="s">
        <v>141</v>
      </c>
      <c r="C67" s="127">
        <v>2017</v>
      </c>
      <c r="D67" s="14" t="s">
        <v>40</v>
      </c>
      <c r="E67" s="14" t="s">
        <v>991</v>
      </c>
      <c r="F67" s="14" t="s">
        <v>1090</v>
      </c>
      <c r="G67" s="14">
        <v>23</v>
      </c>
      <c r="H67" s="14" t="s">
        <v>235</v>
      </c>
      <c r="I67" s="14">
        <v>1</v>
      </c>
      <c r="J67" s="14" t="s">
        <v>30</v>
      </c>
      <c r="K67" s="14">
        <v>2.95</v>
      </c>
      <c r="L67" s="14">
        <v>3.86</v>
      </c>
      <c r="M67" s="14" t="s">
        <v>1091</v>
      </c>
      <c r="N67" s="14" t="s">
        <v>30</v>
      </c>
      <c r="O67" s="14" t="s">
        <v>1037</v>
      </c>
      <c r="P67" s="14" t="s">
        <v>46</v>
      </c>
      <c r="Q67" s="14" t="s">
        <v>33</v>
      </c>
      <c r="R67" s="14">
        <v>14637</v>
      </c>
      <c r="S67" s="14" t="s">
        <v>248</v>
      </c>
      <c r="T67" s="14" t="s">
        <v>5</v>
      </c>
      <c r="U67" s="14" t="s">
        <v>30</v>
      </c>
    </row>
    <row r="68" spans="1:21" s="9" customFormat="1" ht="14.55" customHeight="1" x14ac:dyDescent="0.2">
      <c r="A68" s="14">
        <v>35</v>
      </c>
      <c r="B68" s="14" t="s">
        <v>110</v>
      </c>
      <c r="C68" s="127">
        <v>2019</v>
      </c>
      <c r="D68" s="14" t="s">
        <v>40</v>
      </c>
      <c r="E68" s="14" t="s">
        <v>991</v>
      </c>
      <c r="F68" s="14" t="s">
        <v>30</v>
      </c>
      <c r="G68" s="14">
        <v>25</v>
      </c>
      <c r="H68" s="14" t="s">
        <v>235</v>
      </c>
      <c r="I68" s="14" t="s">
        <v>30</v>
      </c>
      <c r="J68" s="14" t="s">
        <v>30</v>
      </c>
      <c r="K68" s="14">
        <v>2.5</v>
      </c>
      <c r="L68" s="14">
        <v>5.5</v>
      </c>
      <c r="M68" s="14" t="s">
        <v>30</v>
      </c>
      <c r="N68" s="14" t="s">
        <v>30</v>
      </c>
      <c r="O68" s="14" t="s">
        <v>1097</v>
      </c>
      <c r="P68" s="14" t="s">
        <v>143</v>
      </c>
      <c r="Q68" s="14" t="s">
        <v>30</v>
      </c>
      <c r="R68" s="14">
        <v>32990</v>
      </c>
      <c r="S68" s="14" t="s">
        <v>42</v>
      </c>
      <c r="T68" s="14" t="s">
        <v>5</v>
      </c>
      <c r="U68" s="14" t="s">
        <v>30</v>
      </c>
    </row>
    <row r="69" spans="1:21" s="9" customFormat="1" ht="14.55" customHeight="1" x14ac:dyDescent="0.2">
      <c r="A69" s="14">
        <v>35</v>
      </c>
      <c r="B69" s="14" t="s">
        <v>110</v>
      </c>
      <c r="C69" s="127">
        <v>2019</v>
      </c>
      <c r="D69" s="14" t="s">
        <v>40</v>
      </c>
      <c r="E69" s="14" t="s">
        <v>991</v>
      </c>
      <c r="F69" s="14" t="s">
        <v>30</v>
      </c>
      <c r="G69" s="14">
        <v>90</v>
      </c>
      <c r="H69" s="14" t="s">
        <v>235</v>
      </c>
      <c r="I69" s="14" t="s">
        <v>30</v>
      </c>
      <c r="J69" s="14" t="s">
        <v>30</v>
      </c>
      <c r="K69" s="14">
        <v>4</v>
      </c>
      <c r="L69" s="14">
        <v>8.5</v>
      </c>
      <c r="M69" s="14" t="s">
        <v>30</v>
      </c>
      <c r="N69" s="14" t="s">
        <v>30</v>
      </c>
      <c r="O69" s="14" t="s">
        <v>1097</v>
      </c>
      <c r="P69" s="14" t="s">
        <v>143</v>
      </c>
      <c r="Q69" s="14" t="s">
        <v>30</v>
      </c>
      <c r="R69" s="14">
        <f>71148/2</f>
        <v>35574</v>
      </c>
      <c r="S69" s="14" t="s">
        <v>42</v>
      </c>
      <c r="T69" s="14" t="s">
        <v>5</v>
      </c>
      <c r="U69" s="14" t="s">
        <v>30</v>
      </c>
    </row>
    <row r="70" spans="1:21" s="9" customFormat="1" ht="14.55" customHeight="1" x14ac:dyDescent="0.2">
      <c r="A70" s="14">
        <v>35</v>
      </c>
      <c r="B70" s="14" t="s">
        <v>110</v>
      </c>
      <c r="C70" s="127">
        <v>2019</v>
      </c>
      <c r="D70" s="14" t="s">
        <v>40</v>
      </c>
      <c r="E70" s="14" t="s">
        <v>991</v>
      </c>
      <c r="F70" s="14" t="s">
        <v>30</v>
      </c>
      <c r="G70" s="14">
        <v>20</v>
      </c>
      <c r="H70" s="14" t="s">
        <v>235</v>
      </c>
      <c r="I70" s="14" t="s">
        <v>30</v>
      </c>
      <c r="J70" s="14" t="s">
        <v>30</v>
      </c>
      <c r="K70" s="14">
        <v>2.5</v>
      </c>
      <c r="L70" s="14">
        <v>4.5</v>
      </c>
      <c r="M70" s="14" t="s">
        <v>30</v>
      </c>
      <c r="N70" s="14" t="s">
        <v>30</v>
      </c>
      <c r="O70" s="14" t="s">
        <v>1097</v>
      </c>
      <c r="P70" s="14" t="s">
        <v>143</v>
      </c>
      <c r="Q70" s="14" t="s">
        <v>30</v>
      </c>
      <c r="R70" s="14">
        <v>14926</v>
      </c>
      <c r="S70" s="14" t="s">
        <v>42</v>
      </c>
      <c r="T70" s="14" t="s">
        <v>5</v>
      </c>
      <c r="U70" s="14" t="s">
        <v>30</v>
      </c>
    </row>
    <row r="71" spans="1:21" s="9" customFormat="1" ht="14.55" customHeight="1" x14ac:dyDescent="0.2">
      <c r="A71" s="14">
        <v>38</v>
      </c>
      <c r="B71" s="14" t="s">
        <v>128</v>
      </c>
      <c r="C71" s="127">
        <v>2017</v>
      </c>
      <c r="D71" s="14" t="s">
        <v>90</v>
      </c>
      <c r="E71" s="14" t="s">
        <v>991</v>
      </c>
      <c r="F71" s="14" t="s">
        <v>30</v>
      </c>
      <c r="G71" s="14">
        <v>50</v>
      </c>
      <c r="H71" s="14" t="s">
        <v>1098</v>
      </c>
      <c r="I71" s="14">
        <v>1</v>
      </c>
      <c r="J71" s="14" t="s">
        <v>30</v>
      </c>
      <c r="K71" s="14" t="s">
        <v>30</v>
      </c>
      <c r="L71" s="14" t="s">
        <v>30</v>
      </c>
      <c r="M71" s="14" t="s">
        <v>1099</v>
      </c>
      <c r="N71" s="14" t="s">
        <v>30</v>
      </c>
      <c r="O71" s="14" t="s">
        <v>30</v>
      </c>
      <c r="P71" s="14" t="s">
        <v>46</v>
      </c>
      <c r="Q71" s="14" t="s">
        <v>33</v>
      </c>
      <c r="R71" s="14">
        <v>39500</v>
      </c>
      <c r="S71" s="14" t="s">
        <v>42</v>
      </c>
      <c r="T71" s="14" t="s">
        <v>534</v>
      </c>
      <c r="U71" s="14" t="s">
        <v>30</v>
      </c>
    </row>
    <row r="72" spans="1:21" s="9" customFormat="1" ht="14.55" customHeight="1" x14ac:dyDescent="0.2">
      <c r="A72" s="14">
        <v>44</v>
      </c>
      <c r="B72" s="14" t="s">
        <v>347</v>
      </c>
      <c r="C72" s="127">
        <v>2018</v>
      </c>
      <c r="D72" s="14" t="s">
        <v>90</v>
      </c>
      <c r="E72" s="14" t="s">
        <v>991</v>
      </c>
      <c r="F72" s="14" t="s">
        <v>30</v>
      </c>
      <c r="G72" s="14">
        <v>504.33</v>
      </c>
      <c r="H72" s="14" t="s">
        <v>1072</v>
      </c>
      <c r="I72" s="14">
        <v>1</v>
      </c>
      <c r="J72" s="14">
        <v>8.68</v>
      </c>
      <c r="K72" s="14" t="s">
        <v>30</v>
      </c>
      <c r="L72" s="14">
        <v>8.64</v>
      </c>
      <c r="M72" s="14" t="s">
        <v>1100</v>
      </c>
      <c r="N72" s="14" t="s">
        <v>30</v>
      </c>
      <c r="O72" s="14" t="s">
        <v>1101</v>
      </c>
      <c r="P72" s="14" t="s">
        <v>46</v>
      </c>
      <c r="Q72" s="14" t="s">
        <v>33</v>
      </c>
      <c r="R72" s="14">
        <v>130000</v>
      </c>
      <c r="S72" s="14" t="s">
        <v>42</v>
      </c>
      <c r="T72" s="14" t="s">
        <v>5</v>
      </c>
      <c r="U72" s="14" t="s">
        <v>1269</v>
      </c>
    </row>
    <row r="73" spans="1:21" s="9" customFormat="1" ht="14.55" customHeight="1" x14ac:dyDescent="0.2">
      <c r="A73" s="14">
        <v>44</v>
      </c>
      <c r="B73" s="14" t="s">
        <v>347</v>
      </c>
      <c r="C73" s="127">
        <v>2018</v>
      </c>
      <c r="D73" s="14" t="s">
        <v>90</v>
      </c>
      <c r="E73" s="14" t="s">
        <v>991</v>
      </c>
      <c r="F73" s="14" t="s">
        <v>30</v>
      </c>
      <c r="G73" s="14">
        <v>519.79999999999995</v>
      </c>
      <c r="H73" s="14" t="s">
        <v>1072</v>
      </c>
      <c r="I73" s="14" t="s">
        <v>30</v>
      </c>
      <c r="J73" s="14">
        <v>8.77</v>
      </c>
      <c r="K73" s="14" t="s">
        <v>30</v>
      </c>
      <c r="L73" s="14">
        <v>8.7200000000000006</v>
      </c>
      <c r="M73" s="14" t="s">
        <v>1102</v>
      </c>
      <c r="N73" s="14" t="s">
        <v>30</v>
      </c>
      <c r="O73" s="14" t="s">
        <v>1101</v>
      </c>
      <c r="P73" s="14" t="s">
        <v>46</v>
      </c>
      <c r="Q73" s="14" t="s">
        <v>33</v>
      </c>
      <c r="R73" s="14">
        <v>107500</v>
      </c>
      <c r="S73" s="14" t="s">
        <v>42</v>
      </c>
      <c r="T73" s="14" t="s">
        <v>5</v>
      </c>
      <c r="U73" s="14" t="s">
        <v>1269</v>
      </c>
    </row>
    <row r="74" spans="1:21" s="9" customFormat="1" ht="14.55" customHeight="1" x14ac:dyDescent="0.2">
      <c r="A74" s="14">
        <v>44</v>
      </c>
      <c r="B74" s="14" t="s">
        <v>347</v>
      </c>
      <c r="C74" s="127">
        <v>2018</v>
      </c>
      <c r="D74" s="14" t="s">
        <v>90</v>
      </c>
      <c r="E74" s="14" t="s">
        <v>991</v>
      </c>
      <c r="F74" s="14" t="s">
        <v>30</v>
      </c>
      <c r="G74" s="14">
        <v>3058.3</v>
      </c>
      <c r="H74" s="14" t="s">
        <v>1103</v>
      </c>
      <c r="I74" s="14">
        <v>1</v>
      </c>
      <c r="J74" s="14">
        <v>15.73</v>
      </c>
      <c r="K74" s="14" t="s">
        <v>30</v>
      </c>
      <c r="L74" s="14">
        <v>16.2</v>
      </c>
      <c r="M74" s="14" t="s">
        <v>1104</v>
      </c>
      <c r="N74" s="14" t="s">
        <v>30</v>
      </c>
      <c r="O74" s="14" t="s">
        <v>1101</v>
      </c>
      <c r="P74" s="14" t="s">
        <v>46</v>
      </c>
      <c r="Q74" s="14" t="s">
        <v>33</v>
      </c>
      <c r="R74" s="14">
        <v>5500</v>
      </c>
      <c r="S74" s="14" t="s">
        <v>42</v>
      </c>
      <c r="T74" s="14" t="s">
        <v>5</v>
      </c>
      <c r="U74" s="14" t="s">
        <v>30</v>
      </c>
    </row>
    <row r="75" spans="1:21" s="9" customFormat="1" ht="14.55" customHeight="1" x14ac:dyDescent="0.2">
      <c r="A75" s="14">
        <v>48</v>
      </c>
      <c r="B75" s="14" t="s">
        <v>147</v>
      </c>
      <c r="C75" s="127">
        <v>2018</v>
      </c>
      <c r="D75" s="14" t="s">
        <v>148</v>
      </c>
      <c r="E75" s="14" t="s">
        <v>991</v>
      </c>
      <c r="F75" s="14" t="s">
        <v>30</v>
      </c>
      <c r="G75" s="14">
        <v>133</v>
      </c>
      <c r="H75" s="14" t="s">
        <v>235</v>
      </c>
      <c r="I75" s="14" t="s">
        <v>30</v>
      </c>
      <c r="J75" s="14">
        <v>6.5</v>
      </c>
      <c r="K75" s="14" t="s">
        <v>30</v>
      </c>
      <c r="L75" s="14">
        <v>4</v>
      </c>
      <c r="M75" s="14" t="s">
        <v>1105</v>
      </c>
      <c r="N75" s="14" t="s">
        <v>30</v>
      </c>
      <c r="O75" s="14" t="s">
        <v>1106</v>
      </c>
      <c r="P75" s="14" t="s">
        <v>46</v>
      </c>
      <c r="Q75" s="14" t="s">
        <v>33</v>
      </c>
      <c r="R75" s="14">
        <v>136347</v>
      </c>
      <c r="S75" s="14" t="s">
        <v>42</v>
      </c>
      <c r="T75" s="14" t="s">
        <v>5</v>
      </c>
      <c r="U75" s="14" t="s">
        <v>30</v>
      </c>
    </row>
    <row r="76" spans="1:21" s="9" customFormat="1" ht="14.55" customHeight="1" x14ac:dyDescent="0.2">
      <c r="A76" s="14">
        <v>48</v>
      </c>
      <c r="B76" s="14" t="s">
        <v>147</v>
      </c>
      <c r="C76" s="127">
        <v>2018</v>
      </c>
      <c r="D76" s="14" t="s">
        <v>148</v>
      </c>
      <c r="E76" s="14" t="s">
        <v>991</v>
      </c>
      <c r="F76" s="14" t="s">
        <v>30</v>
      </c>
      <c r="G76" s="14">
        <v>78.5</v>
      </c>
      <c r="H76" s="14" t="s">
        <v>235</v>
      </c>
      <c r="I76" s="14" t="s">
        <v>30</v>
      </c>
      <c r="J76" s="14">
        <v>4</v>
      </c>
      <c r="K76" s="14" t="s">
        <v>30</v>
      </c>
      <c r="L76" s="14">
        <v>4</v>
      </c>
      <c r="M76" s="14" t="s">
        <v>1105</v>
      </c>
      <c r="N76" s="14" t="s">
        <v>30</v>
      </c>
      <c r="O76" s="14" t="s">
        <v>1106</v>
      </c>
      <c r="P76" s="14" t="s">
        <v>46</v>
      </c>
      <c r="Q76" s="14" t="s">
        <v>33</v>
      </c>
      <c r="R76" s="14">
        <v>68260</v>
      </c>
      <c r="S76" s="14" t="s">
        <v>42</v>
      </c>
      <c r="T76" s="14" t="s">
        <v>5</v>
      </c>
      <c r="U76" s="14" t="s">
        <v>30</v>
      </c>
    </row>
    <row r="77" spans="1:21" s="9" customFormat="1" ht="14.55" customHeight="1" x14ac:dyDescent="0.2">
      <c r="A77" s="14">
        <v>49</v>
      </c>
      <c r="B77" s="14" t="s">
        <v>151</v>
      </c>
      <c r="C77" s="127">
        <v>2018</v>
      </c>
      <c r="D77" s="14" t="s">
        <v>40</v>
      </c>
      <c r="E77" s="14" t="s">
        <v>991</v>
      </c>
      <c r="F77" s="14" t="s">
        <v>30</v>
      </c>
      <c r="G77" s="129">
        <f>0.3*0.3*3.14*1.5</f>
        <v>0.42390000000000005</v>
      </c>
      <c r="H77" s="14" t="s">
        <v>63</v>
      </c>
      <c r="I77" s="14" t="s">
        <v>30</v>
      </c>
      <c r="J77" s="14">
        <v>0.6</v>
      </c>
      <c r="K77" s="14" t="s">
        <v>30</v>
      </c>
      <c r="L77" s="14">
        <v>1.5</v>
      </c>
      <c r="M77" s="14" t="s">
        <v>1005</v>
      </c>
      <c r="N77" s="14" t="s">
        <v>30</v>
      </c>
      <c r="O77" s="14" t="s">
        <v>1107</v>
      </c>
      <c r="P77" s="14" t="s">
        <v>106</v>
      </c>
      <c r="Q77" s="14" t="s">
        <v>30</v>
      </c>
      <c r="R77" s="14">
        <v>7940</v>
      </c>
      <c r="S77" s="14" t="s">
        <v>42</v>
      </c>
      <c r="T77" s="14" t="s">
        <v>5</v>
      </c>
      <c r="U77" s="14" t="s">
        <v>1270</v>
      </c>
    </row>
    <row r="78" spans="1:21" s="9" customFormat="1" ht="14.55" customHeight="1" x14ac:dyDescent="0.2">
      <c r="A78" s="14">
        <v>49</v>
      </c>
      <c r="B78" s="14" t="s">
        <v>151</v>
      </c>
      <c r="C78" s="127">
        <v>2018</v>
      </c>
      <c r="D78" s="14" t="s">
        <v>40</v>
      </c>
      <c r="E78" s="14" t="s">
        <v>991</v>
      </c>
      <c r="F78" s="14" t="s">
        <v>30</v>
      </c>
      <c r="G78" s="14" t="s">
        <v>1108</v>
      </c>
      <c r="H78" s="14" t="s">
        <v>1109</v>
      </c>
      <c r="I78" s="14" t="s">
        <v>1110</v>
      </c>
      <c r="J78" s="14">
        <v>2.4</v>
      </c>
      <c r="K78" s="14" t="s">
        <v>30</v>
      </c>
      <c r="L78" s="14">
        <v>1.7</v>
      </c>
      <c r="M78" s="14" t="s">
        <v>30</v>
      </c>
      <c r="N78" s="14" t="s">
        <v>30</v>
      </c>
      <c r="O78" s="14" t="s">
        <v>152</v>
      </c>
      <c r="P78" s="14" t="s">
        <v>106</v>
      </c>
      <c r="Q78" s="14" t="s">
        <v>30</v>
      </c>
      <c r="R78" s="14">
        <v>2070</v>
      </c>
      <c r="S78" s="14" t="s">
        <v>42</v>
      </c>
      <c r="T78" s="14" t="s">
        <v>5</v>
      </c>
      <c r="U78" s="14" t="s">
        <v>30</v>
      </c>
    </row>
    <row r="79" spans="1:21" s="9" customFormat="1" ht="14.55" customHeight="1" x14ac:dyDescent="0.2">
      <c r="A79" s="14">
        <v>49</v>
      </c>
      <c r="B79" s="14" t="s">
        <v>151</v>
      </c>
      <c r="C79" s="127">
        <v>2018</v>
      </c>
      <c r="D79" s="14" t="s">
        <v>40</v>
      </c>
      <c r="E79" s="14" t="s">
        <v>991</v>
      </c>
      <c r="F79" s="14" t="s">
        <v>30</v>
      </c>
      <c r="G79" s="14">
        <v>3</v>
      </c>
      <c r="H79" s="14" t="s">
        <v>235</v>
      </c>
      <c r="I79" s="14">
        <v>1</v>
      </c>
      <c r="J79" s="14">
        <v>1.3</v>
      </c>
      <c r="K79" s="14" t="s">
        <v>30</v>
      </c>
      <c r="L79" s="14">
        <v>2.8</v>
      </c>
      <c r="M79" s="14" t="s">
        <v>1227</v>
      </c>
      <c r="N79" s="14" t="s">
        <v>1226</v>
      </c>
      <c r="O79" s="14" t="s">
        <v>1111</v>
      </c>
      <c r="P79" s="14" t="s">
        <v>46</v>
      </c>
      <c r="Q79" s="14" t="s">
        <v>33</v>
      </c>
      <c r="R79" s="14">
        <v>11570</v>
      </c>
      <c r="S79" s="14" t="s">
        <v>42</v>
      </c>
      <c r="T79" s="14" t="s">
        <v>5</v>
      </c>
      <c r="U79" s="14" t="s">
        <v>30</v>
      </c>
    </row>
    <row r="80" spans="1:21" s="9" customFormat="1" ht="14.55" customHeight="1" x14ac:dyDescent="0.2">
      <c r="A80" s="14">
        <v>49</v>
      </c>
      <c r="B80" s="14" t="s">
        <v>151</v>
      </c>
      <c r="C80" s="127">
        <v>2018</v>
      </c>
      <c r="D80" s="14" t="s">
        <v>40</v>
      </c>
      <c r="E80" s="14" t="s">
        <v>991</v>
      </c>
      <c r="F80" s="14" t="s">
        <v>30</v>
      </c>
      <c r="G80" s="14">
        <v>35</v>
      </c>
      <c r="H80" s="14" t="s">
        <v>235</v>
      </c>
      <c r="I80" s="14">
        <v>1</v>
      </c>
      <c r="J80" s="14">
        <v>3</v>
      </c>
      <c r="K80" s="14" t="s">
        <v>30</v>
      </c>
      <c r="L80" s="14">
        <v>5</v>
      </c>
      <c r="M80" s="14" t="s">
        <v>1099</v>
      </c>
      <c r="N80" s="14" t="s">
        <v>30</v>
      </c>
      <c r="O80" s="14" t="s">
        <v>1112</v>
      </c>
      <c r="P80" s="14" t="s">
        <v>46</v>
      </c>
      <c r="Q80" s="14" t="s">
        <v>33</v>
      </c>
      <c r="R80" s="14">
        <v>7110</v>
      </c>
      <c r="S80" s="14" t="s">
        <v>42</v>
      </c>
      <c r="T80" s="14" t="s">
        <v>5</v>
      </c>
      <c r="U80" s="14" t="s">
        <v>30</v>
      </c>
    </row>
    <row r="81" spans="1:21" s="9" customFormat="1" ht="14.55" customHeight="1" x14ac:dyDescent="0.2">
      <c r="A81" s="15"/>
      <c r="B81" s="125"/>
      <c r="C81" s="127">
        <v>2022</v>
      </c>
      <c r="D81" s="9" t="s">
        <v>51</v>
      </c>
      <c r="E81" s="15" t="s">
        <v>991</v>
      </c>
      <c r="F81" s="15" t="s">
        <v>30</v>
      </c>
      <c r="G81" s="15">
        <v>30</v>
      </c>
      <c r="H81" s="15" t="s">
        <v>1355</v>
      </c>
      <c r="I81" s="15" t="s">
        <v>30</v>
      </c>
      <c r="J81" s="15" t="s">
        <v>30</v>
      </c>
      <c r="K81" s="15">
        <v>2.4</v>
      </c>
      <c r="L81" s="15">
        <v>7.3</v>
      </c>
      <c r="M81" s="15" t="s">
        <v>975</v>
      </c>
      <c r="N81" s="15" t="s">
        <v>30</v>
      </c>
      <c r="O81" s="15" t="s">
        <v>1038</v>
      </c>
      <c r="P81" s="15" t="s">
        <v>46</v>
      </c>
      <c r="Q81" s="15" t="s">
        <v>33</v>
      </c>
      <c r="R81" s="14">
        <v>10600</v>
      </c>
      <c r="S81" s="15" t="s">
        <v>42</v>
      </c>
      <c r="T81" s="15" t="s">
        <v>5</v>
      </c>
      <c r="U81" s="15" t="s">
        <v>1356</v>
      </c>
    </row>
    <row r="82" spans="1:21" s="9" customFormat="1" ht="14.55" customHeight="1" x14ac:dyDescent="0.2">
      <c r="A82" s="15"/>
      <c r="B82" s="125"/>
      <c r="C82" s="127">
        <v>2022</v>
      </c>
      <c r="D82" s="9" t="s">
        <v>51</v>
      </c>
      <c r="E82" s="15" t="s">
        <v>991</v>
      </c>
      <c r="F82" s="15" t="s">
        <v>30</v>
      </c>
      <c r="G82" s="15">
        <v>24</v>
      </c>
      <c r="H82" s="15" t="s">
        <v>1355</v>
      </c>
      <c r="I82" s="15" t="s">
        <v>30</v>
      </c>
      <c r="J82" s="15" t="s">
        <v>30</v>
      </c>
      <c r="K82" s="15">
        <v>2.4</v>
      </c>
      <c r="L82" s="15">
        <v>6</v>
      </c>
      <c r="M82" s="15" t="s">
        <v>975</v>
      </c>
      <c r="N82" s="15" t="s">
        <v>30</v>
      </c>
      <c r="O82" s="15" t="s">
        <v>1038</v>
      </c>
      <c r="P82" s="15" t="s">
        <v>46</v>
      </c>
      <c r="Q82" s="15" t="s">
        <v>33</v>
      </c>
      <c r="R82" s="14">
        <v>9700</v>
      </c>
      <c r="S82" s="15" t="s">
        <v>42</v>
      </c>
      <c r="T82" s="15" t="s">
        <v>5</v>
      </c>
      <c r="U82" s="15" t="s">
        <v>1356</v>
      </c>
    </row>
    <row r="83" spans="1:21" s="9" customFormat="1" ht="14.55" customHeight="1" x14ac:dyDescent="0.2">
      <c r="A83" s="15"/>
      <c r="B83" s="125"/>
      <c r="C83" s="127">
        <v>2022</v>
      </c>
      <c r="D83" s="9" t="s">
        <v>51</v>
      </c>
      <c r="E83" s="15" t="s">
        <v>991</v>
      </c>
      <c r="F83" s="15" t="s">
        <v>30</v>
      </c>
      <c r="G83" s="15">
        <v>22</v>
      </c>
      <c r="H83" s="15" t="s">
        <v>1355</v>
      </c>
      <c r="I83" s="15" t="s">
        <v>30</v>
      </c>
      <c r="J83" s="15" t="s">
        <v>30</v>
      </c>
      <c r="K83" s="15">
        <v>2.4</v>
      </c>
      <c r="L83" s="15">
        <v>5.5</v>
      </c>
      <c r="M83" s="15" t="s">
        <v>975</v>
      </c>
      <c r="N83" s="15" t="s">
        <v>30</v>
      </c>
      <c r="O83" s="15" t="s">
        <v>1038</v>
      </c>
      <c r="P83" s="15" t="s">
        <v>46</v>
      </c>
      <c r="Q83" s="15" t="s">
        <v>33</v>
      </c>
      <c r="R83" s="14">
        <v>9000</v>
      </c>
      <c r="S83" s="15" t="s">
        <v>42</v>
      </c>
      <c r="T83" s="15" t="s">
        <v>5</v>
      </c>
      <c r="U83" s="15" t="s">
        <v>1356</v>
      </c>
    </row>
    <row r="84" spans="1:21" s="9" customFormat="1" ht="14.55" customHeight="1" x14ac:dyDescent="0.2">
      <c r="A84" s="15"/>
      <c r="B84" s="125"/>
      <c r="C84" s="127">
        <v>2022</v>
      </c>
      <c r="D84" s="9" t="s">
        <v>51</v>
      </c>
      <c r="E84" s="15" t="s">
        <v>991</v>
      </c>
      <c r="F84" s="15" t="s">
        <v>30</v>
      </c>
      <c r="G84" s="15">
        <v>21</v>
      </c>
      <c r="H84" s="15" t="s">
        <v>1355</v>
      </c>
      <c r="I84" s="15" t="s">
        <v>30</v>
      </c>
      <c r="J84" s="15" t="s">
        <v>30</v>
      </c>
      <c r="K84" s="15">
        <v>2.4</v>
      </c>
      <c r="L84" s="15">
        <v>5.4</v>
      </c>
      <c r="M84" s="15" t="s">
        <v>975</v>
      </c>
      <c r="N84" s="15" t="s">
        <v>30</v>
      </c>
      <c r="O84" s="15" t="s">
        <v>1038</v>
      </c>
      <c r="P84" s="15" t="s">
        <v>46</v>
      </c>
      <c r="Q84" s="15" t="s">
        <v>33</v>
      </c>
      <c r="R84" s="14">
        <v>8900</v>
      </c>
      <c r="S84" s="15" t="s">
        <v>42</v>
      </c>
      <c r="T84" s="15" t="s">
        <v>5</v>
      </c>
      <c r="U84" s="15" t="s">
        <v>1356</v>
      </c>
    </row>
    <row r="85" spans="1:21" s="9" customFormat="1" ht="14.55" customHeight="1" x14ac:dyDescent="0.2">
      <c r="C85" s="143">
        <v>2021</v>
      </c>
      <c r="D85" s="9" t="s">
        <v>148</v>
      </c>
      <c r="E85" s="15" t="s">
        <v>991</v>
      </c>
      <c r="F85" s="9" t="s">
        <v>30</v>
      </c>
      <c r="G85" s="9">
        <v>1.5</v>
      </c>
      <c r="H85" s="9" t="s">
        <v>1369</v>
      </c>
      <c r="I85" s="9" t="s">
        <v>30</v>
      </c>
      <c r="J85" s="9" t="s">
        <v>30</v>
      </c>
      <c r="K85" s="9">
        <v>1.1000000000000001</v>
      </c>
      <c r="L85" s="9">
        <v>2.5499999999999998</v>
      </c>
      <c r="M85" s="9" t="s">
        <v>1370</v>
      </c>
      <c r="N85" s="9" t="s">
        <v>30</v>
      </c>
      <c r="O85" s="9" t="s">
        <v>1448</v>
      </c>
      <c r="P85" s="9" t="s">
        <v>106</v>
      </c>
      <c r="Q85" s="9" t="s">
        <v>30</v>
      </c>
      <c r="R85" s="40">
        <v>5590</v>
      </c>
      <c r="S85" s="9" t="s">
        <v>140</v>
      </c>
      <c r="T85" s="9" t="s">
        <v>5</v>
      </c>
      <c r="U85" s="14" t="s">
        <v>30</v>
      </c>
    </row>
    <row r="86" spans="1:21" s="9" customFormat="1" ht="14.55" customHeight="1" x14ac:dyDescent="0.2">
      <c r="C86" s="143">
        <v>2021</v>
      </c>
      <c r="D86" s="9" t="s">
        <v>78</v>
      </c>
      <c r="E86" s="15" t="s">
        <v>991</v>
      </c>
      <c r="F86" s="9" t="s">
        <v>30</v>
      </c>
      <c r="G86" s="9">
        <v>500</v>
      </c>
      <c r="H86" s="9" t="s">
        <v>1377</v>
      </c>
      <c r="I86" s="9" t="s">
        <v>30</v>
      </c>
      <c r="J86" s="9" t="s">
        <v>30</v>
      </c>
      <c r="K86" s="9" t="s">
        <v>30</v>
      </c>
      <c r="L86" s="9" t="s">
        <v>30</v>
      </c>
      <c r="M86" s="9" t="s">
        <v>30</v>
      </c>
      <c r="N86" s="9" t="s">
        <v>30</v>
      </c>
      <c r="O86" s="9" t="s">
        <v>1376</v>
      </c>
      <c r="P86" s="9" t="s">
        <v>106</v>
      </c>
      <c r="Q86" s="9" t="s">
        <v>30</v>
      </c>
      <c r="R86" s="40">
        <v>59617</v>
      </c>
      <c r="S86" s="9" t="s">
        <v>140</v>
      </c>
      <c r="T86" s="9" t="s">
        <v>5</v>
      </c>
      <c r="U86" s="9" t="s">
        <v>30</v>
      </c>
    </row>
    <row r="87" spans="1:21" s="9" customFormat="1" ht="14.55" customHeight="1" x14ac:dyDescent="0.2">
      <c r="C87" s="143">
        <v>2021</v>
      </c>
      <c r="D87" s="9" t="s">
        <v>40</v>
      </c>
      <c r="E87" s="9" t="s">
        <v>991</v>
      </c>
      <c r="F87" s="9" t="s">
        <v>30</v>
      </c>
      <c r="G87" s="9">
        <v>26</v>
      </c>
      <c r="H87" s="9" t="s">
        <v>235</v>
      </c>
      <c r="I87" s="9" t="s">
        <v>30</v>
      </c>
      <c r="J87" s="9" t="s">
        <v>30</v>
      </c>
      <c r="K87" s="9">
        <v>3.09</v>
      </c>
      <c r="L87" s="9">
        <v>3.93</v>
      </c>
      <c r="M87" s="9" t="s">
        <v>1389</v>
      </c>
      <c r="N87" s="9" t="s">
        <v>30</v>
      </c>
      <c r="O87" s="9" t="s">
        <v>1029</v>
      </c>
      <c r="P87" s="9" t="s">
        <v>143</v>
      </c>
      <c r="Q87" s="9" t="s">
        <v>30</v>
      </c>
      <c r="R87" s="40">
        <v>4363</v>
      </c>
      <c r="S87" s="9" t="s">
        <v>42</v>
      </c>
      <c r="T87" s="9" t="s">
        <v>5</v>
      </c>
      <c r="U87" s="9" t="s">
        <v>30</v>
      </c>
    </row>
    <row r="88" spans="1:21" s="9" customFormat="1" ht="14.55" customHeight="1" x14ac:dyDescent="0.2">
      <c r="C88" s="143">
        <v>2021</v>
      </c>
      <c r="D88" s="9" t="s">
        <v>1392</v>
      </c>
      <c r="E88" s="9" t="s">
        <v>991</v>
      </c>
      <c r="F88" s="9" t="s">
        <v>1414</v>
      </c>
      <c r="G88" s="9" t="s">
        <v>30</v>
      </c>
      <c r="H88" s="9" t="s">
        <v>1415</v>
      </c>
      <c r="I88" s="9">
        <v>10.3</v>
      </c>
      <c r="J88" s="9" t="s">
        <v>30</v>
      </c>
      <c r="K88" s="9">
        <v>0.35560000000000003</v>
      </c>
      <c r="L88" s="9">
        <v>1.6763999999999999</v>
      </c>
      <c r="M88" s="9" t="s">
        <v>34</v>
      </c>
      <c r="N88" s="9" t="s">
        <v>30</v>
      </c>
      <c r="O88" s="9" t="s">
        <v>1416</v>
      </c>
      <c r="P88" s="9" t="s">
        <v>1417</v>
      </c>
      <c r="Q88" s="9" t="s">
        <v>30</v>
      </c>
      <c r="R88" s="40">
        <v>1500</v>
      </c>
      <c r="S88" s="9" t="s">
        <v>140</v>
      </c>
      <c r="T88" s="9" t="s">
        <v>5</v>
      </c>
      <c r="U88" s="9" t="s">
        <v>30</v>
      </c>
    </row>
    <row r="89" spans="1:21" s="9" customFormat="1" ht="14.55" customHeight="1" x14ac:dyDescent="0.2">
      <c r="A89" s="14">
        <v>5</v>
      </c>
      <c r="B89" s="14" t="s">
        <v>448</v>
      </c>
      <c r="C89" s="127">
        <v>2021</v>
      </c>
      <c r="D89" s="9" t="s">
        <v>1392</v>
      </c>
      <c r="E89" s="14" t="s">
        <v>991</v>
      </c>
      <c r="F89" s="14" t="s">
        <v>30</v>
      </c>
      <c r="G89" s="14">
        <v>12</v>
      </c>
      <c r="H89" s="14" t="s">
        <v>235</v>
      </c>
      <c r="I89" s="14" t="s">
        <v>30</v>
      </c>
      <c r="J89" s="9" t="s">
        <v>30</v>
      </c>
      <c r="K89" s="9">
        <v>2.4</v>
      </c>
      <c r="L89" s="14">
        <v>3.0070000000000001</v>
      </c>
      <c r="M89" s="14" t="s">
        <v>994</v>
      </c>
      <c r="N89" s="14" t="s">
        <v>30</v>
      </c>
      <c r="O89" s="14" t="s">
        <v>1002</v>
      </c>
      <c r="P89" s="14" t="s">
        <v>46</v>
      </c>
      <c r="Q89" s="14" t="s">
        <v>33</v>
      </c>
      <c r="R89" s="14">
        <v>1333</v>
      </c>
      <c r="S89" s="14" t="s">
        <v>248</v>
      </c>
      <c r="T89" s="14" t="s">
        <v>5</v>
      </c>
      <c r="U89" s="14" t="s">
        <v>30</v>
      </c>
    </row>
    <row r="90" spans="1:21" s="9" customFormat="1" ht="14.55" customHeight="1" x14ac:dyDescent="0.2">
      <c r="A90" s="14">
        <v>5</v>
      </c>
      <c r="B90" s="14" t="s">
        <v>448</v>
      </c>
      <c r="C90" s="127">
        <v>2021</v>
      </c>
      <c r="D90" s="9" t="s">
        <v>1392</v>
      </c>
      <c r="E90" s="14" t="s">
        <v>991</v>
      </c>
      <c r="F90" s="14" t="s">
        <v>30</v>
      </c>
      <c r="G90" s="14">
        <v>5</v>
      </c>
      <c r="H90" s="14" t="s">
        <v>235</v>
      </c>
      <c r="I90" s="14" t="s">
        <v>30</v>
      </c>
      <c r="J90" s="9" t="s">
        <v>30</v>
      </c>
      <c r="K90" s="9">
        <v>2.15</v>
      </c>
      <c r="L90" s="14">
        <v>1.65</v>
      </c>
      <c r="M90" s="14" t="s">
        <v>994</v>
      </c>
      <c r="N90" s="14" t="s">
        <v>30</v>
      </c>
      <c r="O90" s="14" t="s">
        <v>1002</v>
      </c>
      <c r="P90" s="14" t="s">
        <v>46</v>
      </c>
      <c r="Q90" s="14" t="s">
        <v>33</v>
      </c>
      <c r="R90" s="14">
        <v>1000</v>
      </c>
      <c r="S90" s="14" t="s">
        <v>248</v>
      </c>
      <c r="T90" s="14" t="s">
        <v>5</v>
      </c>
      <c r="U90" s="14" t="s">
        <v>30</v>
      </c>
    </row>
    <row r="91" spans="1:21" s="9" customFormat="1" ht="14.55" customHeight="1" x14ac:dyDescent="0.2">
      <c r="C91" s="143">
        <v>2021</v>
      </c>
      <c r="D91" s="9" t="s">
        <v>148</v>
      </c>
      <c r="E91" s="14" t="s">
        <v>991</v>
      </c>
      <c r="F91" s="9" t="s">
        <v>30</v>
      </c>
      <c r="G91" s="9">
        <v>0.1</v>
      </c>
      <c r="H91" s="9" t="s">
        <v>30</v>
      </c>
      <c r="I91" s="9">
        <v>0.1</v>
      </c>
      <c r="J91" s="9" t="s">
        <v>30</v>
      </c>
      <c r="K91" s="9">
        <v>0.5</v>
      </c>
      <c r="L91" s="9">
        <v>0.5</v>
      </c>
      <c r="M91" s="9" t="s">
        <v>413</v>
      </c>
      <c r="N91" s="9" t="s">
        <v>30</v>
      </c>
      <c r="O91" s="9" t="s">
        <v>1447</v>
      </c>
      <c r="P91" s="9" t="s">
        <v>106</v>
      </c>
      <c r="Q91" s="9" t="s">
        <v>30</v>
      </c>
      <c r="R91" s="9">
        <v>650</v>
      </c>
      <c r="S91" s="9" t="s">
        <v>248</v>
      </c>
      <c r="T91" s="9" t="s">
        <v>5</v>
      </c>
      <c r="U91" s="9" t="s">
        <v>30</v>
      </c>
    </row>
    <row r="92" spans="1:21" s="9" customFormat="1" ht="14.55" customHeight="1" x14ac:dyDescent="0.2">
      <c r="C92" s="143">
        <v>2021</v>
      </c>
      <c r="D92" s="9" t="s">
        <v>148</v>
      </c>
      <c r="E92" s="14" t="s">
        <v>991</v>
      </c>
      <c r="F92" s="9" t="s">
        <v>30</v>
      </c>
      <c r="G92" s="9">
        <v>0.2</v>
      </c>
      <c r="H92" s="9" t="s">
        <v>1446</v>
      </c>
      <c r="I92" s="9">
        <v>0.1</v>
      </c>
      <c r="J92" s="9" t="s">
        <v>30</v>
      </c>
      <c r="K92" s="9">
        <v>0.6</v>
      </c>
      <c r="L92" s="9">
        <v>0.6</v>
      </c>
      <c r="M92" s="9" t="s">
        <v>413</v>
      </c>
      <c r="N92" s="9" t="s">
        <v>30</v>
      </c>
      <c r="O92" s="9" t="s">
        <v>1447</v>
      </c>
      <c r="P92" s="9" t="s">
        <v>106</v>
      </c>
      <c r="Q92" s="9" t="s">
        <v>30</v>
      </c>
      <c r="R92" s="9">
        <v>800</v>
      </c>
      <c r="S92" s="9" t="s">
        <v>248</v>
      </c>
      <c r="T92" s="9" t="s">
        <v>5</v>
      </c>
      <c r="U92" s="9" t="s">
        <v>30</v>
      </c>
    </row>
    <row r="93" spans="1:21" s="9" customFormat="1" ht="14.55" customHeight="1" x14ac:dyDescent="0.2">
      <c r="C93" s="143">
        <v>2021</v>
      </c>
      <c r="D93" s="9" t="s">
        <v>148</v>
      </c>
      <c r="E93" s="14" t="s">
        <v>991</v>
      </c>
      <c r="F93" s="9" t="s">
        <v>30</v>
      </c>
      <c r="G93" s="9">
        <v>1</v>
      </c>
      <c r="H93" s="9" t="s">
        <v>1369</v>
      </c>
      <c r="I93" s="9">
        <v>0.1</v>
      </c>
      <c r="J93" s="9" t="s">
        <v>30</v>
      </c>
      <c r="K93" s="9">
        <v>1</v>
      </c>
      <c r="L93" s="144">
        <v>1</v>
      </c>
      <c r="M93" s="9" t="s">
        <v>413</v>
      </c>
      <c r="N93" s="9" t="s">
        <v>30</v>
      </c>
      <c r="O93" s="9" t="s">
        <v>1447</v>
      </c>
      <c r="P93" s="9" t="s">
        <v>106</v>
      </c>
      <c r="Q93" s="9" t="s">
        <v>30</v>
      </c>
      <c r="R93" s="40">
        <v>1950</v>
      </c>
      <c r="S93" s="9" t="s">
        <v>248</v>
      </c>
      <c r="T93" s="9" t="s">
        <v>5</v>
      </c>
      <c r="U93" s="9" t="s">
        <v>30</v>
      </c>
    </row>
    <row r="94" spans="1:21" s="9" customFormat="1" ht="14.55" customHeight="1" x14ac:dyDescent="0.2">
      <c r="A94" s="14">
        <v>10</v>
      </c>
      <c r="B94" s="14" t="s">
        <v>67</v>
      </c>
      <c r="C94" s="127">
        <v>2021</v>
      </c>
      <c r="D94" s="14" t="s">
        <v>40</v>
      </c>
      <c r="E94" s="14" t="s">
        <v>991</v>
      </c>
      <c r="F94" s="14" t="s">
        <v>30</v>
      </c>
      <c r="G94" s="14">
        <v>135</v>
      </c>
      <c r="H94" s="14" t="s">
        <v>235</v>
      </c>
      <c r="I94" s="14" t="s">
        <v>30</v>
      </c>
      <c r="J94" s="14" t="s">
        <v>30</v>
      </c>
      <c r="K94" s="14">
        <v>12</v>
      </c>
      <c r="L94" s="141">
        <v>1.2</v>
      </c>
      <c r="M94" s="14" t="s">
        <v>1017</v>
      </c>
      <c r="N94" s="14" t="s">
        <v>30</v>
      </c>
      <c r="O94" s="14" t="s">
        <v>1018</v>
      </c>
      <c r="P94" s="14" t="s">
        <v>46</v>
      </c>
      <c r="Q94" s="14" t="s">
        <v>33</v>
      </c>
      <c r="R94" s="14">
        <f>1691600/42.541</f>
        <v>39763.992383817967</v>
      </c>
      <c r="S94" s="14" t="s">
        <v>192</v>
      </c>
      <c r="T94" s="14" t="s">
        <v>5</v>
      </c>
      <c r="U94" s="14" t="s">
        <v>30</v>
      </c>
    </row>
    <row r="95" spans="1:21" s="9" customFormat="1" ht="14.55" customHeight="1" x14ac:dyDescent="0.2">
      <c r="A95" s="14">
        <v>10</v>
      </c>
      <c r="B95" s="14" t="s">
        <v>67</v>
      </c>
      <c r="C95" s="127">
        <v>2021</v>
      </c>
      <c r="D95" s="14" t="s">
        <v>40</v>
      </c>
      <c r="E95" s="14" t="s">
        <v>991</v>
      </c>
      <c r="F95" s="14" t="s">
        <v>30</v>
      </c>
      <c r="G95" s="14">
        <v>155</v>
      </c>
      <c r="H95" s="14" t="s">
        <v>235</v>
      </c>
      <c r="I95" s="14" t="s">
        <v>30</v>
      </c>
      <c r="J95" s="14" t="s">
        <v>30</v>
      </c>
      <c r="K95" s="14">
        <v>13</v>
      </c>
      <c r="L95" s="141">
        <v>1.2</v>
      </c>
      <c r="M95" s="14" t="s">
        <v>1017</v>
      </c>
      <c r="N95" s="14" t="s">
        <v>30</v>
      </c>
      <c r="O95" s="14" t="s">
        <v>1018</v>
      </c>
      <c r="P95" s="14" t="s">
        <v>46</v>
      </c>
      <c r="Q95" s="14" t="s">
        <v>33</v>
      </c>
      <c r="R95" s="14">
        <f>1906800/42.541</f>
        <v>44822.641686843286</v>
      </c>
      <c r="S95" s="14" t="s">
        <v>192</v>
      </c>
      <c r="T95" s="14" t="s">
        <v>5</v>
      </c>
      <c r="U95" s="14" t="s">
        <v>30</v>
      </c>
    </row>
    <row r="96" spans="1:21" s="9" customFormat="1" ht="14.55" customHeight="1" x14ac:dyDescent="0.2">
      <c r="A96" s="14">
        <v>23</v>
      </c>
      <c r="B96" s="14" t="s">
        <v>104</v>
      </c>
      <c r="C96" s="127">
        <v>2022</v>
      </c>
      <c r="D96" s="14" t="s">
        <v>40</v>
      </c>
      <c r="E96" s="14" t="s">
        <v>1062</v>
      </c>
      <c r="F96" s="14" t="s">
        <v>1063</v>
      </c>
      <c r="G96" s="14">
        <v>8</v>
      </c>
      <c r="H96" s="14" t="s">
        <v>235</v>
      </c>
      <c r="I96" s="14" t="s">
        <v>30</v>
      </c>
      <c r="J96" s="14">
        <v>2</v>
      </c>
      <c r="K96" s="14">
        <v>2</v>
      </c>
      <c r="L96" s="141">
        <v>2</v>
      </c>
      <c r="M96" s="14" t="s">
        <v>1064</v>
      </c>
      <c r="N96" s="14" t="s">
        <v>30</v>
      </c>
      <c r="O96" s="14" t="s">
        <v>1065</v>
      </c>
      <c r="P96" s="14" t="s">
        <v>46</v>
      </c>
      <c r="Q96" s="14" t="s">
        <v>33</v>
      </c>
      <c r="R96" s="14">
        <v>40870</v>
      </c>
      <c r="S96" s="14" t="s">
        <v>42</v>
      </c>
      <c r="T96" s="14" t="s">
        <v>5</v>
      </c>
      <c r="U96" s="14" t="s">
        <v>30</v>
      </c>
    </row>
    <row r="97" spans="1:21" s="9" customFormat="1" ht="14.55" customHeight="1" x14ac:dyDescent="0.2">
      <c r="A97" s="14">
        <v>9</v>
      </c>
      <c r="B97" s="14" t="s">
        <v>254</v>
      </c>
      <c r="C97" s="127">
        <v>2020</v>
      </c>
      <c r="D97" s="14" t="s">
        <v>568</v>
      </c>
      <c r="E97" s="14" t="s">
        <v>1015</v>
      </c>
      <c r="F97" s="14" t="s">
        <v>30</v>
      </c>
      <c r="G97" s="14">
        <v>185</v>
      </c>
      <c r="H97" s="14" t="s">
        <v>366</v>
      </c>
      <c r="I97" s="14">
        <v>50</v>
      </c>
      <c r="J97" s="14" t="s">
        <v>30</v>
      </c>
      <c r="K97" s="14">
        <v>7.1</v>
      </c>
      <c r="L97" s="14" t="s">
        <v>30</v>
      </c>
      <c r="M97" s="14" t="s">
        <v>34</v>
      </c>
      <c r="N97" s="14" t="s">
        <v>30</v>
      </c>
      <c r="O97" s="14" t="s">
        <v>30</v>
      </c>
      <c r="P97" s="14" t="s">
        <v>30</v>
      </c>
      <c r="Q97" s="14" t="s">
        <v>30</v>
      </c>
      <c r="R97" s="14">
        <v>2140000</v>
      </c>
      <c r="S97" s="14" t="s">
        <v>140</v>
      </c>
      <c r="T97" s="14" t="s">
        <v>1016</v>
      </c>
      <c r="U97" s="14" t="s">
        <v>30</v>
      </c>
    </row>
    <row r="98" spans="1:21" s="9" customFormat="1" ht="14.55" customHeight="1" x14ac:dyDescent="0.2">
      <c r="C98" s="143">
        <v>2022</v>
      </c>
      <c r="D98" s="9" t="s">
        <v>148</v>
      </c>
      <c r="E98" s="14" t="s">
        <v>991</v>
      </c>
      <c r="F98" s="9" t="s">
        <v>30</v>
      </c>
      <c r="G98" s="9">
        <v>2</v>
      </c>
      <c r="H98" s="9" t="s">
        <v>1478</v>
      </c>
      <c r="I98" s="9" t="s">
        <v>30</v>
      </c>
      <c r="J98" s="9" t="s">
        <v>30</v>
      </c>
      <c r="K98" s="9">
        <v>1.43</v>
      </c>
      <c r="L98" s="9">
        <v>1.8</v>
      </c>
      <c r="M98" s="14" t="s">
        <v>994</v>
      </c>
      <c r="N98" s="9" t="s">
        <v>30</v>
      </c>
      <c r="O98" s="9" t="s">
        <v>1002</v>
      </c>
      <c r="P98" s="9" t="s">
        <v>46</v>
      </c>
      <c r="Q98" s="9" t="s">
        <v>33</v>
      </c>
      <c r="R98" s="9">
        <v>570</v>
      </c>
      <c r="S98" s="9" t="s">
        <v>248</v>
      </c>
      <c r="T98" s="9" t="s">
        <v>5</v>
      </c>
      <c r="U98" s="9" t="s">
        <v>30</v>
      </c>
    </row>
  </sheetData>
  <sheetProtection sheet="1" objects="1" scenarios="1"/>
  <sortState xmlns:xlrd2="http://schemas.microsoft.com/office/spreadsheetml/2017/richdata2" ref="A3:U84">
    <sortCondition ref="E3"/>
  </sortState>
  <mergeCells count="1">
    <mergeCell ref="A1:U1"/>
  </mergeCells>
  <conditionalFormatting sqref="A1 V1:XFD1 A2:XFD32 A3:U84 A34:XFD87 A88:I88 K88:XFD88 A89:XFD1048576">
    <cfRule type="containsBlanks" dxfId="9" priority="2">
      <formula>LEN(TRIM(A1))=0</formula>
    </cfRule>
  </conditionalFormatting>
  <conditionalFormatting sqref="D81:D84">
    <cfRule type="containsBlanks" dxfId="8" priority="3">
      <formula>LEN(TRIM(D81))=0</formula>
    </cfRule>
  </conditionalFormatting>
  <conditionalFormatting sqref="E33:XFD33">
    <cfRule type="containsBlanks" dxfId="7" priority="1">
      <formula>LEN(TRIM(E33))=0</formula>
    </cfRule>
  </conditionalFormatting>
  <hyperlinks>
    <hyperlink ref="T23" r:id="rId1" xr:uid="{00000000-0004-0000-1100-000000000000}"/>
    <hyperlink ref="U26" r:id="rId2" xr:uid="{00000000-0004-0000-1100-000001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249977111117893"/>
    <outlinePr summaryBelow="0" summaryRight="0"/>
  </sheetPr>
  <dimension ref="A1:X35"/>
  <sheetViews>
    <sheetView topLeftCell="C1" workbookViewId="0">
      <pane ySplit="2" topLeftCell="A3" activePane="bottomLeft" state="frozen"/>
      <selection pane="bottomLeft" sqref="A1:X1"/>
    </sheetView>
  </sheetViews>
  <sheetFormatPr baseColWidth="10" defaultColWidth="11.08984375" defaultRowHeight="15.75" customHeight="1" x14ac:dyDescent="0.4"/>
  <cols>
    <col min="1" max="1" width="6.08984375" style="7" hidden="1" customWidth="1"/>
    <col min="2" max="2" width="23.453125" style="7" hidden="1" customWidth="1"/>
    <col min="3" max="3" width="6.453125" style="7" customWidth="1"/>
    <col min="4" max="4" width="11" style="7" customWidth="1"/>
    <col min="5" max="5" width="21.26953125" style="7" bestFit="1" customWidth="1"/>
    <col min="6" max="6" width="25.90625" style="7" bestFit="1" customWidth="1"/>
    <col min="7" max="7" width="10.26953125" style="7" customWidth="1"/>
    <col min="8" max="8" width="21" style="7" customWidth="1"/>
    <col min="9" max="9" width="13.36328125" style="7" customWidth="1"/>
    <col min="10" max="10" width="11.6328125" style="7" customWidth="1"/>
    <col min="11" max="11" width="10" style="7" customWidth="1"/>
    <col min="12" max="12" width="9.08984375" style="7" customWidth="1"/>
    <col min="13" max="13" width="13.453125" style="7" customWidth="1"/>
    <col min="14" max="14" width="19.453125" style="7" customWidth="1"/>
    <col min="15" max="15" width="5.6328125" style="7" customWidth="1"/>
    <col min="16" max="16" width="7.6328125" style="7" customWidth="1"/>
    <col min="17" max="17" width="5.90625" style="7" customWidth="1"/>
    <col min="18" max="18" width="11.08984375" style="7"/>
    <col min="19" max="19" width="8.6328125" style="7" customWidth="1"/>
    <col min="20" max="20" width="7.6328125" style="7" customWidth="1"/>
    <col min="21" max="21" width="8.36328125" style="63" customWidth="1"/>
    <col min="22" max="23" width="8.36328125" style="7" customWidth="1"/>
    <col min="24" max="24" width="255.6328125" style="7" bestFit="1" customWidth="1"/>
    <col min="25" max="16384" width="11.08984375" style="7"/>
  </cols>
  <sheetData>
    <row r="1" spans="1:24" ht="27.6" x14ac:dyDescent="0.4">
      <c r="A1" s="162" t="s">
        <v>1113</v>
      </c>
      <c r="B1" s="162"/>
      <c r="C1" s="162"/>
      <c r="D1" s="162"/>
      <c r="E1" s="162"/>
      <c r="F1" s="162"/>
      <c r="G1" s="162"/>
      <c r="H1" s="162"/>
      <c r="I1" s="162"/>
      <c r="J1" s="162"/>
      <c r="K1" s="162"/>
      <c r="L1" s="162"/>
      <c r="M1" s="162"/>
      <c r="N1" s="162"/>
      <c r="O1" s="162"/>
      <c r="P1" s="162"/>
      <c r="Q1" s="162"/>
      <c r="R1" s="162"/>
      <c r="S1" s="162"/>
      <c r="T1" s="162"/>
      <c r="U1" s="162"/>
      <c r="V1" s="162"/>
      <c r="W1" s="162"/>
      <c r="X1" s="162"/>
    </row>
    <row r="2" spans="1:24" ht="26.25" customHeight="1" x14ac:dyDescent="0.4">
      <c r="A2" s="3" t="s">
        <v>1</v>
      </c>
      <c r="B2" s="3" t="s">
        <v>2</v>
      </c>
      <c r="C2" s="3" t="s">
        <v>9</v>
      </c>
      <c r="D2" s="3" t="s">
        <v>3</v>
      </c>
      <c r="E2" s="3" t="s">
        <v>4</v>
      </c>
      <c r="F2" s="3" t="s">
        <v>1114</v>
      </c>
      <c r="G2" s="3" t="s">
        <v>781</v>
      </c>
      <c r="H2" s="3" t="s">
        <v>1115</v>
      </c>
      <c r="I2" s="3" t="s">
        <v>650</v>
      </c>
      <c r="J2" s="3" t="s">
        <v>8</v>
      </c>
      <c r="K2" s="3" t="s">
        <v>777</v>
      </c>
      <c r="L2" s="3" t="s">
        <v>160</v>
      </c>
      <c r="M2" s="3" t="s">
        <v>161</v>
      </c>
      <c r="N2" s="10" t="s">
        <v>989</v>
      </c>
      <c r="O2" s="3" t="s">
        <v>17</v>
      </c>
      <c r="P2" s="3" t="s">
        <v>162</v>
      </c>
      <c r="Q2" s="3" t="s">
        <v>19</v>
      </c>
      <c r="R2" s="4" t="s">
        <v>5</v>
      </c>
      <c r="S2" s="3" t="s">
        <v>652</v>
      </c>
      <c r="T2" s="3" t="s">
        <v>7</v>
      </c>
      <c r="U2" s="62" t="s">
        <v>1244</v>
      </c>
      <c r="V2" s="3" t="s">
        <v>22</v>
      </c>
      <c r="W2" s="3" t="s">
        <v>23</v>
      </c>
      <c r="X2" s="35" t="s">
        <v>24</v>
      </c>
    </row>
    <row r="3" spans="1:24" s="9" customFormat="1" ht="13.5" customHeight="1" x14ac:dyDescent="0.2">
      <c r="A3" s="9">
        <v>15</v>
      </c>
      <c r="B3" s="9" t="s">
        <v>194</v>
      </c>
      <c r="C3" s="9">
        <v>2017</v>
      </c>
      <c r="D3" s="9" t="s">
        <v>195</v>
      </c>
      <c r="E3" s="9" t="s">
        <v>1135</v>
      </c>
      <c r="F3" s="9" t="s">
        <v>1136</v>
      </c>
      <c r="G3" s="9">
        <v>36</v>
      </c>
      <c r="H3" s="9" t="s">
        <v>1285</v>
      </c>
      <c r="I3" s="9" t="s">
        <v>1141</v>
      </c>
      <c r="J3" s="9" t="s">
        <v>30</v>
      </c>
      <c r="K3" s="9">
        <v>3</v>
      </c>
      <c r="L3" s="9">
        <v>21</v>
      </c>
      <c r="M3" s="9" t="s">
        <v>653</v>
      </c>
      <c r="N3" s="9" t="s">
        <v>1233</v>
      </c>
      <c r="O3" s="9">
        <v>3.6</v>
      </c>
      <c r="P3" s="9">
        <v>1.7</v>
      </c>
      <c r="Q3" s="9">
        <v>1.8</v>
      </c>
      <c r="R3" s="9" t="s">
        <v>1134</v>
      </c>
      <c r="S3" s="9" t="s">
        <v>46</v>
      </c>
      <c r="T3" s="9" t="s">
        <v>33</v>
      </c>
      <c r="U3" s="128">
        <v>14835</v>
      </c>
      <c r="V3" s="9" t="s">
        <v>248</v>
      </c>
      <c r="W3" s="9" t="s">
        <v>5</v>
      </c>
      <c r="X3" s="9" t="s">
        <v>1232</v>
      </c>
    </row>
    <row r="4" spans="1:24" s="9" customFormat="1" ht="13.5" customHeight="1" x14ac:dyDescent="0.2">
      <c r="A4" s="9">
        <v>6</v>
      </c>
      <c r="B4" s="9" t="s">
        <v>60</v>
      </c>
      <c r="C4" s="9">
        <v>2020</v>
      </c>
      <c r="D4" s="9" t="s">
        <v>40</v>
      </c>
      <c r="E4" s="9" t="s">
        <v>991</v>
      </c>
      <c r="F4" s="9" t="s">
        <v>1239</v>
      </c>
      <c r="G4" s="9">
        <v>550</v>
      </c>
      <c r="H4" s="9" t="s">
        <v>1278</v>
      </c>
      <c r="I4" s="9" t="s">
        <v>1291</v>
      </c>
      <c r="J4" s="9" t="s">
        <v>1116</v>
      </c>
      <c r="K4" s="9">
        <v>1.7</v>
      </c>
      <c r="L4" s="9">
        <v>2.2400000000000002</v>
      </c>
      <c r="M4" s="9" t="s">
        <v>653</v>
      </c>
      <c r="N4" s="9" t="s">
        <v>1190</v>
      </c>
      <c r="O4" s="9">
        <v>1.7</v>
      </c>
      <c r="P4" s="9">
        <v>1.9</v>
      </c>
      <c r="Q4" s="9">
        <v>2.2999999999999998</v>
      </c>
      <c r="R4" s="9" t="s">
        <v>296</v>
      </c>
      <c r="S4" s="9" t="s">
        <v>106</v>
      </c>
      <c r="T4" s="9" t="s">
        <v>30</v>
      </c>
      <c r="U4" s="128">
        <v>8338</v>
      </c>
      <c r="V4" s="9" t="s">
        <v>248</v>
      </c>
      <c r="W4" s="9" t="s">
        <v>5</v>
      </c>
      <c r="X4" s="9" t="s">
        <v>1117</v>
      </c>
    </row>
    <row r="5" spans="1:24" s="9" customFormat="1" ht="13.5" customHeight="1" x14ac:dyDescent="0.2">
      <c r="A5" s="9">
        <v>6</v>
      </c>
      <c r="B5" s="9" t="s">
        <v>60</v>
      </c>
      <c r="C5" s="9">
        <v>2020</v>
      </c>
      <c r="D5" s="9" t="s">
        <v>40</v>
      </c>
      <c r="E5" s="9" t="s">
        <v>991</v>
      </c>
      <c r="F5" s="9" t="s">
        <v>1239</v>
      </c>
      <c r="G5" s="9">
        <v>658</v>
      </c>
      <c r="H5" s="9" t="s">
        <v>1278</v>
      </c>
      <c r="I5" s="9" t="s">
        <v>1291</v>
      </c>
      <c r="J5" s="9" t="s">
        <v>1118</v>
      </c>
      <c r="K5" s="9">
        <v>1</v>
      </c>
      <c r="L5" s="9">
        <v>2.2400000000000002</v>
      </c>
      <c r="M5" s="9" t="s">
        <v>653</v>
      </c>
      <c r="N5" s="9" t="s">
        <v>1190</v>
      </c>
      <c r="O5" s="9">
        <v>1.4</v>
      </c>
      <c r="P5" s="9">
        <v>1.6</v>
      </c>
      <c r="Q5" s="9">
        <v>2</v>
      </c>
      <c r="R5" s="9" t="s">
        <v>296</v>
      </c>
      <c r="S5" s="9" t="s">
        <v>106</v>
      </c>
      <c r="T5" s="9" t="s">
        <v>30</v>
      </c>
      <c r="U5" s="128">
        <v>6370</v>
      </c>
      <c r="V5" s="9" t="s">
        <v>248</v>
      </c>
      <c r="W5" s="9" t="s">
        <v>5</v>
      </c>
      <c r="X5" s="9" t="s">
        <v>1117</v>
      </c>
    </row>
    <row r="6" spans="1:24" s="9" customFormat="1" ht="13.5" customHeight="1" x14ac:dyDescent="0.2">
      <c r="A6" s="9">
        <v>6</v>
      </c>
      <c r="B6" s="9" t="s">
        <v>60</v>
      </c>
      <c r="C6" s="9">
        <v>2020</v>
      </c>
      <c r="D6" s="9" t="s">
        <v>40</v>
      </c>
      <c r="E6" s="9" t="s">
        <v>991</v>
      </c>
      <c r="F6" s="9" t="s">
        <v>1239</v>
      </c>
      <c r="G6" s="9">
        <v>223</v>
      </c>
      <c r="H6" s="9" t="s">
        <v>1278</v>
      </c>
      <c r="I6" s="9" t="s">
        <v>30</v>
      </c>
      <c r="J6" s="9" t="s">
        <v>1119</v>
      </c>
      <c r="K6" s="9">
        <v>4.7</v>
      </c>
      <c r="L6" s="9">
        <v>2.2400000000000002</v>
      </c>
      <c r="M6" s="9" t="s">
        <v>653</v>
      </c>
      <c r="N6" s="9" t="s">
        <v>1190</v>
      </c>
      <c r="O6" s="9">
        <v>3.3</v>
      </c>
      <c r="P6" s="9">
        <v>2.1</v>
      </c>
      <c r="Q6" s="9">
        <v>2.2999999999999998</v>
      </c>
      <c r="R6" s="9" t="s">
        <v>296</v>
      </c>
      <c r="S6" s="9" t="s">
        <v>106</v>
      </c>
      <c r="T6" s="9" t="s">
        <v>30</v>
      </c>
      <c r="U6" s="128">
        <v>8123</v>
      </c>
      <c r="V6" s="9" t="s">
        <v>248</v>
      </c>
      <c r="W6" s="9" t="s">
        <v>5</v>
      </c>
      <c r="X6" s="9" t="s">
        <v>1117</v>
      </c>
    </row>
    <row r="7" spans="1:24" s="9" customFormat="1" ht="13.5" customHeight="1" x14ac:dyDescent="0.2">
      <c r="A7" s="9">
        <v>6</v>
      </c>
      <c r="B7" s="9" t="s">
        <v>60</v>
      </c>
      <c r="C7" s="9">
        <v>2020</v>
      </c>
      <c r="D7" s="9" t="s">
        <v>40</v>
      </c>
      <c r="E7" s="9" t="s">
        <v>991</v>
      </c>
      <c r="F7" s="9" t="s">
        <v>1239</v>
      </c>
      <c r="G7" s="9">
        <v>257</v>
      </c>
      <c r="H7" s="9" t="s">
        <v>1278</v>
      </c>
      <c r="I7" s="9" t="s">
        <v>30</v>
      </c>
      <c r="J7" s="9" t="s">
        <v>1120</v>
      </c>
      <c r="K7" s="9">
        <v>3.1</v>
      </c>
      <c r="L7" s="9">
        <v>2.2400000000000002</v>
      </c>
      <c r="M7" s="9" t="s">
        <v>653</v>
      </c>
      <c r="N7" s="9" t="s">
        <v>1190</v>
      </c>
      <c r="O7" s="9">
        <v>2.8</v>
      </c>
      <c r="P7" s="9">
        <v>1.9</v>
      </c>
      <c r="Q7" s="9">
        <v>2.1</v>
      </c>
      <c r="R7" s="9" t="s">
        <v>296</v>
      </c>
      <c r="S7" s="9" t="s">
        <v>106</v>
      </c>
      <c r="T7" s="9" t="s">
        <v>30</v>
      </c>
      <c r="U7" s="128">
        <v>6200</v>
      </c>
      <c r="V7" s="9" t="s">
        <v>248</v>
      </c>
      <c r="W7" s="9" t="s">
        <v>5</v>
      </c>
      <c r="X7" s="9" t="s">
        <v>1117</v>
      </c>
    </row>
    <row r="8" spans="1:24" s="9" customFormat="1" ht="13.5" customHeight="1" x14ac:dyDescent="0.2">
      <c r="A8" s="9">
        <v>10</v>
      </c>
      <c r="B8" s="9" t="s">
        <v>67</v>
      </c>
      <c r="C8" s="9">
        <v>2020</v>
      </c>
      <c r="D8" s="9" t="s">
        <v>297</v>
      </c>
      <c r="E8" s="9" t="s">
        <v>991</v>
      </c>
      <c r="F8" s="9" t="s">
        <v>1238</v>
      </c>
      <c r="G8" s="9" t="s">
        <v>30</v>
      </c>
      <c r="H8" s="9" t="s">
        <v>1279</v>
      </c>
      <c r="I8" s="9" t="s">
        <v>1121</v>
      </c>
      <c r="J8" s="9" t="s">
        <v>30</v>
      </c>
      <c r="K8" s="9">
        <v>30</v>
      </c>
      <c r="L8" s="9">
        <v>4.0999999999999996</v>
      </c>
      <c r="M8" s="9" t="s">
        <v>1122</v>
      </c>
      <c r="N8" s="9" t="s">
        <v>1237</v>
      </c>
      <c r="O8" s="9" t="s">
        <v>30</v>
      </c>
      <c r="P8" s="9">
        <v>3</v>
      </c>
      <c r="Q8" s="9">
        <v>4.5</v>
      </c>
      <c r="R8" s="9" t="s">
        <v>1123</v>
      </c>
      <c r="S8" s="9" t="s">
        <v>143</v>
      </c>
      <c r="T8" s="9" t="s">
        <v>30</v>
      </c>
      <c r="U8" s="128">
        <v>41275</v>
      </c>
      <c r="V8" s="9" t="s">
        <v>192</v>
      </c>
      <c r="W8" s="9" t="s">
        <v>5</v>
      </c>
      <c r="X8" s="9" t="s">
        <v>30</v>
      </c>
    </row>
    <row r="9" spans="1:24" s="9" customFormat="1" ht="13.5" customHeight="1" x14ac:dyDescent="0.2">
      <c r="A9" s="9">
        <v>10</v>
      </c>
      <c r="B9" s="9" t="s">
        <v>67</v>
      </c>
      <c r="C9" s="9">
        <v>2020</v>
      </c>
      <c r="D9" s="9" t="s">
        <v>297</v>
      </c>
      <c r="E9" s="9" t="s">
        <v>991</v>
      </c>
      <c r="F9" s="9" t="s">
        <v>1136</v>
      </c>
      <c r="G9" s="9">
        <v>60</v>
      </c>
      <c r="H9" s="9" t="s">
        <v>1280</v>
      </c>
      <c r="I9" s="9" t="s">
        <v>1236</v>
      </c>
      <c r="J9" s="9" t="s">
        <v>30</v>
      </c>
      <c r="K9" s="9">
        <v>20</v>
      </c>
      <c r="L9" s="9">
        <v>5.5</v>
      </c>
      <c r="M9" s="9" t="s">
        <v>439</v>
      </c>
      <c r="N9" s="9" t="s">
        <v>1235</v>
      </c>
      <c r="O9" s="9" t="s">
        <v>30</v>
      </c>
      <c r="P9" s="9">
        <v>2.64</v>
      </c>
      <c r="Q9" s="9">
        <v>3.66</v>
      </c>
      <c r="R9" s="9" t="s">
        <v>1124</v>
      </c>
      <c r="S9" s="9" t="s">
        <v>106</v>
      </c>
      <c r="T9" s="9" t="s">
        <v>30</v>
      </c>
      <c r="U9" s="128">
        <v>3031</v>
      </c>
      <c r="V9" s="9" t="s">
        <v>594</v>
      </c>
      <c r="W9" s="9" t="s">
        <v>5</v>
      </c>
      <c r="X9" s="9" t="s">
        <v>30</v>
      </c>
    </row>
    <row r="10" spans="1:24" s="9" customFormat="1" ht="13.5" customHeight="1" x14ac:dyDescent="0.2">
      <c r="A10" s="9">
        <v>10</v>
      </c>
      <c r="B10" s="9" t="s">
        <v>67</v>
      </c>
      <c r="C10" s="9">
        <v>2020</v>
      </c>
      <c r="D10" s="9" t="s">
        <v>297</v>
      </c>
      <c r="E10" s="9" t="s">
        <v>991</v>
      </c>
      <c r="F10" s="9" t="s">
        <v>1234</v>
      </c>
      <c r="G10" s="9">
        <v>60</v>
      </c>
      <c r="H10" s="9" t="s">
        <v>1281</v>
      </c>
      <c r="I10" s="9" t="s">
        <v>30</v>
      </c>
      <c r="J10" s="9" t="s">
        <v>1125</v>
      </c>
      <c r="K10" s="9">
        <v>6</v>
      </c>
      <c r="L10" s="9">
        <v>4</v>
      </c>
      <c r="M10" s="9" t="s">
        <v>183</v>
      </c>
      <c r="N10" s="9" t="s">
        <v>1293</v>
      </c>
      <c r="O10" s="9" t="s">
        <v>30</v>
      </c>
      <c r="P10" s="9">
        <v>1.9</v>
      </c>
      <c r="Q10" s="9">
        <v>2</v>
      </c>
      <c r="R10" s="9" t="s">
        <v>1126</v>
      </c>
      <c r="S10" s="9" t="s">
        <v>106</v>
      </c>
      <c r="T10" s="9" t="s">
        <v>30</v>
      </c>
      <c r="U10" s="128">
        <v>5280</v>
      </c>
      <c r="V10" s="9" t="s">
        <v>594</v>
      </c>
      <c r="W10" s="9" t="s">
        <v>5</v>
      </c>
      <c r="X10" s="9" t="s">
        <v>1282</v>
      </c>
    </row>
    <row r="11" spans="1:24" s="9" customFormat="1" ht="13.5" customHeight="1" x14ac:dyDescent="0.2">
      <c r="A11" s="9">
        <v>13</v>
      </c>
      <c r="B11" s="9" t="s">
        <v>188</v>
      </c>
      <c r="C11" s="9">
        <v>2020</v>
      </c>
      <c r="D11" s="9" t="s">
        <v>40</v>
      </c>
      <c r="E11" s="9" t="s">
        <v>991</v>
      </c>
      <c r="F11" s="9" t="s">
        <v>1127</v>
      </c>
      <c r="G11" s="9" t="s">
        <v>30</v>
      </c>
      <c r="H11" s="9" t="s">
        <v>1281</v>
      </c>
      <c r="I11" s="9" t="s">
        <v>1128</v>
      </c>
      <c r="J11" s="9" t="s">
        <v>30</v>
      </c>
      <c r="K11" s="9">
        <v>2.2999999999999998</v>
      </c>
      <c r="L11" s="9">
        <v>1.5</v>
      </c>
      <c r="M11" s="9" t="s">
        <v>653</v>
      </c>
      <c r="N11" s="9" t="s">
        <v>30</v>
      </c>
      <c r="O11" s="9" t="s">
        <v>30</v>
      </c>
      <c r="P11" s="9">
        <v>1.34</v>
      </c>
      <c r="Q11" s="9">
        <v>2.35</v>
      </c>
      <c r="R11" s="9" t="s">
        <v>809</v>
      </c>
      <c r="S11" s="9" t="s">
        <v>46</v>
      </c>
      <c r="T11" s="9" t="s">
        <v>33</v>
      </c>
      <c r="U11" s="128">
        <v>11350</v>
      </c>
      <c r="V11" s="9" t="s">
        <v>42</v>
      </c>
      <c r="W11" s="9" t="s">
        <v>5</v>
      </c>
      <c r="X11" s="9" t="s">
        <v>1271</v>
      </c>
    </row>
    <row r="12" spans="1:24" s="9" customFormat="1" ht="13.5" customHeight="1" x14ac:dyDescent="0.2">
      <c r="A12" s="9">
        <v>13</v>
      </c>
      <c r="B12" s="9" t="s">
        <v>188</v>
      </c>
      <c r="C12" s="9">
        <v>2020</v>
      </c>
      <c r="D12" s="9" t="s">
        <v>40</v>
      </c>
      <c r="E12" s="9" t="s">
        <v>991</v>
      </c>
      <c r="F12" s="9" t="s">
        <v>1129</v>
      </c>
      <c r="G12" s="9" t="s">
        <v>30</v>
      </c>
      <c r="H12" s="9" t="s">
        <v>1283</v>
      </c>
      <c r="I12" s="9" t="s">
        <v>1130</v>
      </c>
      <c r="J12" s="9" t="s">
        <v>30</v>
      </c>
      <c r="K12" s="9">
        <v>1.75</v>
      </c>
      <c r="L12" s="9">
        <v>4.0999999999999996</v>
      </c>
      <c r="M12" s="9" t="s">
        <v>653</v>
      </c>
      <c r="N12" s="9" t="s">
        <v>30</v>
      </c>
      <c r="O12" s="9" t="s">
        <v>30</v>
      </c>
      <c r="P12" s="9">
        <v>1.27</v>
      </c>
      <c r="Q12" s="9">
        <v>2.35</v>
      </c>
      <c r="R12" s="9" t="s">
        <v>809</v>
      </c>
      <c r="S12" s="9" t="s">
        <v>46</v>
      </c>
      <c r="T12" s="9" t="s">
        <v>33</v>
      </c>
      <c r="U12" s="128">
        <v>18945</v>
      </c>
      <c r="V12" s="9" t="s">
        <v>42</v>
      </c>
      <c r="W12" s="9" t="s">
        <v>5</v>
      </c>
      <c r="X12" s="9" t="s">
        <v>30</v>
      </c>
    </row>
    <row r="13" spans="1:24" s="9" customFormat="1" ht="13.5" customHeight="1" x14ac:dyDescent="0.2">
      <c r="A13" s="9">
        <v>13</v>
      </c>
      <c r="B13" s="9" t="s">
        <v>188</v>
      </c>
      <c r="C13" s="9">
        <v>2020</v>
      </c>
      <c r="D13" s="9" t="s">
        <v>40</v>
      </c>
      <c r="E13" s="9" t="s">
        <v>991</v>
      </c>
      <c r="F13" s="9" t="s">
        <v>1129</v>
      </c>
      <c r="G13" s="9" t="s">
        <v>30</v>
      </c>
      <c r="H13" s="9" t="s">
        <v>30</v>
      </c>
      <c r="I13" s="9" t="s">
        <v>30</v>
      </c>
      <c r="J13" s="9" t="s">
        <v>30</v>
      </c>
      <c r="K13" s="9">
        <v>1.75</v>
      </c>
      <c r="L13" s="9">
        <v>4.0999999999999996</v>
      </c>
      <c r="M13" s="9" t="s">
        <v>1131</v>
      </c>
      <c r="N13" s="9" t="s">
        <v>30</v>
      </c>
      <c r="O13" s="9" t="s">
        <v>30</v>
      </c>
      <c r="P13" s="9">
        <v>1.27</v>
      </c>
      <c r="Q13" s="9">
        <v>2.35</v>
      </c>
      <c r="R13" s="9" t="s">
        <v>809</v>
      </c>
      <c r="S13" s="9" t="s">
        <v>46</v>
      </c>
      <c r="T13" s="9" t="s">
        <v>33</v>
      </c>
      <c r="U13" s="128">
        <v>12590</v>
      </c>
      <c r="V13" s="9" t="s">
        <v>42</v>
      </c>
      <c r="W13" s="9" t="s">
        <v>5</v>
      </c>
      <c r="X13" s="9" t="s">
        <v>30</v>
      </c>
    </row>
    <row r="14" spans="1:24" s="9" customFormat="1" ht="13.5" customHeight="1" x14ac:dyDescent="0.2">
      <c r="A14" s="9">
        <v>13</v>
      </c>
      <c r="B14" s="9" t="s">
        <v>188</v>
      </c>
      <c r="C14" s="9">
        <v>2020</v>
      </c>
      <c r="D14" s="9" t="s">
        <v>40</v>
      </c>
      <c r="E14" s="9" t="s">
        <v>991</v>
      </c>
      <c r="F14" s="9" t="s">
        <v>1132</v>
      </c>
      <c r="G14" s="9" t="s">
        <v>30</v>
      </c>
      <c r="H14" s="9" t="s">
        <v>1284</v>
      </c>
      <c r="I14" s="9" t="s">
        <v>1133</v>
      </c>
      <c r="J14" s="9" t="s">
        <v>30</v>
      </c>
      <c r="K14" s="9">
        <v>5</v>
      </c>
      <c r="L14" s="9">
        <v>1.5</v>
      </c>
      <c r="M14" s="9" t="s">
        <v>653</v>
      </c>
      <c r="N14" s="9" t="s">
        <v>30</v>
      </c>
      <c r="O14" s="9" t="s">
        <v>30</v>
      </c>
      <c r="P14" s="9">
        <v>1.53</v>
      </c>
      <c r="Q14" s="9">
        <v>3.85</v>
      </c>
      <c r="R14" s="9" t="s">
        <v>809</v>
      </c>
      <c r="S14" s="9" t="s">
        <v>46</v>
      </c>
      <c r="T14" s="9" t="s">
        <v>33</v>
      </c>
      <c r="U14" s="128">
        <v>21500</v>
      </c>
      <c r="V14" s="9" t="s">
        <v>42</v>
      </c>
      <c r="W14" s="9" t="s">
        <v>5</v>
      </c>
      <c r="X14" s="9" t="s">
        <v>1271</v>
      </c>
    </row>
    <row r="15" spans="1:24" s="9" customFormat="1" ht="13.5" customHeight="1" x14ac:dyDescent="0.2">
      <c r="A15" s="9">
        <v>16</v>
      </c>
      <c r="B15" s="9" t="s">
        <v>84</v>
      </c>
      <c r="C15" s="9">
        <v>2017</v>
      </c>
      <c r="D15" s="9" t="s">
        <v>85</v>
      </c>
      <c r="E15" s="9" t="s">
        <v>991</v>
      </c>
      <c r="F15" s="9" t="s">
        <v>1137</v>
      </c>
      <c r="G15" s="9" t="s">
        <v>30</v>
      </c>
      <c r="H15" s="9" t="s">
        <v>1286</v>
      </c>
      <c r="I15" s="9" t="s">
        <v>1138</v>
      </c>
      <c r="J15" s="9" t="s">
        <v>30</v>
      </c>
      <c r="K15" s="9">
        <v>9</v>
      </c>
      <c r="L15" s="9">
        <v>7.5</v>
      </c>
      <c r="M15" s="9" t="s">
        <v>1139</v>
      </c>
      <c r="N15" s="9" t="s">
        <v>30</v>
      </c>
      <c r="O15" s="9" t="s">
        <v>30</v>
      </c>
      <c r="P15" s="9" t="s">
        <v>30</v>
      </c>
      <c r="Q15" s="9" t="s">
        <v>30</v>
      </c>
      <c r="R15" s="9" t="s">
        <v>1140</v>
      </c>
      <c r="S15" s="9" t="s">
        <v>143</v>
      </c>
      <c r="T15" s="9" t="s">
        <v>30</v>
      </c>
      <c r="U15" s="128">
        <v>44274</v>
      </c>
      <c r="V15" s="9" t="s">
        <v>571</v>
      </c>
      <c r="W15" s="9" t="s">
        <v>5</v>
      </c>
      <c r="X15" s="9" t="s">
        <v>30</v>
      </c>
    </row>
    <row r="16" spans="1:24" s="9" customFormat="1" ht="13.5" customHeight="1" x14ac:dyDescent="0.2">
      <c r="A16" s="9">
        <v>19</v>
      </c>
      <c r="B16" s="9" t="s">
        <v>101</v>
      </c>
      <c r="C16" s="9">
        <v>2017</v>
      </c>
      <c r="D16" s="9" t="s">
        <v>40</v>
      </c>
      <c r="E16" s="9" t="s">
        <v>991</v>
      </c>
      <c r="F16" s="9" t="s">
        <v>1276</v>
      </c>
      <c r="G16" s="9" t="s">
        <v>30</v>
      </c>
      <c r="H16" s="9" t="s">
        <v>30</v>
      </c>
      <c r="I16" s="9" t="s">
        <v>1141</v>
      </c>
      <c r="J16" s="9" t="s">
        <v>30</v>
      </c>
      <c r="K16" s="9">
        <v>7.5</v>
      </c>
      <c r="L16" s="9" t="s">
        <v>30</v>
      </c>
      <c r="M16" s="9" t="s">
        <v>653</v>
      </c>
      <c r="N16" s="9" t="s">
        <v>30</v>
      </c>
      <c r="O16" s="9" t="s">
        <v>30</v>
      </c>
      <c r="P16" s="9" t="s">
        <v>30</v>
      </c>
      <c r="Q16" s="9" t="s">
        <v>30</v>
      </c>
      <c r="R16" s="9" t="s">
        <v>1047</v>
      </c>
      <c r="S16" s="9" t="s">
        <v>46</v>
      </c>
      <c r="T16" s="9" t="s">
        <v>33</v>
      </c>
      <c r="U16" s="128">
        <v>15500</v>
      </c>
      <c r="V16" s="9" t="s">
        <v>248</v>
      </c>
      <c r="W16" s="9" t="s">
        <v>5</v>
      </c>
      <c r="X16" s="9" t="s">
        <v>1273</v>
      </c>
    </row>
    <row r="17" spans="1:24" s="9" customFormat="1" ht="13.5" customHeight="1" x14ac:dyDescent="0.2">
      <c r="A17" s="9">
        <v>19</v>
      </c>
      <c r="B17" s="9" t="s">
        <v>101</v>
      </c>
      <c r="C17" s="9">
        <v>2017</v>
      </c>
      <c r="D17" s="9" t="s">
        <v>40</v>
      </c>
      <c r="E17" s="9" t="s">
        <v>991</v>
      </c>
      <c r="F17" s="9" t="s">
        <v>1276</v>
      </c>
      <c r="G17" s="9" t="s">
        <v>30</v>
      </c>
      <c r="H17" s="9" t="s">
        <v>30</v>
      </c>
      <c r="I17" s="9" t="s">
        <v>1141</v>
      </c>
      <c r="J17" s="9" t="s">
        <v>30</v>
      </c>
      <c r="K17" s="9">
        <v>13.75</v>
      </c>
      <c r="L17" s="9" t="s">
        <v>30</v>
      </c>
      <c r="M17" s="9" t="s">
        <v>653</v>
      </c>
      <c r="N17" s="9" t="s">
        <v>30</v>
      </c>
      <c r="O17" s="9" t="s">
        <v>30</v>
      </c>
      <c r="P17" s="9" t="s">
        <v>30</v>
      </c>
      <c r="Q17" s="9" t="s">
        <v>30</v>
      </c>
      <c r="R17" s="9" t="s">
        <v>1047</v>
      </c>
      <c r="S17" s="9" t="s">
        <v>46</v>
      </c>
      <c r="T17" s="9" t="s">
        <v>33</v>
      </c>
      <c r="U17" s="128">
        <v>19000</v>
      </c>
      <c r="V17" s="9" t="s">
        <v>248</v>
      </c>
      <c r="W17" s="9" t="s">
        <v>5</v>
      </c>
      <c r="X17" s="9" t="s">
        <v>1273</v>
      </c>
    </row>
    <row r="18" spans="1:24" s="9" customFormat="1" ht="13.5" customHeight="1" x14ac:dyDescent="0.2">
      <c r="A18" s="9">
        <v>19</v>
      </c>
      <c r="B18" s="9" t="s">
        <v>101</v>
      </c>
      <c r="C18" s="9">
        <v>2017</v>
      </c>
      <c r="D18" s="9" t="s">
        <v>40</v>
      </c>
      <c r="E18" s="9" t="s">
        <v>991</v>
      </c>
      <c r="F18" s="9" t="s">
        <v>1142</v>
      </c>
      <c r="G18" s="9" t="s">
        <v>30</v>
      </c>
      <c r="H18" s="9" t="s">
        <v>1284</v>
      </c>
      <c r="I18" s="9" t="s">
        <v>30</v>
      </c>
      <c r="J18" s="9" t="s">
        <v>30</v>
      </c>
      <c r="K18" s="9">
        <v>2.25</v>
      </c>
      <c r="L18" s="9" t="s">
        <v>30</v>
      </c>
      <c r="M18" s="9" t="s">
        <v>653</v>
      </c>
      <c r="N18" s="9" t="s">
        <v>30</v>
      </c>
      <c r="O18" s="9" t="s">
        <v>30</v>
      </c>
      <c r="P18" s="9" t="s">
        <v>30</v>
      </c>
      <c r="Q18" s="9" t="s">
        <v>30</v>
      </c>
      <c r="R18" s="9" t="s">
        <v>1143</v>
      </c>
      <c r="S18" s="9" t="s">
        <v>143</v>
      </c>
      <c r="T18" s="9" t="s">
        <v>30</v>
      </c>
      <c r="U18" s="128">
        <v>21000</v>
      </c>
      <c r="V18" s="9" t="s">
        <v>192</v>
      </c>
      <c r="W18" s="9" t="s">
        <v>5</v>
      </c>
      <c r="X18" s="9" t="s">
        <v>30</v>
      </c>
    </row>
    <row r="19" spans="1:24" s="9" customFormat="1" ht="13.5" customHeight="1" x14ac:dyDescent="0.2">
      <c r="A19" s="9">
        <v>19</v>
      </c>
      <c r="B19" s="9" t="s">
        <v>101</v>
      </c>
      <c r="C19" s="9">
        <v>2017</v>
      </c>
      <c r="D19" s="9" t="s">
        <v>40</v>
      </c>
      <c r="E19" s="9" t="s">
        <v>991</v>
      </c>
      <c r="F19" s="9" t="s">
        <v>1137</v>
      </c>
      <c r="G19" s="9" t="s">
        <v>30</v>
      </c>
      <c r="H19" s="9" t="s">
        <v>1287</v>
      </c>
      <c r="I19" s="9" t="s">
        <v>30</v>
      </c>
      <c r="J19" s="9" t="s">
        <v>30</v>
      </c>
      <c r="K19" s="9">
        <v>2.25</v>
      </c>
      <c r="L19" s="9" t="s">
        <v>30</v>
      </c>
      <c r="M19" s="9" t="s">
        <v>653</v>
      </c>
      <c r="N19" s="9" t="s">
        <v>30</v>
      </c>
      <c r="O19" s="9" t="s">
        <v>30</v>
      </c>
      <c r="P19" s="9" t="s">
        <v>30</v>
      </c>
      <c r="Q19" s="9" t="s">
        <v>30</v>
      </c>
      <c r="R19" s="9" t="s">
        <v>1047</v>
      </c>
      <c r="S19" s="9" t="s">
        <v>46</v>
      </c>
      <c r="T19" s="9" t="s">
        <v>33</v>
      </c>
      <c r="U19" s="128">
        <v>12000</v>
      </c>
      <c r="V19" s="9" t="s">
        <v>248</v>
      </c>
      <c r="W19" s="9" t="s">
        <v>5</v>
      </c>
      <c r="X19" s="9" t="s">
        <v>30</v>
      </c>
    </row>
    <row r="20" spans="1:24" s="9" customFormat="1" ht="13.5" customHeight="1" x14ac:dyDescent="0.2">
      <c r="A20" s="9">
        <v>27</v>
      </c>
      <c r="B20" s="9" t="s">
        <v>280</v>
      </c>
      <c r="C20" s="9">
        <v>2019</v>
      </c>
      <c r="D20" s="9" t="s">
        <v>40</v>
      </c>
      <c r="E20" s="9" t="s">
        <v>991</v>
      </c>
      <c r="F20" s="9" t="s">
        <v>1137</v>
      </c>
      <c r="G20" s="9">
        <v>60</v>
      </c>
      <c r="H20" s="9" t="s">
        <v>1231</v>
      </c>
      <c r="I20" s="9" t="s">
        <v>30</v>
      </c>
      <c r="J20" s="9" t="s">
        <v>30</v>
      </c>
      <c r="K20" s="9">
        <v>0.81499999999999995</v>
      </c>
      <c r="L20" s="9">
        <v>2.2000000000000002</v>
      </c>
      <c r="M20" s="9" t="s">
        <v>1144</v>
      </c>
      <c r="N20" s="9" t="s">
        <v>1292</v>
      </c>
      <c r="O20" s="9" t="s">
        <v>30</v>
      </c>
      <c r="P20" s="9">
        <v>1</v>
      </c>
      <c r="Q20" s="9">
        <v>1.39</v>
      </c>
      <c r="R20" s="9" t="s">
        <v>1145</v>
      </c>
      <c r="S20" s="9" t="s">
        <v>106</v>
      </c>
      <c r="T20" s="9" t="s">
        <v>30</v>
      </c>
      <c r="U20" s="128">
        <v>5063</v>
      </c>
      <c r="V20" s="9" t="s">
        <v>594</v>
      </c>
      <c r="W20" s="9" t="s">
        <v>5</v>
      </c>
      <c r="X20" s="9" t="s">
        <v>1274</v>
      </c>
    </row>
    <row r="21" spans="1:24" s="9" customFormat="1" ht="13.5" customHeight="1" x14ac:dyDescent="0.2">
      <c r="A21" s="9">
        <v>27</v>
      </c>
      <c r="B21" s="9" t="s">
        <v>280</v>
      </c>
      <c r="C21" s="9">
        <v>2019</v>
      </c>
      <c r="D21" s="9" t="s">
        <v>40</v>
      </c>
      <c r="E21" s="9" t="s">
        <v>991</v>
      </c>
      <c r="F21" s="9" t="s">
        <v>1137</v>
      </c>
      <c r="G21" s="9">
        <v>60</v>
      </c>
      <c r="H21" s="9" t="s">
        <v>1231</v>
      </c>
      <c r="I21" s="9" t="s">
        <v>30</v>
      </c>
      <c r="J21" s="9" t="s">
        <v>30</v>
      </c>
      <c r="K21" s="9">
        <v>1.0900000000000001</v>
      </c>
      <c r="L21" s="9">
        <v>2.2000000000000002</v>
      </c>
      <c r="M21" s="9" t="s">
        <v>1144</v>
      </c>
      <c r="N21" s="9" t="s">
        <v>1292</v>
      </c>
      <c r="O21" s="9" t="s">
        <v>30</v>
      </c>
      <c r="P21" s="9">
        <v>1.06</v>
      </c>
      <c r="Q21" s="9">
        <v>1.68</v>
      </c>
      <c r="R21" s="9" t="s">
        <v>1145</v>
      </c>
      <c r="S21" s="9" t="s">
        <v>106</v>
      </c>
      <c r="T21" s="9" t="s">
        <v>30</v>
      </c>
      <c r="U21" s="128">
        <v>6771</v>
      </c>
      <c r="V21" s="9" t="s">
        <v>594</v>
      </c>
      <c r="W21" s="9" t="s">
        <v>5</v>
      </c>
      <c r="X21" s="9" t="s">
        <v>1274</v>
      </c>
    </row>
    <row r="22" spans="1:24" s="9" customFormat="1" ht="13.5" customHeight="1" x14ac:dyDescent="0.2">
      <c r="A22" s="9">
        <v>27</v>
      </c>
      <c r="B22" s="9" t="s">
        <v>280</v>
      </c>
      <c r="C22" s="9">
        <v>2019</v>
      </c>
      <c r="D22" s="9" t="s">
        <v>40</v>
      </c>
      <c r="E22" s="9" t="s">
        <v>991</v>
      </c>
      <c r="F22" s="9" t="s">
        <v>1136</v>
      </c>
      <c r="G22" s="9">
        <v>36</v>
      </c>
      <c r="H22" s="9" t="s">
        <v>30</v>
      </c>
      <c r="I22" s="9" t="s">
        <v>30</v>
      </c>
      <c r="J22" s="9" t="s">
        <v>1146</v>
      </c>
      <c r="K22" s="9">
        <v>0.38</v>
      </c>
      <c r="L22" s="9">
        <v>0.75</v>
      </c>
      <c r="M22" s="9" t="s">
        <v>178</v>
      </c>
      <c r="N22" s="9" t="s">
        <v>1230</v>
      </c>
      <c r="O22" s="9" t="s">
        <v>30</v>
      </c>
      <c r="P22" s="9">
        <v>0.8</v>
      </c>
      <c r="Q22" s="9">
        <v>2.0499999999999998</v>
      </c>
      <c r="R22" s="9" t="s">
        <v>1147</v>
      </c>
      <c r="S22" s="9" t="s">
        <v>106</v>
      </c>
      <c r="T22" s="9" t="s">
        <v>30</v>
      </c>
      <c r="U22" s="128">
        <v>2199</v>
      </c>
      <c r="V22" s="9" t="s">
        <v>594</v>
      </c>
      <c r="W22" s="9" t="s">
        <v>5</v>
      </c>
      <c r="X22" s="9" t="s">
        <v>1272</v>
      </c>
    </row>
    <row r="23" spans="1:24" s="9" customFormat="1" ht="13.5" customHeight="1" x14ac:dyDescent="0.2">
      <c r="A23" s="9">
        <v>27</v>
      </c>
      <c r="B23" s="9" t="s">
        <v>280</v>
      </c>
      <c r="C23" s="9">
        <v>2019</v>
      </c>
      <c r="D23" s="9" t="s">
        <v>40</v>
      </c>
      <c r="E23" s="9" t="s">
        <v>991</v>
      </c>
      <c r="F23" s="9" t="s">
        <v>1137</v>
      </c>
      <c r="G23" s="9">
        <v>60</v>
      </c>
      <c r="H23" s="9" t="s">
        <v>1231</v>
      </c>
      <c r="I23" s="9" t="s">
        <v>30</v>
      </c>
      <c r="J23" s="9" t="s">
        <v>30</v>
      </c>
      <c r="K23" s="9">
        <v>0.78700000000000003</v>
      </c>
      <c r="L23" s="9">
        <v>2.2000000000000002</v>
      </c>
      <c r="M23" s="9" t="s">
        <v>178</v>
      </c>
      <c r="N23" s="9" t="s">
        <v>1292</v>
      </c>
      <c r="O23" s="9" t="s">
        <v>30</v>
      </c>
      <c r="P23" s="9">
        <v>0.9</v>
      </c>
      <c r="Q23" s="9">
        <v>1.4630000000000001</v>
      </c>
      <c r="R23" s="9" t="s">
        <v>1145</v>
      </c>
      <c r="S23" s="9" t="s">
        <v>106</v>
      </c>
      <c r="T23" s="9" t="s">
        <v>30</v>
      </c>
      <c r="U23" s="128">
        <v>4889</v>
      </c>
      <c r="V23" s="9" t="s">
        <v>594</v>
      </c>
      <c r="W23" s="9" t="s">
        <v>5</v>
      </c>
      <c r="X23" s="9" t="s">
        <v>1274</v>
      </c>
    </row>
    <row r="24" spans="1:24" s="9" customFormat="1" ht="13.5" customHeight="1" x14ac:dyDescent="0.2">
      <c r="A24" s="9">
        <v>27</v>
      </c>
      <c r="B24" s="9" t="s">
        <v>280</v>
      </c>
      <c r="C24" s="9">
        <v>2019</v>
      </c>
      <c r="D24" s="9" t="s">
        <v>40</v>
      </c>
      <c r="E24" s="9" t="s">
        <v>991</v>
      </c>
      <c r="F24" s="9" t="s">
        <v>1148</v>
      </c>
      <c r="G24" s="9">
        <v>36</v>
      </c>
      <c r="H24" s="9" t="s">
        <v>1288</v>
      </c>
      <c r="I24" s="9" t="s">
        <v>30</v>
      </c>
      <c r="J24" s="9" t="s">
        <v>30</v>
      </c>
      <c r="K24" s="9">
        <v>0.64500000000000002</v>
      </c>
      <c r="L24" s="9">
        <v>2.2000000000000002</v>
      </c>
      <c r="M24" s="9" t="s">
        <v>1144</v>
      </c>
      <c r="N24" s="9" t="s">
        <v>1294</v>
      </c>
      <c r="O24" s="9" t="s">
        <v>30</v>
      </c>
      <c r="P24" s="9">
        <v>1.25</v>
      </c>
      <c r="Q24" s="9">
        <v>1.85</v>
      </c>
      <c r="R24" s="9" t="s">
        <v>1147</v>
      </c>
      <c r="S24" s="9" t="s">
        <v>106</v>
      </c>
      <c r="T24" s="9" t="s">
        <v>30</v>
      </c>
      <c r="U24" s="128">
        <v>6650</v>
      </c>
      <c r="V24" s="9" t="s">
        <v>594</v>
      </c>
      <c r="W24" s="9" t="s">
        <v>5</v>
      </c>
      <c r="X24" s="9" t="s">
        <v>1272</v>
      </c>
    </row>
    <row r="25" spans="1:24" s="9" customFormat="1" ht="13.5" customHeight="1" x14ac:dyDescent="0.2">
      <c r="A25" s="9">
        <v>27</v>
      </c>
      <c r="B25" s="9" t="s">
        <v>280</v>
      </c>
      <c r="C25" s="9">
        <v>2019</v>
      </c>
      <c r="D25" s="9" t="s">
        <v>40</v>
      </c>
      <c r="E25" s="9" t="s">
        <v>991</v>
      </c>
      <c r="F25" s="9" t="s">
        <v>1148</v>
      </c>
      <c r="G25" s="9">
        <v>36</v>
      </c>
      <c r="H25" s="9" t="s">
        <v>1288</v>
      </c>
      <c r="I25" s="9" t="s">
        <v>30</v>
      </c>
      <c r="J25" s="9" t="s">
        <v>30</v>
      </c>
      <c r="K25" s="9">
        <v>1.2</v>
      </c>
      <c r="L25" s="9">
        <v>2.2000000000000002</v>
      </c>
      <c r="M25" s="9" t="s">
        <v>1144</v>
      </c>
      <c r="N25" s="9" t="s">
        <v>1229</v>
      </c>
      <c r="O25" s="9" t="s">
        <v>30</v>
      </c>
      <c r="P25" s="9">
        <v>1</v>
      </c>
      <c r="Q25" s="9" t="s">
        <v>30</v>
      </c>
      <c r="R25" s="9" t="s">
        <v>1147</v>
      </c>
      <c r="S25" s="9" t="s">
        <v>106</v>
      </c>
      <c r="T25" s="9" t="s">
        <v>30</v>
      </c>
      <c r="U25" s="128">
        <v>12277</v>
      </c>
      <c r="V25" s="9" t="s">
        <v>594</v>
      </c>
      <c r="W25" s="9" t="s">
        <v>5</v>
      </c>
      <c r="X25" s="9" t="s">
        <v>1272</v>
      </c>
    </row>
    <row r="26" spans="1:24" s="9" customFormat="1" ht="13.5" customHeight="1" x14ac:dyDescent="0.2">
      <c r="A26" s="9">
        <v>28</v>
      </c>
      <c r="B26" s="9" t="s">
        <v>119</v>
      </c>
      <c r="C26" s="9">
        <v>2019</v>
      </c>
      <c r="D26" s="9" t="s">
        <v>40</v>
      </c>
      <c r="E26" s="9" t="s">
        <v>991</v>
      </c>
      <c r="F26" s="9" t="s">
        <v>1149</v>
      </c>
      <c r="G26" s="9" t="s">
        <v>30</v>
      </c>
      <c r="H26" s="9" t="s">
        <v>30</v>
      </c>
      <c r="I26" s="9" t="s">
        <v>1150</v>
      </c>
      <c r="J26" s="9" t="s">
        <v>30</v>
      </c>
      <c r="K26" s="9">
        <v>200</v>
      </c>
      <c r="L26" s="9">
        <v>3</v>
      </c>
      <c r="M26" s="9" t="s">
        <v>445</v>
      </c>
      <c r="N26" s="9" t="s">
        <v>30</v>
      </c>
      <c r="O26" s="9" t="s">
        <v>30</v>
      </c>
      <c r="P26" s="9">
        <v>4</v>
      </c>
      <c r="Q26" s="9">
        <v>16</v>
      </c>
      <c r="R26" s="9" t="s">
        <v>1083</v>
      </c>
      <c r="S26" s="9" t="s">
        <v>46</v>
      </c>
      <c r="T26" s="9" t="s">
        <v>33</v>
      </c>
      <c r="U26" s="128">
        <v>143300</v>
      </c>
      <c r="V26" s="9" t="s">
        <v>248</v>
      </c>
      <c r="W26" s="9" t="s">
        <v>5</v>
      </c>
      <c r="X26" s="9" t="s">
        <v>1275</v>
      </c>
    </row>
    <row r="27" spans="1:24" s="9" customFormat="1" ht="13.5" customHeight="1" x14ac:dyDescent="0.2">
      <c r="A27" s="9">
        <v>28</v>
      </c>
      <c r="B27" s="9" t="s">
        <v>119</v>
      </c>
      <c r="C27" s="9">
        <v>2019</v>
      </c>
      <c r="D27" s="9" t="s">
        <v>40</v>
      </c>
      <c r="E27" s="9" t="s">
        <v>991</v>
      </c>
      <c r="F27" s="9" t="s">
        <v>1149</v>
      </c>
      <c r="G27" s="9" t="s">
        <v>30</v>
      </c>
      <c r="H27" s="9" t="s">
        <v>30</v>
      </c>
      <c r="I27" s="9" t="s">
        <v>1150</v>
      </c>
      <c r="J27" s="9" t="s">
        <v>30</v>
      </c>
      <c r="K27" s="9">
        <v>230</v>
      </c>
      <c r="L27" s="9">
        <v>3</v>
      </c>
      <c r="M27" s="9" t="s">
        <v>445</v>
      </c>
      <c r="N27" s="9" t="s">
        <v>30</v>
      </c>
      <c r="O27" s="9" t="s">
        <v>30</v>
      </c>
      <c r="P27" s="9">
        <v>4</v>
      </c>
      <c r="Q27" s="9">
        <v>18.399999999999999</v>
      </c>
      <c r="R27" s="9" t="s">
        <v>1083</v>
      </c>
      <c r="S27" s="9" t="s">
        <v>46</v>
      </c>
      <c r="T27" s="9" t="s">
        <v>33</v>
      </c>
      <c r="U27" s="128">
        <v>151900</v>
      </c>
      <c r="V27" s="9" t="s">
        <v>248</v>
      </c>
      <c r="W27" s="9" t="s">
        <v>5</v>
      </c>
      <c r="X27" s="9" t="s">
        <v>1275</v>
      </c>
    </row>
    <row r="28" spans="1:24" s="9" customFormat="1" ht="13.5" customHeight="1" x14ac:dyDescent="0.2">
      <c r="A28" s="9">
        <v>30</v>
      </c>
      <c r="B28" s="9" t="s">
        <v>141</v>
      </c>
      <c r="C28" s="9">
        <v>2017</v>
      </c>
      <c r="D28" s="9" t="s">
        <v>40</v>
      </c>
      <c r="E28" s="9" t="s">
        <v>991</v>
      </c>
      <c r="F28" s="9" t="s">
        <v>1151</v>
      </c>
      <c r="G28" s="9">
        <v>10</v>
      </c>
      <c r="H28" s="9" t="s">
        <v>30</v>
      </c>
      <c r="I28" s="9" t="s">
        <v>1141</v>
      </c>
      <c r="J28" s="9" t="s">
        <v>30</v>
      </c>
      <c r="K28" s="9">
        <v>4.0830000000000002</v>
      </c>
      <c r="L28" s="9">
        <v>0.6</v>
      </c>
      <c r="M28" s="9" t="s">
        <v>214</v>
      </c>
      <c r="N28" s="9" t="s">
        <v>586</v>
      </c>
      <c r="O28" s="9" t="s">
        <v>30</v>
      </c>
      <c r="P28" s="9">
        <v>1.59</v>
      </c>
      <c r="Q28" s="9">
        <v>2.92</v>
      </c>
      <c r="R28" s="9" t="s">
        <v>809</v>
      </c>
      <c r="S28" s="9" t="s">
        <v>46</v>
      </c>
      <c r="T28" s="9" t="s">
        <v>33</v>
      </c>
      <c r="U28" s="128">
        <v>19088</v>
      </c>
      <c r="V28" s="9" t="s">
        <v>248</v>
      </c>
      <c r="W28" s="9" t="s">
        <v>5</v>
      </c>
      <c r="X28" s="9" t="s">
        <v>1152</v>
      </c>
    </row>
    <row r="29" spans="1:24" s="9" customFormat="1" ht="13.5" customHeight="1" x14ac:dyDescent="0.2">
      <c r="A29" s="9">
        <v>30</v>
      </c>
      <c r="B29" s="9" t="s">
        <v>141</v>
      </c>
      <c r="C29" s="9">
        <v>2017</v>
      </c>
      <c r="D29" s="9" t="s">
        <v>40</v>
      </c>
      <c r="E29" s="9" t="s">
        <v>991</v>
      </c>
      <c r="F29" s="9" t="s">
        <v>1151</v>
      </c>
      <c r="G29" s="9">
        <v>20</v>
      </c>
      <c r="H29" s="9" t="s">
        <v>30</v>
      </c>
      <c r="I29" s="9" t="s">
        <v>1141</v>
      </c>
      <c r="J29" s="9" t="s">
        <v>30</v>
      </c>
      <c r="K29" s="9">
        <v>2.2930000000000001</v>
      </c>
      <c r="L29" s="9">
        <v>0.37</v>
      </c>
      <c r="M29" s="9" t="s">
        <v>214</v>
      </c>
      <c r="N29" s="9" t="s">
        <v>1153</v>
      </c>
      <c r="O29" s="9" t="s">
        <v>30</v>
      </c>
      <c r="P29" s="9">
        <v>1.19</v>
      </c>
      <c r="Q29" s="9">
        <v>2.84</v>
      </c>
      <c r="R29" s="9" t="s">
        <v>809</v>
      </c>
      <c r="S29" s="9" t="s">
        <v>46</v>
      </c>
      <c r="T29" s="9" t="s">
        <v>33</v>
      </c>
      <c r="U29" s="128">
        <v>22898</v>
      </c>
      <c r="V29" s="9" t="s">
        <v>248</v>
      </c>
      <c r="W29" s="9" t="s">
        <v>5</v>
      </c>
      <c r="X29" s="9" t="s">
        <v>1154</v>
      </c>
    </row>
    <row r="30" spans="1:24" s="9" customFormat="1" ht="13.5" customHeight="1" x14ac:dyDescent="0.2">
      <c r="A30" s="9">
        <v>30</v>
      </c>
      <c r="B30" s="9" t="s">
        <v>141</v>
      </c>
      <c r="C30" s="9">
        <v>2017</v>
      </c>
      <c r="D30" s="9" t="s">
        <v>40</v>
      </c>
      <c r="E30" s="9" t="s">
        <v>991</v>
      </c>
      <c r="F30" s="9" t="s">
        <v>1151</v>
      </c>
      <c r="G30" s="9">
        <v>50</v>
      </c>
      <c r="H30" s="9" t="s">
        <v>1289</v>
      </c>
      <c r="I30" s="9" t="s">
        <v>1141</v>
      </c>
      <c r="J30" s="9" t="s">
        <v>30</v>
      </c>
      <c r="K30" s="9">
        <v>2.8</v>
      </c>
      <c r="L30" s="9">
        <v>0.37</v>
      </c>
      <c r="M30" s="9" t="s">
        <v>214</v>
      </c>
      <c r="N30" s="9" t="s">
        <v>586</v>
      </c>
      <c r="O30" s="9" t="s">
        <v>30</v>
      </c>
      <c r="P30" s="9">
        <v>1.59</v>
      </c>
      <c r="Q30" s="9">
        <v>2.12</v>
      </c>
      <c r="R30" s="9" t="s">
        <v>809</v>
      </c>
      <c r="S30" s="9" t="s">
        <v>46</v>
      </c>
      <c r="T30" s="9" t="s">
        <v>33</v>
      </c>
      <c r="U30" s="128">
        <v>31800</v>
      </c>
      <c r="V30" s="9" t="s">
        <v>248</v>
      </c>
      <c r="W30" s="9" t="s">
        <v>5</v>
      </c>
      <c r="X30" s="9" t="s">
        <v>1155</v>
      </c>
    </row>
    <row r="31" spans="1:24" s="9" customFormat="1" ht="13.5" customHeight="1" x14ac:dyDescent="0.2">
      <c r="A31" s="9">
        <v>30</v>
      </c>
      <c r="B31" s="9" t="s">
        <v>141</v>
      </c>
      <c r="C31" s="9">
        <v>2017</v>
      </c>
      <c r="D31" s="9" t="s">
        <v>40</v>
      </c>
      <c r="E31" s="9" t="s">
        <v>991</v>
      </c>
      <c r="F31" s="9" t="s">
        <v>1156</v>
      </c>
      <c r="G31" s="9" t="s">
        <v>30</v>
      </c>
      <c r="H31" s="9" t="s">
        <v>1290</v>
      </c>
      <c r="I31" s="9" t="s">
        <v>1157</v>
      </c>
      <c r="J31" s="9" t="s">
        <v>1158</v>
      </c>
      <c r="K31" s="9">
        <v>1.2</v>
      </c>
      <c r="L31" s="9">
        <v>0.35</v>
      </c>
      <c r="M31" s="9" t="s">
        <v>214</v>
      </c>
      <c r="N31" s="9" t="s">
        <v>678</v>
      </c>
      <c r="O31" s="9" t="s">
        <v>30</v>
      </c>
      <c r="P31" s="9">
        <v>1.3</v>
      </c>
      <c r="Q31" s="9">
        <v>1.73</v>
      </c>
      <c r="R31" s="9" t="s">
        <v>1159</v>
      </c>
      <c r="S31" s="9" t="s">
        <v>143</v>
      </c>
      <c r="T31" s="9" t="s">
        <v>30</v>
      </c>
      <c r="U31" s="128">
        <v>21701</v>
      </c>
      <c r="V31" s="9" t="s">
        <v>571</v>
      </c>
      <c r="W31" s="9" t="s">
        <v>5</v>
      </c>
      <c r="X31" s="9" t="s">
        <v>1160</v>
      </c>
    </row>
    <row r="32" spans="1:24" s="9" customFormat="1" ht="13.5" customHeight="1" x14ac:dyDescent="0.2">
      <c r="A32" s="9">
        <v>44</v>
      </c>
      <c r="B32" s="9" t="s">
        <v>347</v>
      </c>
      <c r="C32" s="9">
        <v>2018</v>
      </c>
      <c r="D32" s="9" t="s">
        <v>90</v>
      </c>
      <c r="E32" s="9" t="s">
        <v>991</v>
      </c>
      <c r="F32" s="9" t="s">
        <v>1136</v>
      </c>
      <c r="G32" s="9" t="s">
        <v>30</v>
      </c>
      <c r="H32" s="9" t="s">
        <v>30</v>
      </c>
      <c r="I32" s="9" t="s">
        <v>30</v>
      </c>
      <c r="J32" s="9" t="s">
        <v>30</v>
      </c>
      <c r="K32" s="9">
        <v>0.55000000000000004</v>
      </c>
      <c r="L32" s="9" t="s">
        <v>30</v>
      </c>
      <c r="M32" s="9" t="s">
        <v>178</v>
      </c>
      <c r="N32" s="9" t="s">
        <v>1161</v>
      </c>
      <c r="O32" s="9" t="s">
        <v>30</v>
      </c>
      <c r="P32" s="9">
        <v>0.94</v>
      </c>
      <c r="Q32" s="9">
        <v>0.94</v>
      </c>
      <c r="R32" s="9" t="s">
        <v>1162</v>
      </c>
      <c r="S32" s="9" t="s">
        <v>106</v>
      </c>
      <c r="T32" s="9" t="s">
        <v>30</v>
      </c>
      <c r="U32" s="128">
        <v>2649</v>
      </c>
      <c r="V32" s="9" t="s">
        <v>192</v>
      </c>
      <c r="W32" s="9" t="s">
        <v>5</v>
      </c>
      <c r="X32" s="9" t="s">
        <v>30</v>
      </c>
    </row>
    <row r="33" spans="1:24" s="9" customFormat="1" ht="13.5" customHeight="1" x14ac:dyDescent="0.2">
      <c r="A33" s="9">
        <v>52</v>
      </c>
      <c r="B33" s="9" t="s">
        <v>154</v>
      </c>
      <c r="C33" s="9">
        <v>2018</v>
      </c>
      <c r="D33" s="9" t="s">
        <v>40</v>
      </c>
      <c r="E33" s="9" t="s">
        <v>991</v>
      </c>
      <c r="F33" s="9" t="s">
        <v>1277</v>
      </c>
      <c r="G33" s="9" t="s">
        <v>30</v>
      </c>
      <c r="H33" s="9" t="s">
        <v>30</v>
      </c>
      <c r="I33" s="9" t="s">
        <v>30</v>
      </c>
      <c r="J33" s="9" t="s">
        <v>30</v>
      </c>
      <c r="K33" s="9">
        <v>5</v>
      </c>
      <c r="L33" s="9">
        <v>4</v>
      </c>
      <c r="M33" s="9" t="s">
        <v>214</v>
      </c>
      <c r="N33" s="9" t="s">
        <v>644</v>
      </c>
      <c r="O33" s="9" t="s">
        <v>30</v>
      </c>
      <c r="P33" s="9">
        <v>2</v>
      </c>
      <c r="Q33" s="9">
        <v>4.5999999999999996</v>
      </c>
      <c r="R33" s="9" t="s">
        <v>818</v>
      </c>
      <c r="S33" s="9" t="s">
        <v>106</v>
      </c>
      <c r="T33" s="9" t="s">
        <v>30</v>
      </c>
      <c r="U33" s="128">
        <v>8760</v>
      </c>
      <c r="V33" s="9" t="s">
        <v>248</v>
      </c>
      <c r="W33" s="9" t="s">
        <v>5</v>
      </c>
      <c r="X33" s="9" t="s">
        <v>1267</v>
      </c>
    </row>
    <row r="34" spans="1:24" s="9" customFormat="1" ht="13.5" customHeight="1" x14ac:dyDescent="0.2">
      <c r="A34" s="15"/>
      <c r="B34" s="15"/>
      <c r="C34" s="15">
        <v>2022</v>
      </c>
      <c r="D34" s="15" t="s">
        <v>51</v>
      </c>
      <c r="E34" s="9" t="s">
        <v>991</v>
      </c>
      <c r="F34" s="9" t="s">
        <v>1151</v>
      </c>
      <c r="G34" s="115">
        <v>60</v>
      </c>
      <c r="H34" s="15" t="s">
        <v>30</v>
      </c>
      <c r="I34" s="15" t="s">
        <v>30</v>
      </c>
      <c r="J34" s="15" t="s">
        <v>30</v>
      </c>
      <c r="K34" s="15">
        <v>2.5</v>
      </c>
      <c r="L34" s="15">
        <v>2.2000000000000002</v>
      </c>
      <c r="M34" s="9" t="s">
        <v>214</v>
      </c>
      <c r="N34" s="15" t="s">
        <v>1343</v>
      </c>
      <c r="O34" s="15" t="s">
        <v>30</v>
      </c>
      <c r="P34" s="15">
        <v>1.4019999999999999</v>
      </c>
      <c r="Q34" s="15">
        <v>1.6</v>
      </c>
      <c r="R34" s="15" t="s">
        <v>1342</v>
      </c>
      <c r="S34" s="15" t="s">
        <v>106</v>
      </c>
      <c r="T34" s="15" t="s">
        <v>30</v>
      </c>
      <c r="U34" s="64">
        <v>6000</v>
      </c>
      <c r="V34" s="15" t="s">
        <v>248</v>
      </c>
      <c r="W34" s="15" t="s">
        <v>5</v>
      </c>
      <c r="X34" s="15" t="s">
        <v>30</v>
      </c>
    </row>
    <row r="35" spans="1:24" ht="13.5" customHeight="1" x14ac:dyDescent="0.4">
      <c r="C35" s="7">
        <v>2022</v>
      </c>
      <c r="D35" s="7" t="s">
        <v>148</v>
      </c>
      <c r="E35" s="9" t="s">
        <v>991</v>
      </c>
      <c r="F35" s="7" t="s">
        <v>1136</v>
      </c>
      <c r="G35" s="7">
        <v>120</v>
      </c>
      <c r="H35" s="7" t="s">
        <v>30</v>
      </c>
      <c r="I35" s="7" t="s">
        <v>30</v>
      </c>
      <c r="J35" s="7" t="s">
        <v>30</v>
      </c>
      <c r="K35" s="7">
        <v>5</v>
      </c>
      <c r="L35" s="7">
        <v>4</v>
      </c>
      <c r="M35" s="7" t="s">
        <v>30</v>
      </c>
      <c r="N35" s="7" t="s">
        <v>1476</v>
      </c>
      <c r="O35" s="7" t="s">
        <v>30</v>
      </c>
      <c r="P35" s="7" t="s">
        <v>30</v>
      </c>
      <c r="Q35" s="7">
        <v>1.5</v>
      </c>
      <c r="R35" s="7" t="s">
        <v>1477</v>
      </c>
      <c r="S35" s="7" t="s">
        <v>106</v>
      </c>
      <c r="T35" s="7" t="s">
        <v>30</v>
      </c>
      <c r="U35" s="63">
        <v>8000</v>
      </c>
      <c r="V35" s="9" t="s">
        <v>594</v>
      </c>
      <c r="W35" s="7" t="s">
        <v>5</v>
      </c>
      <c r="X35" s="7" t="s">
        <v>30</v>
      </c>
    </row>
  </sheetData>
  <sheetProtection sheet="1" objects="1" scenarios="1"/>
  <sortState xmlns:xlrd2="http://schemas.microsoft.com/office/spreadsheetml/2017/richdata2" ref="A3:X33">
    <sortCondition ref="E3"/>
  </sortState>
  <mergeCells count="1">
    <mergeCell ref="A1:X1"/>
  </mergeCells>
  <conditionalFormatting sqref="A1 Y1:XFD1 A2:XFD1048576">
    <cfRule type="containsBlanks" dxfId="6" priority="1">
      <formula>LEN(TRIM(A1))=0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9"/>
  <sheetViews>
    <sheetView workbookViewId="0"/>
  </sheetViews>
  <sheetFormatPr baseColWidth="10" defaultColWidth="11" defaultRowHeight="12.6" x14ac:dyDescent="0.2"/>
  <cols>
    <col min="1" max="16384" width="11" style="92"/>
  </cols>
  <sheetData>
    <row r="2" spans="2:4" x14ac:dyDescent="0.2">
      <c r="B2" s="91" t="s">
        <v>1305</v>
      </c>
      <c r="C2" s="91">
        <f>IF('BASE DE DATOS'!$G$7='Ingreso CEPCI'!B6,'Ingreso CEPCI'!C6,IF('BASE DE DATOS'!$G$7='Ingreso CEPCI'!B7,'Ingreso CEPCI'!C7,IF('BASE DE DATOS'!$G$7='Ingreso CEPCI'!B8,'Ingreso CEPCI'!C8,IF('BASE DE DATOS'!$G$7='Ingreso CEPCI'!B9,'Ingreso CEPCI'!C9,IF('BASE DE DATOS'!$G$7='Ingreso CEPCI'!B10,'Ingreso CEPCI'!C10)))))</f>
        <v>708.8</v>
      </c>
    </row>
    <row r="3" spans="2:4" x14ac:dyDescent="0.2">
      <c r="B3" s="91" t="s">
        <v>1306</v>
      </c>
      <c r="C3" s="91">
        <f>IF('BASE DE DATOS'!G9='Ingreso CEPCI'!B10,'Ingreso CEPCI'!C10,IF('BASE DE DATOS'!G9='Ingreso CEPCI'!B11,'Ingreso CEPCI'!C11,IF('BASE DE DATOS'!G9='Ingreso CEPCI'!B12,'Ingreso CEPCI'!C12,IF('BASE DE DATOS'!G9='Ingreso CEPCI'!B13,'Ingreso CEPCI'!C13,IF('BASE DE DATOS'!G9='Ingreso CEPCI'!B14,'Ingreso CEPCI'!C14,IF('BASE DE DATOS'!G9='Ingreso CEPCI'!B15,'Ingreso CEPCI'!C15,IF('BASE DE DATOS'!G9='Ingreso CEPCI'!B16,'Ingreso CEPCI'!C16,IF('BASE DE DATOS'!G9='Ingreso CEPCI'!B17,'Ingreso CEPCI'!C17,IF('BASE DE DATOS'!G9='Ingreso CEPCI'!B18,'Ingreso CEPCI'!C18,IF('BASE DE DATOS'!G9='Ingreso CEPCI'!B19,'Ingreso CEPCI'!C19,IF('BASE DE DATOS'!G9='Ingreso CEPCI'!B20,'Ingreso CEPCI'!C20,IF('BASE DE DATOS'!G9='Ingreso CEPCI'!B21,'Ingreso CEPCI'!C21,IF('BASE DE DATOS'!G9='Ingreso CEPCI'!B22,'Ingreso CEPCI'!C22,IF('BASE DE DATOS'!G9='Ingreso CEPCI'!B23,'Ingreso CEPCI'!C23,IF('BASE DE DATOS'!G9='Ingreso CEPCI'!B24,'Ingreso CEPCI'!C24,IF('BASE DE DATOS'!G9='Ingreso CEPCI'!B25,'Ingreso CEPCI'!C25,IF('BASE DE DATOS'!G9='Ingreso CEPCI'!B26,'Ingreso CEPCI'!C26,IF('BASE DE DATOS'!G9='Ingreso CEPCI'!B27,'Ingreso CEPCI'!C27,IF('BASE DE DATOS'!G9='Ingreso CEPCI'!B28,'Ingreso CEPCI'!C28,IF('BASE DE DATOS'!G9='Ingreso CEPCI'!B29,'Ingreso CEPCI'!C29))))))))))))))))))))</f>
        <v>797.9</v>
      </c>
    </row>
    <row r="4" spans="2:4" ht="13.2" thickBot="1" x14ac:dyDescent="0.25">
      <c r="B4" s="93"/>
      <c r="C4" s="93"/>
    </row>
    <row r="5" spans="2:4" x14ac:dyDescent="0.2">
      <c r="B5" s="94" t="s">
        <v>9</v>
      </c>
      <c r="C5" s="95" t="s">
        <v>1205</v>
      </c>
    </row>
    <row r="6" spans="2:4" x14ac:dyDescent="0.2">
      <c r="B6" s="96">
        <v>2017</v>
      </c>
      <c r="C6" s="97">
        <v>567.5</v>
      </c>
    </row>
    <row r="7" spans="2:4" x14ac:dyDescent="0.2">
      <c r="B7" s="96">
        <v>2018</v>
      </c>
      <c r="C7" s="98">
        <v>615.9</v>
      </c>
    </row>
    <row r="8" spans="2:4" x14ac:dyDescent="0.2">
      <c r="B8" s="96">
        <v>2019</v>
      </c>
      <c r="C8" s="97">
        <v>613.5</v>
      </c>
    </row>
    <row r="9" spans="2:4" x14ac:dyDescent="0.2">
      <c r="B9" s="96">
        <v>2020</v>
      </c>
      <c r="C9" s="97">
        <v>594.1</v>
      </c>
    </row>
    <row r="10" spans="2:4" x14ac:dyDescent="0.2">
      <c r="B10" s="96">
        <v>2021</v>
      </c>
      <c r="C10" s="97">
        <v>708.8</v>
      </c>
      <c r="D10" s="138" t="s">
        <v>1480</v>
      </c>
    </row>
    <row r="11" spans="2:4" x14ac:dyDescent="0.2">
      <c r="B11" s="96">
        <v>2022</v>
      </c>
      <c r="C11" s="97">
        <v>816</v>
      </c>
      <c r="D11" s="138" t="s">
        <v>1480</v>
      </c>
    </row>
    <row r="12" spans="2:4" x14ac:dyDescent="0.2">
      <c r="B12" s="96">
        <v>2023</v>
      </c>
      <c r="C12" s="97">
        <v>797.9</v>
      </c>
      <c r="D12" s="138" t="s">
        <v>1480</v>
      </c>
    </row>
    <row r="13" spans="2:4" x14ac:dyDescent="0.2">
      <c r="B13" s="96">
        <v>2024</v>
      </c>
      <c r="C13" s="97"/>
    </row>
    <row r="14" spans="2:4" x14ac:dyDescent="0.2">
      <c r="B14" s="96">
        <v>2025</v>
      </c>
      <c r="C14" s="97"/>
    </row>
    <row r="15" spans="2:4" x14ac:dyDescent="0.2">
      <c r="B15" s="96">
        <v>2026</v>
      </c>
      <c r="C15" s="97"/>
    </row>
    <row r="16" spans="2:4" x14ac:dyDescent="0.2">
      <c r="B16" s="96">
        <v>2027</v>
      </c>
      <c r="C16" s="97"/>
    </row>
    <row r="17" spans="2:3" x14ac:dyDescent="0.2">
      <c r="B17" s="96">
        <v>2028</v>
      </c>
      <c r="C17" s="97"/>
    </row>
    <row r="18" spans="2:3" x14ac:dyDescent="0.2">
      <c r="B18" s="96">
        <v>2029</v>
      </c>
      <c r="C18" s="97"/>
    </row>
    <row r="19" spans="2:3" x14ac:dyDescent="0.2">
      <c r="B19" s="96">
        <v>2030</v>
      </c>
      <c r="C19" s="97"/>
    </row>
    <row r="20" spans="2:3" x14ac:dyDescent="0.2">
      <c r="B20" s="96">
        <v>2031</v>
      </c>
      <c r="C20" s="97"/>
    </row>
    <row r="21" spans="2:3" x14ac:dyDescent="0.2">
      <c r="B21" s="96">
        <v>2032</v>
      </c>
      <c r="C21" s="97"/>
    </row>
    <row r="22" spans="2:3" x14ac:dyDescent="0.2">
      <c r="B22" s="96">
        <v>2033</v>
      </c>
      <c r="C22" s="97"/>
    </row>
    <row r="23" spans="2:3" x14ac:dyDescent="0.2">
      <c r="B23" s="96">
        <v>2034</v>
      </c>
      <c r="C23" s="97"/>
    </row>
    <row r="24" spans="2:3" x14ac:dyDescent="0.2">
      <c r="B24" s="96">
        <v>2035</v>
      </c>
      <c r="C24" s="97"/>
    </row>
    <row r="25" spans="2:3" x14ac:dyDescent="0.2">
      <c r="B25" s="96">
        <v>2036</v>
      </c>
      <c r="C25" s="97"/>
    </row>
    <row r="26" spans="2:3" x14ac:dyDescent="0.2">
      <c r="B26" s="96">
        <v>2037</v>
      </c>
      <c r="C26" s="97"/>
    </row>
    <row r="27" spans="2:3" x14ac:dyDescent="0.2">
      <c r="B27" s="96">
        <v>2038</v>
      </c>
      <c r="C27" s="97"/>
    </row>
    <row r="28" spans="2:3" x14ac:dyDescent="0.2">
      <c r="B28" s="96">
        <v>2039</v>
      </c>
      <c r="C28" s="97"/>
    </row>
    <row r="29" spans="2:3" ht="13.2" thickBot="1" x14ac:dyDescent="0.25">
      <c r="B29" s="99">
        <v>2040</v>
      </c>
      <c r="C29" s="10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249977111117893"/>
    <outlinePr summaryBelow="0" summaryRight="0"/>
  </sheetPr>
  <dimension ref="A1:W11"/>
  <sheetViews>
    <sheetView topLeftCell="C1" workbookViewId="0">
      <pane ySplit="2" topLeftCell="A3" activePane="bottomLeft" state="frozen"/>
      <selection pane="bottomLeft" sqref="A1:W1"/>
    </sheetView>
  </sheetViews>
  <sheetFormatPr baseColWidth="10" defaultColWidth="11.26953125" defaultRowHeight="15.75" customHeight="1" x14ac:dyDescent="0.4"/>
  <cols>
    <col min="1" max="1" width="4.08984375" style="7" hidden="1" customWidth="1"/>
    <col min="2" max="2" width="24" style="7" hidden="1" customWidth="1"/>
    <col min="3" max="3" width="4.453125" style="7" customWidth="1"/>
    <col min="4" max="4" width="18.26953125" style="7" customWidth="1"/>
    <col min="5" max="5" width="36.90625" style="7" bestFit="1" customWidth="1"/>
    <col min="6" max="6" width="11.26953125" style="7"/>
    <col min="7" max="7" width="8.453125" style="7" customWidth="1"/>
    <col min="8" max="8" width="12.26953125" style="7" customWidth="1"/>
    <col min="9" max="10" width="11.26953125" style="7"/>
    <col min="11" max="11" width="6.453125" style="7" customWidth="1"/>
    <col min="12" max="12" width="7.453125" style="7" customWidth="1"/>
    <col min="13" max="13" width="5.7265625" style="7" customWidth="1"/>
    <col min="14" max="14" width="7.7265625" style="7" customWidth="1"/>
    <col min="15" max="15" width="17" style="7" customWidth="1"/>
    <col min="16" max="22" width="11.26953125" style="7"/>
    <col min="23" max="23" width="124.90625" style="7" bestFit="1" customWidth="1"/>
    <col min="24" max="16384" width="11.26953125" style="7"/>
  </cols>
  <sheetData>
    <row r="1" spans="1:23" s="2" customFormat="1" ht="27.6" x14ac:dyDescent="0.2">
      <c r="A1" s="162" t="s">
        <v>953</v>
      </c>
      <c r="B1" s="162"/>
      <c r="C1" s="162"/>
      <c r="D1" s="162"/>
      <c r="E1" s="162"/>
      <c r="F1" s="162"/>
      <c r="G1" s="162"/>
      <c r="H1" s="162"/>
      <c r="I1" s="162"/>
      <c r="J1" s="162"/>
      <c r="K1" s="162"/>
      <c r="L1" s="162"/>
      <c r="M1" s="162"/>
      <c r="N1" s="162"/>
      <c r="O1" s="162"/>
      <c r="P1" s="162"/>
      <c r="Q1" s="162"/>
      <c r="R1" s="162"/>
      <c r="S1" s="162"/>
      <c r="T1" s="162"/>
      <c r="U1" s="162"/>
      <c r="V1" s="162"/>
      <c r="W1" s="162"/>
    </row>
    <row r="2" spans="1:23" ht="28.8" x14ac:dyDescent="0.4">
      <c r="A2" s="3" t="s">
        <v>1</v>
      </c>
      <c r="B2" s="3" t="s">
        <v>2</v>
      </c>
      <c r="C2" s="4" t="s">
        <v>9</v>
      </c>
      <c r="D2" s="3" t="s">
        <v>3</v>
      </c>
      <c r="E2" s="4" t="s">
        <v>4</v>
      </c>
      <c r="F2" s="4" t="s">
        <v>8</v>
      </c>
      <c r="G2" s="3" t="s">
        <v>954</v>
      </c>
      <c r="H2" s="3" t="s">
        <v>955</v>
      </c>
      <c r="I2" s="3" t="s">
        <v>956</v>
      </c>
      <c r="J2" s="3" t="s">
        <v>228</v>
      </c>
      <c r="K2" s="3" t="s">
        <v>17</v>
      </c>
      <c r="L2" s="3" t="s">
        <v>957</v>
      </c>
      <c r="M2" s="3" t="s">
        <v>19</v>
      </c>
      <c r="N2" s="3" t="s">
        <v>160</v>
      </c>
      <c r="O2" s="3" t="s">
        <v>161</v>
      </c>
      <c r="P2" s="3" t="s">
        <v>958</v>
      </c>
      <c r="Q2" s="4" t="s">
        <v>5</v>
      </c>
      <c r="R2" s="3" t="s">
        <v>6</v>
      </c>
      <c r="S2" s="3" t="s">
        <v>7</v>
      </c>
      <c r="T2" s="5" t="s">
        <v>1244</v>
      </c>
      <c r="U2" s="3" t="s">
        <v>22</v>
      </c>
      <c r="V2" s="3" t="s">
        <v>23</v>
      </c>
      <c r="W2" s="35" t="s">
        <v>959</v>
      </c>
    </row>
    <row r="3" spans="1:23" s="9" customFormat="1" ht="13.5" customHeight="1" x14ac:dyDescent="0.4">
      <c r="A3" s="15">
        <v>7</v>
      </c>
      <c r="B3" s="15" t="s">
        <v>50</v>
      </c>
      <c r="C3" s="1">
        <v>2021</v>
      </c>
      <c r="D3" s="15" t="s">
        <v>51</v>
      </c>
      <c r="E3" s="15" t="s">
        <v>960</v>
      </c>
      <c r="F3" s="15" t="s">
        <v>961</v>
      </c>
      <c r="G3" s="14">
        <v>1031</v>
      </c>
      <c r="H3" s="14">
        <v>5321</v>
      </c>
      <c r="I3" s="14">
        <f>147*3600</f>
        <v>529200</v>
      </c>
      <c r="J3" s="15">
        <v>29.4</v>
      </c>
      <c r="K3" s="15">
        <v>3.6</v>
      </c>
      <c r="L3" s="15">
        <v>11</v>
      </c>
      <c r="M3" s="15">
        <v>5.3</v>
      </c>
      <c r="N3" s="15">
        <v>74</v>
      </c>
      <c r="O3" s="15" t="s">
        <v>246</v>
      </c>
      <c r="P3" s="15" t="s">
        <v>962</v>
      </c>
      <c r="Q3" s="15" t="s">
        <v>963</v>
      </c>
      <c r="R3" s="15" t="s">
        <v>131</v>
      </c>
      <c r="S3" s="15" t="s">
        <v>964</v>
      </c>
      <c r="T3" s="14">
        <v>171000</v>
      </c>
      <c r="U3" s="15" t="s">
        <v>275</v>
      </c>
      <c r="V3" s="15" t="s">
        <v>5</v>
      </c>
      <c r="W3" s="15" t="s">
        <v>965</v>
      </c>
    </row>
    <row r="4" spans="1:23" s="9" customFormat="1" ht="13.5" customHeight="1" x14ac:dyDescent="0.4">
      <c r="A4" s="15">
        <v>11</v>
      </c>
      <c r="B4" s="15" t="s">
        <v>77</v>
      </c>
      <c r="C4" s="1">
        <v>2021</v>
      </c>
      <c r="D4" s="9" t="s">
        <v>78</v>
      </c>
      <c r="E4" s="15" t="s">
        <v>960</v>
      </c>
      <c r="F4" s="15" t="s">
        <v>966</v>
      </c>
      <c r="G4" s="14">
        <v>20</v>
      </c>
      <c r="H4" s="127">
        <v>465.2</v>
      </c>
      <c r="I4" s="15" t="s">
        <v>30</v>
      </c>
      <c r="J4" s="15">
        <v>25</v>
      </c>
      <c r="K4" s="15" t="s">
        <v>30</v>
      </c>
      <c r="L4" s="15">
        <v>1.84</v>
      </c>
      <c r="M4" s="15">
        <v>2.0099999999999998</v>
      </c>
      <c r="N4" s="15">
        <v>1.1000000000000001</v>
      </c>
      <c r="O4" s="15" t="s">
        <v>967</v>
      </c>
      <c r="P4" s="15" t="s">
        <v>962</v>
      </c>
      <c r="Q4" s="15" t="s">
        <v>968</v>
      </c>
      <c r="R4" s="15" t="s">
        <v>106</v>
      </c>
      <c r="S4" s="15" t="s">
        <v>30</v>
      </c>
      <c r="T4" s="14">
        <v>1156</v>
      </c>
      <c r="U4" s="15" t="s">
        <v>108</v>
      </c>
      <c r="V4" s="15" t="s">
        <v>5</v>
      </c>
      <c r="W4" s="15" t="s">
        <v>969</v>
      </c>
    </row>
    <row r="5" spans="1:23" s="9" customFormat="1" ht="13.5" customHeight="1" x14ac:dyDescent="0.4">
      <c r="A5" s="15">
        <v>12</v>
      </c>
      <c r="B5" s="15" t="s">
        <v>666</v>
      </c>
      <c r="C5" s="1">
        <v>2020</v>
      </c>
      <c r="D5" s="15" t="s">
        <v>667</v>
      </c>
      <c r="E5" s="15" t="s">
        <v>960</v>
      </c>
      <c r="F5" s="15" t="s">
        <v>970</v>
      </c>
      <c r="G5" s="129">
        <f>3180/1000</f>
        <v>3.18</v>
      </c>
      <c r="H5" s="15">
        <v>30</v>
      </c>
      <c r="I5" s="15" t="s">
        <v>30</v>
      </c>
      <c r="J5" s="15">
        <v>25</v>
      </c>
      <c r="K5" s="15">
        <v>1.1000000000000001</v>
      </c>
      <c r="L5" s="15">
        <v>1.1000000000000001</v>
      </c>
      <c r="M5" s="15">
        <v>1.7</v>
      </c>
      <c r="N5" s="15">
        <v>0.37</v>
      </c>
      <c r="O5" s="15" t="s">
        <v>30</v>
      </c>
      <c r="P5" s="15" t="s">
        <v>30</v>
      </c>
      <c r="Q5" s="15" t="s">
        <v>971</v>
      </c>
      <c r="R5" s="15" t="s">
        <v>46</v>
      </c>
      <c r="S5" s="15" t="s">
        <v>33</v>
      </c>
      <c r="T5" s="14">
        <v>3000</v>
      </c>
      <c r="U5" s="15" t="s">
        <v>42</v>
      </c>
      <c r="V5" s="15" t="s">
        <v>5</v>
      </c>
      <c r="W5" s="15" t="s">
        <v>972</v>
      </c>
    </row>
    <row r="6" spans="1:23" s="9" customFormat="1" ht="13.5" customHeight="1" x14ac:dyDescent="0.4">
      <c r="A6" s="15">
        <v>49</v>
      </c>
      <c r="B6" s="15" t="s">
        <v>151</v>
      </c>
      <c r="C6" s="1">
        <v>2018</v>
      </c>
      <c r="D6" s="9" t="s">
        <v>40</v>
      </c>
      <c r="E6" s="15" t="s">
        <v>960</v>
      </c>
      <c r="F6" s="15" t="s">
        <v>984</v>
      </c>
      <c r="G6" s="129">
        <v>4.3</v>
      </c>
      <c r="H6" s="15">
        <v>28</v>
      </c>
      <c r="I6" s="15" t="s">
        <v>30</v>
      </c>
      <c r="J6" s="15">
        <v>29.4</v>
      </c>
      <c r="K6" s="15" t="s">
        <v>30</v>
      </c>
      <c r="L6" s="15">
        <v>0.95</v>
      </c>
      <c r="M6" s="15">
        <v>2</v>
      </c>
      <c r="N6" s="15">
        <v>6.7</v>
      </c>
      <c r="O6" s="15" t="s">
        <v>985</v>
      </c>
      <c r="P6" s="15" t="s">
        <v>962</v>
      </c>
      <c r="Q6" s="15" t="s">
        <v>986</v>
      </c>
      <c r="R6" s="15" t="s">
        <v>143</v>
      </c>
      <c r="S6" s="15" t="s">
        <v>30</v>
      </c>
      <c r="T6" s="14">
        <v>1827</v>
      </c>
      <c r="U6" s="15" t="s">
        <v>42</v>
      </c>
      <c r="V6" s="15" t="s">
        <v>5</v>
      </c>
      <c r="W6" s="15" t="s">
        <v>987</v>
      </c>
    </row>
    <row r="7" spans="1:23" s="9" customFormat="1" ht="13.5" customHeight="1" x14ac:dyDescent="0.4">
      <c r="C7" s="7">
        <v>2021</v>
      </c>
      <c r="D7" s="9" t="s">
        <v>78</v>
      </c>
      <c r="E7" s="15" t="s">
        <v>960</v>
      </c>
      <c r="F7" s="9" t="s">
        <v>1428</v>
      </c>
      <c r="G7" s="9">
        <v>770</v>
      </c>
      <c r="H7" s="40">
        <v>8943</v>
      </c>
      <c r="I7" s="40">
        <v>9360</v>
      </c>
      <c r="J7" s="9">
        <v>29</v>
      </c>
      <c r="K7" s="9">
        <v>11</v>
      </c>
      <c r="L7" s="9">
        <v>2.6</v>
      </c>
      <c r="M7" s="9">
        <v>5.3</v>
      </c>
      <c r="N7" s="9">
        <v>45</v>
      </c>
      <c r="O7" s="15" t="s">
        <v>246</v>
      </c>
      <c r="P7" s="9" t="s">
        <v>962</v>
      </c>
      <c r="Q7" s="15" t="s">
        <v>963</v>
      </c>
      <c r="R7" s="15" t="s">
        <v>131</v>
      </c>
      <c r="S7" s="9" t="s">
        <v>30</v>
      </c>
      <c r="T7" s="40">
        <v>801100</v>
      </c>
      <c r="U7" s="9" t="s">
        <v>275</v>
      </c>
      <c r="V7" s="9" t="s">
        <v>5</v>
      </c>
      <c r="W7" s="15" t="s">
        <v>1429</v>
      </c>
    </row>
    <row r="8" spans="1:23" s="9" customFormat="1" ht="13.5" customHeight="1" x14ac:dyDescent="0.4">
      <c r="A8" s="15">
        <v>36</v>
      </c>
      <c r="B8" s="15" t="s">
        <v>204</v>
      </c>
      <c r="C8" s="1">
        <v>2017</v>
      </c>
      <c r="D8" s="15" t="s">
        <v>811</v>
      </c>
      <c r="E8" s="15" t="s">
        <v>979</v>
      </c>
      <c r="F8" s="15" t="s">
        <v>980</v>
      </c>
      <c r="G8" s="14">
        <v>12</v>
      </c>
      <c r="H8" s="15">
        <v>112</v>
      </c>
      <c r="I8" s="40">
        <f>4.8*3600</f>
        <v>17280</v>
      </c>
      <c r="J8" s="15">
        <v>22</v>
      </c>
      <c r="K8" s="15">
        <v>2.2999999999999998</v>
      </c>
      <c r="L8" s="15">
        <v>1.02</v>
      </c>
      <c r="M8" s="15">
        <v>1.9</v>
      </c>
      <c r="N8" s="15">
        <f>0.55*2</f>
        <v>1.1000000000000001</v>
      </c>
      <c r="O8" s="15" t="s">
        <v>981</v>
      </c>
      <c r="P8" s="15" t="s">
        <v>30</v>
      </c>
      <c r="Q8" s="15" t="s">
        <v>982</v>
      </c>
      <c r="R8" s="15" t="s">
        <v>106</v>
      </c>
      <c r="S8" s="15" t="s">
        <v>30</v>
      </c>
      <c r="T8" s="14">
        <v>9715</v>
      </c>
      <c r="U8" s="15" t="s">
        <v>192</v>
      </c>
      <c r="V8" s="15" t="s">
        <v>5</v>
      </c>
      <c r="W8" s="15" t="s">
        <v>983</v>
      </c>
    </row>
    <row r="9" spans="1:23" s="9" customFormat="1" ht="13.5" customHeight="1" x14ac:dyDescent="0.4">
      <c r="A9" s="15">
        <v>16</v>
      </c>
      <c r="B9" s="15" t="s">
        <v>84</v>
      </c>
      <c r="C9" s="1">
        <v>2017</v>
      </c>
      <c r="D9" s="15" t="s">
        <v>85</v>
      </c>
      <c r="E9" s="15" t="s">
        <v>973</v>
      </c>
      <c r="F9" s="15" t="s">
        <v>974</v>
      </c>
      <c r="G9" s="14">
        <v>23.16</v>
      </c>
      <c r="H9" s="15">
        <v>204</v>
      </c>
      <c r="I9" s="15" t="s">
        <v>30</v>
      </c>
      <c r="J9" s="15">
        <v>31</v>
      </c>
      <c r="K9" s="15">
        <v>1.34</v>
      </c>
      <c r="L9" s="15">
        <v>2.13</v>
      </c>
      <c r="M9" s="15">
        <v>2.37</v>
      </c>
      <c r="N9" s="15">
        <v>4</v>
      </c>
      <c r="O9" s="15" t="s">
        <v>975</v>
      </c>
      <c r="P9" s="15" t="s">
        <v>976</v>
      </c>
      <c r="Q9" s="15" t="s">
        <v>977</v>
      </c>
      <c r="R9" s="15" t="s">
        <v>92</v>
      </c>
      <c r="S9" s="15" t="s">
        <v>30</v>
      </c>
      <c r="T9" s="14">
        <v>4685</v>
      </c>
      <c r="U9" s="15" t="s">
        <v>95</v>
      </c>
      <c r="V9" s="15" t="s">
        <v>5</v>
      </c>
      <c r="W9" s="15" t="s">
        <v>978</v>
      </c>
    </row>
    <row r="10" spans="1:23" s="9" customFormat="1" ht="13.5" customHeight="1" x14ac:dyDescent="0.4">
      <c r="C10" s="7">
        <v>2021</v>
      </c>
      <c r="D10" s="9" t="s">
        <v>78</v>
      </c>
      <c r="E10" s="15" t="s">
        <v>973</v>
      </c>
      <c r="F10" s="9" t="s">
        <v>1380</v>
      </c>
      <c r="G10" s="9">
        <v>915</v>
      </c>
      <c r="H10" s="15" t="s">
        <v>30</v>
      </c>
      <c r="I10" s="15" t="s">
        <v>30</v>
      </c>
      <c r="J10" s="15">
        <v>23</v>
      </c>
      <c r="K10" s="9">
        <v>6.05</v>
      </c>
      <c r="L10" s="9">
        <v>8.5</v>
      </c>
      <c r="M10" s="9">
        <v>5.41</v>
      </c>
      <c r="N10" s="9">
        <v>30</v>
      </c>
      <c r="O10" s="9" t="s">
        <v>1381</v>
      </c>
      <c r="P10" s="9" t="s">
        <v>962</v>
      </c>
      <c r="Q10" s="9" t="s">
        <v>968</v>
      </c>
      <c r="R10" s="9" t="s">
        <v>106</v>
      </c>
      <c r="S10" s="9" t="s">
        <v>30</v>
      </c>
      <c r="T10" s="40">
        <v>29874</v>
      </c>
      <c r="U10" s="9" t="s">
        <v>248</v>
      </c>
      <c r="V10" s="9" t="s">
        <v>5</v>
      </c>
      <c r="W10" s="9" t="s">
        <v>30</v>
      </c>
    </row>
    <row r="11" spans="1:23" s="9" customFormat="1" ht="13.5" customHeight="1" x14ac:dyDescent="0.4">
      <c r="A11" s="15"/>
      <c r="B11" s="15"/>
      <c r="C11" s="1">
        <v>2022</v>
      </c>
      <c r="D11" s="9" t="s">
        <v>148</v>
      </c>
      <c r="E11" s="15" t="s">
        <v>973</v>
      </c>
      <c r="F11" s="15" t="s">
        <v>1319</v>
      </c>
      <c r="G11" s="15">
        <v>150</v>
      </c>
      <c r="H11" s="15">
        <v>2964</v>
      </c>
      <c r="I11" s="15" t="s">
        <v>30</v>
      </c>
      <c r="J11" s="15">
        <v>31</v>
      </c>
      <c r="K11" s="15">
        <v>3.22</v>
      </c>
      <c r="L11" s="15">
        <v>4.665</v>
      </c>
      <c r="M11" s="15">
        <v>3.48</v>
      </c>
      <c r="N11" s="15">
        <v>11</v>
      </c>
      <c r="O11" s="15" t="s">
        <v>246</v>
      </c>
      <c r="P11" s="15" t="s">
        <v>30</v>
      </c>
      <c r="Q11" s="15" t="s">
        <v>1321</v>
      </c>
      <c r="R11" s="15" t="s">
        <v>106</v>
      </c>
      <c r="S11" s="15" t="s">
        <v>30</v>
      </c>
      <c r="T11" s="14">
        <v>14500</v>
      </c>
      <c r="U11" s="15" t="s">
        <v>108</v>
      </c>
      <c r="V11" s="15" t="s">
        <v>5</v>
      </c>
      <c r="W11" s="15" t="s">
        <v>1320</v>
      </c>
    </row>
  </sheetData>
  <sheetProtection sheet="1" objects="1" scenarios="1"/>
  <sortState xmlns:xlrd2="http://schemas.microsoft.com/office/spreadsheetml/2017/richdata2" ref="A3:W9">
    <sortCondition ref="E3"/>
  </sortState>
  <mergeCells count="1">
    <mergeCell ref="A1:W1"/>
  </mergeCells>
  <conditionalFormatting sqref="A3:V10 W4:W11 D10:E11">
    <cfRule type="containsBlanks" dxfId="5" priority="10">
      <formula>LEN(TRIM(A3))=0</formula>
    </cfRule>
  </conditionalFormatting>
  <conditionalFormatting sqref="A2:XFD1048576 A1 X1:XFD1">
    <cfRule type="containsBlanks" dxfId="4" priority="9">
      <formula>LEN(TRIM(A1))=0</formula>
    </cfRule>
  </conditionalFormatting>
  <conditionalFormatting sqref="E7">
    <cfRule type="containsBlanks" dxfId="3" priority="3">
      <formula>LEN(TRIM(E7))=0</formula>
    </cfRule>
  </conditionalFormatting>
  <conditionalFormatting sqref="O7">
    <cfRule type="containsBlanks" dxfId="2" priority="2">
      <formula>LEN(TRIM(O7))=0</formula>
    </cfRule>
  </conditionalFormatting>
  <conditionalFormatting sqref="Q7:R7">
    <cfRule type="containsBlanks" dxfId="1" priority="1">
      <formula>LEN(TRIM(Q7))=0</formula>
    </cfRule>
  </conditionalFormatting>
  <conditionalFormatting sqref="T11">
    <cfRule type="containsBlanks" dxfId="0" priority="6">
      <formula>LEN(TRIM(T11))=0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65"/>
  <sheetViews>
    <sheetView workbookViewId="0">
      <selection activeCell="B16" sqref="B16"/>
    </sheetView>
  </sheetViews>
  <sheetFormatPr baseColWidth="10" defaultColWidth="10.90625" defaultRowHeight="12.75" customHeight="1" x14ac:dyDescent="0.4"/>
  <cols>
    <col min="1" max="1" width="10.90625" style="7"/>
    <col min="2" max="2" width="25.36328125" style="7" bestFit="1" customWidth="1"/>
    <col min="3" max="3" width="7.36328125" style="7" customWidth="1"/>
    <col min="4" max="4" width="22.6328125" style="11" bestFit="1" customWidth="1"/>
    <col min="5" max="5" width="44.08984375" style="7" bestFit="1" customWidth="1"/>
    <col min="6" max="6" width="12" style="7" bestFit="1" customWidth="1"/>
    <col min="7" max="16384" width="10.90625" style="7"/>
  </cols>
  <sheetData>
    <row r="2" spans="2:5" ht="12.75" customHeight="1" thickBot="1" x14ac:dyDescent="0.45">
      <c r="B2" s="68" t="s">
        <v>1180</v>
      </c>
      <c r="D2" s="90"/>
      <c r="E2" s="68" t="s">
        <v>1181</v>
      </c>
    </row>
    <row r="3" spans="2:5" ht="12.75" customHeight="1" x14ac:dyDescent="0.4">
      <c r="B3" s="69" t="s">
        <v>1164</v>
      </c>
      <c r="D3" s="161" t="str">
        <f>B3</f>
        <v>Calderas</v>
      </c>
      <c r="E3" s="70" t="s">
        <v>111</v>
      </c>
    </row>
    <row r="4" spans="2:5" ht="12.75" customHeight="1" x14ac:dyDescent="0.4">
      <c r="B4" s="71" t="s">
        <v>1165</v>
      </c>
      <c r="D4" s="161"/>
      <c r="E4" s="72" t="s">
        <v>52</v>
      </c>
    </row>
    <row r="5" spans="2:5" ht="12.75" customHeight="1" x14ac:dyDescent="0.4">
      <c r="B5" s="71" t="s">
        <v>1166</v>
      </c>
      <c r="D5" s="161"/>
      <c r="E5" s="72" t="s">
        <v>27</v>
      </c>
    </row>
    <row r="6" spans="2:5" ht="12.75" customHeight="1" x14ac:dyDescent="0.4">
      <c r="B6" s="71" t="s">
        <v>1167</v>
      </c>
      <c r="D6" s="161"/>
      <c r="E6" s="72" t="s">
        <v>79</v>
      </c>
    </row>
    <row r="7" spans="2:5" ht="12.75" customHeight="1" thickBot="1" x14ac:dyDescent="0.45">
      <c r="B7" s="71" t="s">
        <v>1168</v>
      </c>
      <c r="D7" s="161"/>
      <c r="E7" s="73" t="s">
        <v>44</v>
      </c>
    </row>
    <row r="8" spans="2:5" ht="12.75" customHeight="1" x14ac:dyDescent="0.4">
      <c r="B8" s="71" t="s">
        <v>1169</v>
      </c>
      <c r="D8" s="154" t="str">
        <f>B4</f>
        <v>Centrífugas</v>
      </c>
      <c r="E8" s="74" t="s">
        <v>181</v>
      </c>
    </row>
    <row r="9" spans="2:5" ht="12.75" customHeight="1" x14ac:dyDescent="0.4">
      <c r="B9" s="71" t="s">
        <v>1298</v>
      </c>
      <c r="D9" s="155"/>
      <c r="E9" s="75" t="s">
        <v>165</v>
      </c>
    </row>
    <row r="10" spans="2:5" ht="12.75" customHeight="1" thickBot="1" x14ac:dyDescent="0.45">
      <c r="B10" s="71" t="s">
        <v>1170</v>
      </c>
      <c r="D10" s="156"/>
      <c r="E10" s="76" t="s">
        <v>200</v>
      </c>
    </row>
    <row r="11" spans="2:5" ht="12.75" customHeight="1" thickBot="1" x14ac:dyDescent="0.45">
      <c r="B11" s="71" t="s">
        <v>1171</v>
      </c>
      <c r="D11" s="77" t="s">
        <v>1166</v>
      </c>
      <c r="E11" s="78" t="s">
        <v>232</v>
      </c>
    </row>
    <row r="12" spans="2:5" ht="12.75" customHeight="1" x14ac:dyDescent="0.4">
      <c r="B12" s="71" t="s">
        <v>1203</v>
      </c>
      <c r="D12" s="154" t="str">
        <f>B6</f>
        <v>Compresores</v>
      </c>
      <c r="E12" s="74" t="s">
        <v>319</v>
      </c>
    </row>
    <row r="13" spans="2:5" ht="12.75" customHeight="1" x14ac:dyDescent="0.4">
      <c r="B13" s="71" t="s">
        <v>1173</v>
      </c>
      <c r="D13" s="155"/>
      <c r="E13" s="75" t="s">
        <v>305</v>
      </c>
    </row>
    <row r="14" spans="2:5" ht="12.75" customHeight="1" x14ac:dyDescent="0.4">
      <c r="B14" s="71" t="s">
        <v>1299</v>
      </c>
      <c r="D14" s="155"/>
      <c r="E14" s="75" t="s">
        <v>328</v>
      </c>
    </row>
    <row r="15" spans="2:5" ht="12.75" customHeight="1" thickBot="1" x14ac:dyDescent="0.45">
      <c r="B15" s="71" t="s">
        <v>1174</v>
      </c>
      <c r="D15" s="156"/>
      <c r="E15" s="76" t="s">
        <v>323</v>
      </c>
    </row>
    <row r="16" spans="2:5" ht="12.75" customHeight="1" x14ac:dyDescent="0.4">
      <c r="B16" s="71" t="s">
        <v>1176</v>
      </c>
      <c r="D16" s="154" t="str">
        <f>B7</f>
        <v>Evaporadores</v>
      </c>
      <c r="E16" s="74" t="s">
        <v>407</v>
      </c>
    </row>
    <row r="17" spans="2:5" ht="12.75" customHeight="1" x14ac:dyDescent="0.4">
      <c r="B17" s="71" t="s">
        <v>1178</v>
      </c>
      <c r="D17" s="155"/>
      <c r="E17" s="79" t="s">
        <v>383</v>
      </c>
    </row>
    <row r="18" spans="2:5" ht="12.75" customHeight="1" thickBot="1" x14ac:dyDescent="0.45">
      <c r="B18" s="71" t="s">
        <v>1300</v>
      </c>
      <c r="D18" s="156"/>
      <c r="E18" s="80" t="s">
        <v>392</v>
      </c>
    </row>
    <row r="19" spans="2:5" ht="12.75" customHeight="1" thickBot="1" x14ac:dyDescent="0.45">
      <c r="B19" s="81" t="s">
        <v>1301</v>
      </c>
      <c r="D19" s="154" t="str">
        <f>B8</f>
        <v>Filtros</v>
      </c>
      <c r="E19" s="82" t="s">
        <v>535</v>
      </c>
    </row>
    <row r="20" spans="2:5" ht="12.75" customHeight="1" x14ac:dyDescent="0.4">
      <c r="D20" s="155"/>
      <c r="E20" s="79" t="s">
        <v>435</v>
      </c>
    </row>
    <row r="21" spans="2:5" ht="12.75" customHeight="1" x14ac:dyDescent="0.4">
      <c r="D21" s="155"/>
      <c r="E21" s="75" t="s">
        <v>530</v>
      </c>
    </row>
    <row r="22" spans="2:5" ht="12.75" customHeight="1" x14ac:dyDescent="0.4">
      <c r="D22" s="155"/>
      <c r="E22" s="75" t="s">
        <v>514</v>
      </c>
    </row>
    <row r="23" spans="2:5" ht="12.75" customHeight="1" x14ac:dyDescent="0.4">
      <c r="D23" s="155"/>
      <c r="E23" s="75" t="s">
        <v>458</v>
      </c>
    </row>
    <row r="24" spans="2:5" ht="12.75" customHeight="1" x14ac:dyDescent="0.4">
      <c r="D24" s="155"/>
      <c r="E24" s="75" t="s">
        <v>505</v>
      </c>
    </row>
    <row r="25" spans="2:5" ht="12.75" customHeight="1" x14ac:dyDescent="0.4">
      <c r="D25" s="155"/>
      <c r="E25" s="79" t="s">
        <v>481</v>
      </c>
    </row>
    <row r="26" spans="2:5" ht="12.75" customHeight="1" x14ac:dyDescent="0.4">
      <c r="D26" s="155"/>
      <c r="E26" s="75" t="s">
        <v>510</v>
      </c>
    </row>
    <row r="27" spans="2:5" ht="12.75" customHeight="1" x14ac:dyDescent="0.4">
      <c r="D27" s="155"/>
      <c r="E27" s="79" t="s">
        <v>441</v>
      </c>
    </row>
    <row r="28" spans="2:5" ht="12.75" customHeight="1" thickBot="1" x14ac:dyDescent="0.45">
      <c r="D28" s="156"/>
      <c r="E28" s="80" t="s">
        <v>475</v>
      </c>
    </row>
    <row r="29" spans="2:5" ht="12.75" customHeight="1" x14ac:dyDescent="0.4">
      <c r="D29" s="154" t="str">
        <f>B9</f>
        <v>Intercambiadores_de_calor</v>
      </c>
      <c r="E29" s="82" t="s">
        <v>1183</v>
      </c>
    </row>
    <row r="30" spans="2:5" ht="12.75" customHeight="1" x14ac:dyDescent="0.4">
      <c r="D30" s="155"/>
      <c r="E30" s="75" t="s">
        <v>597</v>
      </c>
    </row>
    <row r="31" spans="2:5" ht="12.75" customHeight="1" x14ac:dyDescent="0.4">
      <c r="D31" s="155"/>
      <c r="E31" s="79" t="s">
        <v>577</v>
      </c>
    </row>
    <row r="32" spans="2:5" ht="12.75" customHeight="1" x14ac:dyDescent="0.4">
      <c r="D32" s="155"/>
      <c r="E32" s="75" t="s">
        <v>1182</v>
      </c>
    </row>
    <row r="33" spans="4:5" ht="12.75" customHeight="1" x14ac:dyDescent="0.4">
      <c r="D33" s="155"/>
      <c r="E33" s="75" t="s">
        <v>608</v>
      </c>
    </row>
    <row r="34" spans="4:5" ht="12.75" customHeight="1" x14ac:dyDescent="0.4">
      <c r="D34" s="155"/>
      <c r="E34" s="75" t="s">
        <v>595</v>
      </c>
    </row>
    <row r="35" spans="4:5" ht="12.75" customHeight="1" thickBot="1" x14ac:dyDescent="0.45">
      <c r="D35" s="156"/>
      <c r="E35" s="79" t="s">
        <v>573</v>
      </c>
    </row>
    <row r="36" spans="4:5" ht="12.75" customHeight="1" x14ac:dyDescent="0.4">
      <c r="D36" s="154" t="str">
        <f>B10</f>
        <v>Mixers</v>
      </c>
      <c r="E36" s="83" t="s">
        <v>1192</v>
      </c>
    </row>
    <row r="37" spans="4:5" ht="12.75" customHeight="1" x14ac:dyDescent="0.4">
      <c r="D37" s="155"/>
      <c r="E37" s="84" t="s">
        <v>660</v>
      </c>
    </row>
    <row r="38" spans="4:5" ht="12.75" customHeight="1" x14ac:dyDescent="0.4">
      <c r="D38" s="155"/>
      <c r="E38" s="84" t="s">
        <v>1187</v>
      </c>
    </row>
    <row r="39" spans="4:5" ht="12.75" customHeight="1" x14ac:dyDescent="0.4">
      <c r="D39" s="155"/>
      <c r="E39" s="84" t="s">
        <v>1189</v>
      </c>
    </row>
    <row r="40" spans="4:5" ht="12.75" customHeight="1" thickBot="1" x14ac:dyDescent="0.45">
      <c r="D40" s="156"/>
      <c r="E40" s="85" t="s">
        <v>1198</v>
      </c>
    </row>
    <row r="41" spans="4:5" ht="12.75" customHeight="1" x14ac:dyDescent="0.4">
      <c r="D41" s="154" t="str">
        <f>B11</f>
        <v>Molinos</v>
      </c>
      <c r="E41" s="74" t="s">
        <v>715</v>
      </c>
    </row>
    <row r="42" spans="4:5" ht="12.75" customHeight="1" x14ac:dyDescent="0.4">
      <c r="D42" s="155"/>
      <c r="E42" s="75" t="s">
        <v>732</v>
      </c>
    </row>
    <row r="43" spans="4:5" ht="12.75" customHeight="1" x14ac:dyDescent="0.4">
      <c r="D43" s="155"/>
      <c r="E43" s="79" t="s">
        <v>683</v>
      </c>
    </row>
    <row r="44" spans="4:5" ht="12.75" customHeight="1" x14ac:dyDescent="0.4">
      <c r="D44" s="155"/>
      <c r="E44" s="75" t="s">
        <v>708</v>
      </c>
    </row>
    <row r="45" spans="4:5" ht="12.75" customHeight="1" thickBot="1" x14ac:dyDescent="0.45">
      <c r="D45" s="156"/>
      <c r="E45" s="80" t="s">
        <v>696</v>
      </c>
    </row>
    <row r="46" spans="4:5" ht="12.75" customHeight="1" thickBot="1" x14ac:dyDescent="0.45">
      <c r="D46" s="77" t="str">
        <f>B12</f>
        <v>Ósmosis_inversa</v>
      </c>
      <c r="E46" s="86" t="s">
        <v>1172</v>
      </c>
    </row>
    <row r="47" spans="4:5" ht="12.75" customHeight="1" thickBot="1" x14ac:dyDescent="0.45">
      <c r="D47" s="77" t="s">
        <v>1173</v>
      </c>
      <c r="E47" s="86" t="s">
        <v>1173</v>
      </c>
    </row>
    <row r="48" spans="4:5" ht="12.75" customHeight="1" thickBot="1" x14ac:dyDescent="0.45">
      <c r="D48" s="77" t="s">
        <v>1175</v>
      </c>
      <c r="E48" s="79" t="s">
        <v>1175</v>
      </c>
    </row>
    <row r="49" spans="4:5" ht="12.75" customHeight="1" x14ac:dyDescent="0.4">
      <c r="D49" s="157" t="s">
        <v>1174</v>
      </c>
      <c r="E49" s="87" t="s">
        <v>830</v>
      </c>
    </row>
    <row r="50" spans="4:5" ht="12.75" customHeight="1" x14ac:dyDescent="0.4">
      <c r="D50" s="158"/>
      <c r="E50" s="88" t="s">
        <v>834</v>
      </c>
    </row>
    <row r="51" spans="4:5" ht="12.75" customHeight="1" x14ac:dyDescent="0.4">
      <c r="D51" s="158"/>
      <c r="E51" s="88" t="s">
        <v>842</v>
      </c>
    </row>
    <row r="52" spans="4:5" ht="12.75" customHeight="1" x14ac:dyDescent="0.4">
      <c r="D52" s="158"/>
      <c r="E52" s="88" t="s">
        <v>881</v>
      </c>
    </row>
    <row r="53" spans="4:5" ht="12.75" customHeight="1" x14ac:dyDescent="0.4">
      <c r="D53" s="158"/>
      <c r="E53" s="88" t="s">
        <v>847</v>
      </c>
    </row>
    <row r="54" spans="4:5" ht="12.75" customHeight="1" thickBot="1" x14ac:dyDescent="0.45">
      <c r="D54" s="158"/>
      <c r="E54" s="89" t="s">
        <v>851</v>
      </c>
    </row>
    <row r="55" spans="4:5" ht="12.75" customHeight="1" thickBot="1" x14ac:dyDescent="0.45">
      <c r="D55" s="77" t="s">
        <v>1176</v>
      </c>
      <c r="E55" s="67" t="s">
        <v>1176</v>
      </c>
    </row>
    <row r="56" spans="4:5" ht="12.75" customHeight="1" x14ac:dyDescent="0.4">
      <c r="D56" s="154" t="s">
        <v>1178</v>
      </c>
      <c r="E56" s="74" t="s">
        <v>1060</v>
      </c>
    </row>
    <row r="57" spans="4:5" ht="12.75" customHeight="1" x14ac:dyDescent="0.4">
      <c r="D57" s="155"/>
      <c r="E57" s="75" t="s">
        <v>1042</v>
      </c>
    </row>
    <row r="58" spans="4:5" ht="12.75" customHeight="1" x14ac:dyDescent="0.4">
      <c r="D58" s="155"/>
      <c r="E58" s="79" t="s">
        <v>991</v>
      </c>
    </row>
    <row r="59" spans="4:5" ht="12.75" customHeight="1" x14ac:dyDescent="0.4">
      <c r="D59" s="155"/>
      <c r="E59" s="75" t="s">
        <v>1062</v>
      </c>
    </row>
    <row r="60" spans="4:5" ht="12.75" customHeight="1" thickBot="1" x14ac:dyDescent="0.45">
      <c r="D60" s="156"/>
      <c r="E60" s="79" t="s">
        <v>1015</v>
      </c>
    </row>
    <row r="61" spans="4:5" ht="12.75" customHeight="1" x14ac:dyDescent="0.4">
      <c r="D61" s="159" t="s">
        <v>1179</v>
      </c>
      <c r="E61" s="69" t="s">
        <v>991</v>
      </c>
    </row>
    <row r="62" spans="4:5" ht="12.75" customHeight="1" thickBot="1" x14ac:dyDescent="0.45">
      <c r="D62" s="160"/>
      <c r="E62" s="81" t="s">
        <v>1042</v>
      </c>
    </row>
    <row r="63" spans="4:5" ht="12.75" customHeight="1" x14ac:dyDescent="0.4">
      <c r="D63" s="154" t="s">
        <v>1177</v>
      </c>
      <c r="E63" s="74" t="s">
        <v>960</v>
      </c>
    </row>
    <row r="64" spans="4:5" ht="12.75" customHeight="1" x14ac:dyDescent="0.4">
      <c r="D64" s="155"/>
      <c r="E64" s="79" t="s">
        <v>979</v>
      </c>
    </row>
    <row r="65" spans="4:5" ht="12.75" customHeight="1" thickBot="1" x14ac:dyDescent="0.45">
      <c r="D65" s="156"/>
      <c r="E65" s="80" t="s">
        <v>973</v>
      </c>
    </row>
  </sheetData>
  <sortState xmlns:xlrd2="http://schemas.microsoft.com/office/spreadsheetml/2017/richdata2" ref="E57:E60">
    <sortCondition ref="E56"/>
  </sortState>
  <mergeCells count="12">
    <mergeCell ref="D3:D7"/>
    <mergeCell ref="D8:D10"/>
    <mergeCell ref="D12:D15"/>
    <mergeCell ref="D16:D18"/>
    <mergeCell ref="D19:D28"/>
    <mergeCell ref="D63:D65"/>
    <mergeCell ref="D49:D54"/>
    <mergeCell ref="D56:D60"/>
    <mergeCell ref="D61:D62"/>
    <mergeCell ref="D29:D35"/>
    <mergeCell ref="D36:D40"/>
    <mergeCell ref="D41:D4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outlinePr summaryBelow="0" summaryRight="0"/>
  </sheetPr>
  <dimension ref="A1:Y32"/>
  <sheetViews>
    <sheetView topLeftCell="C1" workbookViewId="0">
      <pane ySplit="2" topLeftCell="A3" activePane="bottomLeft" state="frozen"/>
      <selection pane="bottomLeft" sqref="A1:Y1"/>
    </sheetView>
  </sheetViews>
  <sheetFormatPr baseColWidth="10" defaultColWidth="11.26953125" defaultRowHeight="15.75" customHeight="1" x14ac:dyDescent="0.4"/>
  <cols>
    <col min="1" max="1" width="3.36328125" style="7" hidden="1" customWidth="1"/>
    <col min="2" max="2" width="17.6328125" style="7" hidden="1" customWidth="1"/>
    <col min="3" max="3" width="9" style="7" customWidth="1"/>
    <col min="4" max="4" width="15.26953125" style="7" bestFit="1" customWidth="1"/>
    <col min="5" max="5" width="20" style="7" bestFit="1" customWidth="1"/>
    <col min="6" max="6" width="29.90625" style="7" bestFit="1" customWidth="1"/>
    <col min="7" max="7" width="7.453125" style="7" customWidth="1"/>
    <col min="8" max="8" width="11.6328125" style="7" customWidth="1"/>
    <col min="9" max="9" width="17.36328125" style="7" bestFit="1" customWidth="1"/>
    <col min="10" max="10" width="11.90625" style="7" customWidth="1"/>
    <col min="11" max="11" width="8.453125" style="7" customWidth="1"/>
    <col min="12" max="12" width="8.6328125" style="7" customWidth="1"/>
    <col min="13" max="13" width="9.6328125" style="7" customWidth="1"/>
    <col min="14" max="14" width="8.7265625" style="7" customWidth="1"/>
    <col min="15" max="15" width="11.90625" style="7" customWidth="1"/>
    <col min="16" max="16" width="8.6328125" style="7" customWidth="1"/>
    <col min="17" max="17" width="4.08984375" style="7" customWidth="1"/>
    <col min="18" max="18" width="5.08984375" style="7" customWidth="1"/>
    <col min="19" max="19" width="5.26953125" style="7" customWidth="1"/>
    <col min="20" max="20" width="13" style="7" customWidth="1"/>
    <col min="21" max="21" width="19.7265625" style="7" customWidth="1"/>
    <col min="22" max="22" width="9.6328125" style="7" customWidth="1"/>
    <col min="23" max="23" width="10.7265625" style="7" customWidth="1"/>
    <col min="24" max="24" width="8.36328125" style="7" customWidth="1"/>
    <col min="25" max="25" width="170.453125" style="7" bestFit="1" customWidth="1"/>
    <col min="26" max="16384" width="11.26953125" style="7"/>
  </cols>
  <sheetData>
    <row r="1" spans="1:25" ht="27.6" x14ac:dyDescent="0.4">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5" s="111" customFormat="1" ht="28.8" x14ac:dyDescent="0.4">
      <c r="A2" s="105" t="s">
        <v>1</v>
      </c>
      <c r="B2" s="105" t="s">
        <v>2</v>
      </c>
      <c r="C2" s="106" t="s">
        <v>9</v>
      </c>
      <c r="D2" s="105" t="s">
        <v>3</v>
      </c>
      <c r="E2" s="106" t="s">
        <v>4</v>
      </c>
      <c r="F2" s="107" t="s">
        <v>5</v>
      </c>
      <c r="G2" s="108" t="s">
        <v>6</v>
      </c>
      <c r="H2" s="108" t="s">
        <v>7</v>
      </c>
      <c r="I2" s="106" t="s">
        <v>8</v>
      </c>
      <c r="J2" s="105" t="s">
        <v>10</v>
      </c>
      <c r="K2" s="105" t="s">
        <v>11</v>
      </c>
      <c r="L2" s="109" t="s">
        <v>12</v>
      </c>
      <c r="M2" s="105" t="s">
        <v>13</v>
      </c>
      <c r="N2" s="105" t="s">
        <v>14</v>
      </c>
      <c r="O2" s="105" t="s">
        <v>15</v>
      </c>
      <c r="P2" s="105" t="s">
        <v>16</v>
      </c>
      <c r="Q2" s="105" t="s">
        <v>17</v>
      </c>
      <c r="R2" s="105" t="s">
        <v>18</v>
      </c>
      <c r="S2" s="105" t="s">
        <v>19</v>
      </c>
      <c r="T2" s="105" t="s">
        <v>20</v>
      </c>
      <c r="U2" s="105" t="s">
        <v>21</v>
      </c>
      <c r="V2" s="109" t="s">
        <v>1244</v>
      </c>
      <c r="W2" s="105" t="s">
        <v>22</v>
      </c>
      <c r="X2" s="105" t="s">
        <v>23</v>
      </c>
      <c r="Y2" s="110" t="s">
        <v>24</v>
      </c>
    </row>
    <row r="3" spans="1:25" s="9" customFormat="1" ht="12.45" customHeight="1" x14ac:dyDescent="0.2">
      <c r="A3" s="9">
        <v>35</v>
      </c>
      <c r="B3" s="9" t="s">
        <v>110</v>
      </c>
      <c r="C3" s="9">
        <v>2019</v>
      </c>
      <c r="D3" s="9" t="s">
        <v>40</v>
      </c>
      <c r="E3" s="9" t="s">
        <v>111</v>
      </c>
      <c r="F3" s="9" t="s">
        <v>112</v>
      </c>
      <c r="G3" s="15" t="s">
        <v>106</v>
      </c>
      <c r="H3" s="15" t="s">
        <v>30</v>
      </c>
      <c r="I3" s="9" t="s">
        <v>113</v>
      </c>
      <c r="J3" s="9" t="s">
        <v>47</v>
      </c>
      <c r="K3" s="15">
        <v>20</v>
      </c>
      <c r="L3" s="14">
        <v>15480</v>
      </c>
      <c r="M3" s="37">
        <f>45+37</f>
        <v>82</v>
      </c>
      <c r="N3" s="15">
        <v>213</v>
      </c>
      <c r="O3" s="15" t="s">
        <v>48</v>
      </c>
      <c r="P3" s="15">
        <v>12.5</v>
      </c>
      <c r="Q3" s="38">
        <v>8.6</v>
      </c>
      <c r="R3" s="38">
        <v>3.7</v>
      </c>
      <c r="S3" s="38">
        <v>3.5</v>
      </c>
      <c r="T3" s="15" t="s">
        <v>30</v>
      </c>
      <c r="U3" s="9" t="s">
        <v>30</v>
      </c>
      <c r="V3" s="14">
        <v>250000</v>
      </c>
      <c r="W3" s="15" t="s">
        <v>42</v>
      </c>
      <c r="X3" s="15" t="s">
        <v>5</v>
      </c>
      <c r="Y3" s="15" t="s">
        <v>114</v>
      </c>
    </row>
    <row r="4" spans="1:25" s="9" customFormat="1" ht="12.45" customHeight="1" x14ac:dyDescent="0.15">
      <c r="A4" s="15">
        <v>48</v>
      </c>
      <c r="B4" s="9" t="s">
        <v>147</v>
      </c>
      <c r="C4" s="15">
        <v>2018</v>
      </c>
      <c r="D4" s="15" t="s">
        <v>148</v>
      </c>
      <c r="E4" s="9" t="s">
        <v>111</v>
      </c>
      <c r="F4" s="9" t="s">
        <v>54</v>
      </c>
      <c r="G4" s="15" t="s">
        <v>46</v>
      </c>
      <c r="H4" s="15" t="s">
        <v>33</v>
      </c>
      <c r="I4" s="15" t="s">
        <v>30</v>
      </c>
      <c r="J4" s="9" t="s">
        <v>149</v>
      </c>
      <c r="K4" s="15">
        <v>110</v>
      </c>
      <c r="L4" s="14">
        <v>34500</v>
      </c>
      <c r="M4" s="37" t="s">
        <v>30</v>
      </c>
      <c r="N4" s="15">
        <v>480</v>
      </c>
      <c r="O4" s="15" t="s">
        <v>99</v>
      </c>
      <c r="P4" s="15">
        <v>65</v>
      </c>
      <c r="Q4" s="39" t="s">
        <v>30</v>
      </c>
      <c r="R4" s="39" t="s">
        <v>30</v>
      </c>
      <c r="S4" s="39" t="s">
        <v>30</v>
      </c>
      <c r="T4" s="145" t="s">
        <v>30</v>
      </c>
      <c r="U4" s="15" t="s">
        <v>30</v>
      </c>
      <c r="V4" s="14">
        <f>20000000+1213</f>
        <v>20001213</v>
      </c>
      <c r="W4" s="15" t="s">
        <v>42</v>
      </c>
      <c r="X4" s="15" t="s">
        <v>5</v>
      </c>
      <c r="Y4" s="15" t="s">
        <v>150</v>
      </c>
    </row>
    <row r="5" spans="1:25" s="9" customFormat="1" ht="12.45" customHeight="1" x14ac:dyDescent="0.2">
      <c r="A5" s="15"/>
      <c r="B5" s="15"/>
      <c r="C5" s="15">
        <v>2022</v>
      </c>
      <c r="D5" s="15" t="s">
        <v>51</v>
      </c>
      <c r="E5" s="15" t="s">
        <v>111</v>
      </c>
      <c r="F5" s="15" t="s">
        <v>1364</v>
      </c>
      <c r="G5" s="15" t="s">
        <v>106</v>
      </c>
      <c r="H5" s="15" t="s">
        <v>30</v>
      </c>
      <c r="I5" s="15" t="s">
        <v>1365</v>
      </c>
      <c r="J5" s="15" t="s">
        <v>47</v>
      </c>
      <c r="K5" s="15">
        <v>2</v>
      </c>
      <c r="L5" s="119" t="s">
        <v>30</v>
      </c>
      <c r="M5" s="37">
        <v>16.2</v>
      </c>
      <c r="N5" s="15">
        <v>194</v>
      </c>
      <c r="O5" s="15" t="s">
        <v>1366</v>
      </c>
      <c r="P5" s="15">
        <v>12.5</v>
      </c>
      <c r="Q5" s="15">
        <v>5.4</v>
      </c>
      <c r="R5" s="15">
        <v>3.9</v>
      </c>
      <c r="S5" s="15">
        <v>4.2709999999999999</v>
      </c>
      <c r="T5" s="15" t="s">
        <v>30</v>
      </c>
      <c r="U5" s="15" t="s">
        <v>30</v>
      </c>
      <c r="V5" s="14">
        <v>38600</v>
      </c>
      <c r="W5" s="15" t="s">
        <v>108</v>
      </c>
      <c r="X5" s="15" t="s">
        <v>5</v>
      </c>
      <c r="Y5" s="15" t="s">
        <v>1367</v>
      </c>
    </row>
    <row r="6" spans="1:25" s="9" customFormat="1" ht="12.45" customHeight="1" x14ac:dyDescent="0.2">
      <c r="A6" s="15"/>
      <c r="B6" s="15"/>
      <c r="C6" s="15">
        <v>2022</v>
      </c>
      <c r="D6" s="15" t="s">
        <v>51</v>
      </c>
      <c r="E6" s="15" t="s">
        <v>111</v>
      </c>
      <c r="F6" s="15" t="s">
        <v>1472</v>
      </c>
      <c r="G6" s="15" t="s">
        <v>106</v>
      </c>
      <c r="H6" s="15" t="s">
        <v>30</v>
      </c>
      <c r="I6" s="15" t="s">
        <v>1473</v>
      </c>
      <c r="J6" s="15" t="s">
        <v>47</v>
      </c>
      <c r="K6" s="15">
        <v>12</v>
      </c>
      <c r="L6" s="119" t="s">
        <v>30</v>
      </c>
      <c r="M6" s="37" t="s">
        <v>30</v>
      </c>
      <c r="N6" s="15">
        <v>204</v>
      </c>
      <c r="O6" s="15" t="s">
        <v>99</v>
      </c>
      <c r="P6" s="15">
        <v>16</v>
      </c>
      <c r="Q6" s="15" t="s">
        <v>30</v>
      </c>
      <c r="R6" s="15" t="s">
        <v>30</v>
      </c>
      <c r="S6" s="15" t="s">
        <v>30</v>
      </c>
      <c r="T6" s="15" t="s">
        <v>30</v>
      </c>
      <c r="U6" s="15" t="s">
        <v>30</v>
      </c>
      <c r="V6" s="14">
        <v>3150000</v>
      </c>
      <c r="W6" s="15" t="s">
        <v>108</v>
      </c>
      <c r="X6" s="15" t="s">
        <v>5</v>
      </c>
      <c r="Y6" s="15" t="s">
        <v>1367</v>
      </c>
    </row>
    <row r="7" spans="1:25" s="9" customFormat="1" ht="12.45" customHeight="1" x14ac:dyDescent="0.2">
      <c r="A7" s="15"/>
      <c r="B7" s="15"/>
      <c r="C7" s="15">
        <v>2022</v>
      </c>
      <c r="D7" s="15" t="s">
        <v>40</v>
      </c>
      <c r="E7" s="15" t="s">
        <v>111</v>
      </c>
      <c r="F7" s="15" t="s">
        <v>112</v>
      </c>
      <c r="G7" s="15" t="s">
        <v>106</v>
      </c>
      <c r="H7" s="15" t="s">
        <v>30</v>
      </c>
      <c r="I7" s="15" t="s">
        <v>1488</v>
      </c>
      <c r="J7" s="15" t="s">
        <v>47</v>
      </c>
      <c r="K7" s="15">
        <v>8</v>
      </c>
      <c r="L7" s="119" t="s">
        <v>30</v>
      </c>
      <c r="M7" s="37" t="s">
        <v>30</v>
      </c>
      <c r="N7" s="15">
        <v>184</v>
      </c>
      <c r="O7" s="15" t="s">
        <v>710</v>
      </c>
      <c r="P7" s="15">
        <v>10</v>
      </c>
      <c r="Q7" s="15">
        <v>8.1</v>
      </c>
      <c r="R7" s="15">
        <v>3.1</v>
      </c>
      <c r="S7" s="15">
        <v>3.8</v>
      </c>
      <c r="T7" s="15" t="s">
        <v>30</v>
      </c>
      <c r="U7" s="15" t="s">
        <v>30</v>
      </c>
      <c r="V7" s="14">
        <v>184190</v>
      </c>
      <c r="W7" s="15" t="s">
        <v>108</v>
      </c>
      <c r="X7" s="15" t="s">
        <v>5</v>
      </c>
      <c r="Y7" s="15" t="s">
        <v>30</v>
      </c>
    </row>
    <row r="8" spans="1:25" s="9" customFormat="1" ht="12.45" customHeight="1" x14ac:dyDescent="0.2">
      <c r="A8" s="9">
        <v>8</v>
      </c>
      <c r="B8" s="9" t="s">
        <v>50</v>
      </c>
      <c r="C8" s="9">
        <v>2021</v>
      </c>
      <c r="D8" s="9" t="s">
        <v>51</v>
      </c>
      <c r="E8" s="9" t="s">
        <v>52</v>
      </c>
      <c r="F8" s="9" t="s">
        <v>53</v>
      </c>
      <c r="G8" s="15" t="s">
        <v>29</v>
      </c>
      <c r="H8" s="15" t="s">
        <v>54</v>
      </c>
      <c r="I8" s="9" t="s">
        <v>55</v>
      </c>
      <c r="J8" s="9" t="s">
        <v>56</v>
      </c>
      <c r="K8" s="15">
        <v>1.07</v>
      </c>
      <c r="L8" s="14">
        <v>861</v>
      </c>
      <c r="M8" s="37" t="s">
        <v>30</v>
      </c>
      <c r="N8" s="15">
        <v>350</v>
      </c>
      <c r="O8" s="15" t="s">
        <v>57</v>
      </c>
      <c r="P8" s="15">
        <v>7</v>
      </c>
      <c r="Q8" s="38">
        <v>3.6</v>
      </c>
      <c r="R8" s="38">
        <v>2</v>
      </c>
      <c r="S8" s="38">
        <v>3.72</v>
      </c>
      <c r="T8" s="15" t="s">
        <v>58</v>
      </c>
      <c r="U8" s="9" t="s">
        <v>30</v>
      </c>
      <c r="V8" s="14">
        <v>400000</v>
      </c>
      <c r="W8" s="15" t="s">
        <v>36</v>
      </c>
      <c r="X8" s="15" t="s">
        <v>7</v>
      </c>
      <c r="Y8" s="15" t="s">
        <v>59</v>
      </c>
    </row>
    <row r="9" spans="1:25" s="9" customFormat="1" ht="12.45" customHeight="1" x14ac:dyDescent="0.2">
      <c r="A9" s="9">
        <v>10</v>
      </c>
      <c r="B9" s="9" t="s">
        <v>67</v>
      </c>
      <c r="C9" s="9">
        <v>2020</v>
      </c>
      <c r="D9" s="9" t="s">
        <v>40</v>
      </c>
      <c r="E9" s="9" t="s">
        <v>52</v>
      </c>
      <c r="F9" s="9" t="s">
        <v>53</v>
      </c>
      <c r="G9" s="15" t="s">
        <v>29</v>
      </c>
      <c r="H9" s="15" t="s">
        <v>54</v>
      </c>
      <c r="I9" s="9" t="s">
        <v>74</v>
      </c>
      <c r="J9" s="9" t="s">
        <v>75</v>
      </c>
      <c r="K9" s="15">
        <v>0.623</v>
      </c>
      <c r="L9" s="14">
        <v>350</v>
      </c>
      <c r="M9" s="37" t="s">
        <v>30</v>
      </c>
      <c r="N9" s="15">
        <v>300</v>
      </c>
      <c r="O9" s="15" t="s">
        <v>63</v>
      </c>
      <c r="P9" s="15">
        <v>7</v>
      </c>
      <c r="Q9" s="38">
        <v>1.58</v>
      </c>
      <c r="R9" s="38">
        <v>1.1000000000000001</v>
      </c>
      <c r="S9" s="38">
        <v>1.68</v>
      </c>
      <c r="T9" s="15" t="s">
        <v>30</v>
      </c>
      <c r="U9" s="9" t="s">
        <v>76</v>
      </c>
      <c r="V9" s="14">
        <v>119224</v>
      </c>
      <c r="W9" s="15" t="s">
        <v>36</v>
      </c>
      <c r="X9" s="15" t="s">
        <v>5</v>
      </c>
      <c r="Y9" s="15" t="s">
        <v>59</v>
      </c>
    </row>
    <row r="10" spans="1:25" s="9" customFormat="1" ht="12.45" customHeight="1" x14ac:dyDescent="0.2">
      <c r="A10" s="9">
        <v>16</v>
      </c>
      <c r="B10" s="9" t="s">
        <v>84</v>
      </c>
      <c r="C10" s="9">
        <v>2017</v>
      </c>
      <c r="D10" s="9" t="s">
        <v>85</v>
      </c>
      <c r="E10" s="9" t="s">
        <v>52</v>
      </c>
      <c r="F10" s="9" t="s">
        <v>28</v>
      </c>
      <c r="G10" s="15" t="s">
        <v>29</v>
      </c>
      <c r="H10" s="15" t="s">
        <v>30</v>
      </c>
      <c r="I10" s="9" t="s">
        <v>86</v>
      </c>
      <c r="J10" s="9" t="s">
        <v>87</v>
      </c>
      <c r="K10" s="15">
        <f>20*0.857</f>
        <v>17.14</v>
      </c>
      <c r="L10" s="14">
        <v>232</v>
      </c>
      <c r="M10" s="37">
        <v>5.5</v>
      </c>
      <c r="N10" s="15">
        <v>200</v>
      </c>
      <c r="O10" s="15" t="s">
        <v>63</v>
      </c>
      <c r="P10" s="15">
        <v>1.0029999999999999</v>
      </c>
      <c r="Q10" s="38">
        <v>1.55</v>
      </c>
      <c r="R10" s="39">
        <v>0.95</v>
      </c>
      <c r="S10" s="38">
        <v>1.95</v>
      </c>
      <c r="T10" s="15" t="s">
        <v>30</v>
      </c>
      <c r="U10" s="9" t="s">
        <v>30</v>
      </c>
      <c r="V10" s="14">
        <v>39624</v>
      </c>
      <c r="W10" s="15" t="s">
        <v>36</v>
      </c>
      <c r="X10" s="15" t="s">
        <v>5</v>
      </c>
      <c r="Y10" s="15" t="s">
        <v>88</v>
      </c>
    </row>
    <row r="11" spans="1:25" s="9" customFormat="1" ht="12.45" customHeight="1" x14ac:dyDescent="0.2">
      <c r="A11" s="9">
        <v>28</v>
      </c>
      <c r="B11" s="9" t="s">
        <v>119</v>
      </c>
      <c r="C11" s="9">
        <v>2019</v>
      </c>
      <c r="D11" s="9" t="s">
        <v>40</v>
      </c>
      <c r="E11" s="9" t="s">
        <v>52</v>
      </c>
      <c r="F11" s="9" t="s">
        <v>120</v>
      </c>
      <c r="G11" s="15" t="s">
        <v>92</v>
      </c>
      <c r="H11" s="9" t="s">
        <v>54</v>
      </c>
      <c r="I11" s="15" t="s">
        <v>121</v>
      </c>
      <c r="J11" s="9" t="s">
        <v>122</v>
      </c>
      <c r="K11" s="15">
        <v>20</v>
      </c>
      <c r="L11" s="14">
        <v>2324</v>
      </c>
      <c r="M11" s="37">
        <v>100</v>
      </c>
      <c r="N11" s="15">
        <v>300</v>
      </c>
      <c r="O11" s="15" t="s">
        <v>48</v>
      </c>
      <c r="P11" s="15">
        <v>9.8000000000000007</v>
      </c>
      <c r="Q11" s="38" t="s">
        <v>30</v>
      </c>
      <c r="R11" s="38" t="s">
        <v>30</v>
      </c>
      <c r="S11" s="38" t="s">
        <v>30</v>
      </c>
      <c r="T11" s="15" t="s">
        <v>30</v>
      </c>
      <c r="U11" s="9" t="s">
        <v>30</v>
      </c>
      <c r="V11" s="14">
        <v>984000</v>
      </c>
      <c r="W11" s="15" t="s">
        <v>42</v>
      </c>
      <c r="X11" s="15" t="s">
        <v>7</v>
      </c>
      <c r="Y11" s="15" t="s">
        <v>123</v>
      </c>
    </row>
    <row r="12" spans="1:25" s="9" customFormat="1" ht="12.45" customHeight="1" x14ac:dyDescent="0.2">
      <c r="A12" s="15">
        <v>38</v>
      </c>
      <c r="B12" s="9" t="s">
        <v>128</v>
      </c>
      <c r="C12" s="15">
        <v>2017</v>
      </c>
      <c r="D12" s="9" t="s">
        <v>90</v>
      </c>
      <c r="E12" s="9" t="s">
        <v>129</v>
      </c>
      <c r="F12" s="15" t="s">
        <v>130</v>
      </c>
      <c r="G12" s="15" t="s">
        <v>131</v>
      </c>
      <c r="H12" s="15" t="s">
        <v>30</v>
      </c>
      <c r="I12" s="15" t="s">
        <v>132</v>
      </c>
      <c r="J12" s="9" t="s">
        <v>133</v>
      </c>
      <c r="K12" s="15">
        <v>6.4</v>
      </c>
      <c r="L12" s="14">
        <v>450</v>
      </c>
      <c r="M12" s="37" t="s">
        <v>30</v>
      </c>
      <c r="N12" s="15">
        <v>350</v>
      </c>
      <c r="O12" s="15" t="s">
        <v>63</v>
      </c>
      <c r="P12" s="9">
        <v>10.6</v>
      </c>
      <c r="Q12" s="39">
        <v>0.97</v>
      </c>
      <c r="R12" s="39">
        <v>1.8</v>
      </c>
      <c r="S12" s="39">
        <v>2.7</v>
      </c>
      <c r="T12" s="15" t="s">
        <v>30</v>
      </c>
      <c r="U12" s="15" t="s">
        <v>134</v>
      </c>
      <c r="V12" s="14">
        <v>145000</v>
      </c>
      <c r="W12" s="15" t="s">
        <v>135</v>
      </c>
      <c r="X12" s="15" t="s">
        <v>5</v>
      </c>
      <c r="Y12" s="15" t="s">
        <v>136</v>
      </c>
    </row>
    <row r="13" spans="1:25" s="9" customFormat="1" ht="12.45" customHeight="1" x14ac:dyDescent="0.2">
      <c r="A13" s="15">
        <v>39</v>
      </c>
      <c r="B13" s="9" t="s">
        <v>137</v>
      </c>
      <c r="C13" s="15">
        <v>2017</v>
      </c>
      <c r="D13" s="9" t="s">
        <v>78</v>
      </c>
      <c r="E13" s="9" t="s">
        <v>129</v>
      </c>
      <c r="F13" s="15" t="s">
        <v>53</v>
      </c>
      <c r="G13" s="15" t="s">
        <v>29</v>
      </c>
      <c r="H13" s="15" t="s">
        <v>54</v>
      </c>
      <c r="I13" s="15" t="s">
        <v>138</v>
      </c>
      <c r="J13" s="9" t="s">
        <v>139</v>
      </c>
      <c r="K13" s="15">
        <f>10.5*0.8</f>
        <v>8.4</v>
      </c>
      <c r="L13" s="14">
        <v>126</v>
      </c>
      <c r="M13" s="37">
        <v>11.75</v>
      </c>
      <c r="N13" s="15">
        <v>300</v>
      </c>
      <c r="O13" s="15" t="s">
        <v>63</v>
      </c>
      <c r="P13" s="15">
        <v>7</v>
      </c>
      <c r="Q13" s="39">
        <v>2.9</v>
      </c>
      <c r="R13" s="39">
        <v>1.8</v>
      </c>
      <c r="S13" s="39">
        <v>1.6</v>
      </c>
      <c r="T13" s="15" t="s">
        <v>58</v>
      </c>
      <c r="U13" s="9" t="s">
        <v>30</v>
      </c>
      <c r="V13" s="14">
        <v>92500</v>
      </c>
      <c r="W13" s="15" t="s">
        <v>140</v>
      </c>
      <c r="X13" s="15" t="s">
        <v>5</v>
      </c>
      <c r="Y13" s="15" t="s">
        <v>59</v>
      </c>
    </row>
    <row r="14" spans="1:25" s="9" customFormat="1" ht="12.45" customHeight="1" x14ac:dyDescent="0.2">
      <c r="A14" s="9">
        <v>1</v>
      </c>
      <c r="B14" s="9" t="s">
        <v>25</v>
      </c>
      <c r="C14" s="9">
        <v>2020</v>
      </c>
      <c r="D14" s="9" t="s">
        <v>26</v>
      </c>
      <c r="E14" s="9" t="s">
        <v>27</v>
      </c>
      <c r="F14" s="9" t="s">
        <v>28</v>
      </c>
      <c r="G14" s="9" t="s">
        <v>29</v>
      </c>
      <c r="H14" s="9" t="s">
        <v>30</v>
      </c>
      <c r="I14" s="9" t="s">
        <v>31</v>
      </c>
      <c r="J14" s="9" t="s">
        <v>32</v>
      </c>
      <c r="K14" s="9">
        <f>17.5*0.96</f>
        <v>16.8</v>
      </c>
      <c r="L14" s="40">
        <f>M14</f>
        <v>204</v>
      </c>
      <c r="M14" s="41">
        <v>204</v>
      </c>
      <c r="N14" s="9">
        <v>110</v>
      </c>
      <c r="O14" s="9" t="s">
        <v>33</v>
      </c>
      <c r="P14" s="9">
        <v>1.4</v>
      </c>
      <c r="Q14" s="38">
        <v>1</v>
      </c>
      <c r="R14" s="38">
        <v>1.2</v>
      </c>
      <c r="S14" s="38">
        <v>1.8</v>
      </c>
      <c r="T14" s="9" t="s">
        <v>34</v>
      </c>
      <c r="U14" s="9" t="s">
        <v>35</v>
      </c>
      <c r="V14" s="40">
        <v>44965</v>
      </c>
      <c r="W14" s="9" t="s">
        <v>36</v>
      </c>
      <c r="X14" s="9" t="s">
        <v>5</v>
      </c>
      <c r="Y14" s="15" t="s">
        <v>37</v>
      </c>
    </row>
    <row r="15" spans="1:25" s="9" customFormat="1" ht="12.45" customHeight="1" x14ac:dyDescent="0.2">
      <c r="A15" s="9">
        <v>1</v>
      </c>
      <c r="B15" s="9" t="s">
        <v>25</v>
      </c>
      <c r="C15" s="9">
        <v>2020</v>
      </c>
      <c r="D15" s="9" t="s">
        <v>26</v>
      </c>
      <c r="E15" s="9" t="s">
        <v>27</v>
      </c>
      <c r="F15" s="9" t="s">
        <v>28</v>
      </c>
      <c r="G15" s="9" t="s">
        <v>29</v>
      </c>
      <c r="H15" s="9" t="s">
        <v>30</v>
      </c>
      <c r="I15" s="9" t="s">
        <v>38</v>
      </c>
      <c r="J15" s="9" t="s">
        <v>32</v>
      </c>
      <c r="K15" s="9">
        <f>10.5*0.96</f>
        <v>10.08</v>
      </c>
      <c r="L15" s="40">
        <f>M15</f>
        <v>120</v>
      </c>
      <c r="M15" s="41">
        <v>120</v>
      </c>
      <c r="N15" s="9">
        <v>110</v>
      </c>
      <c r="O15" s="9" t="s">
        <v>33</v>
      </c>
      <c r="P15" s="9">
        <v>1.4</v>
      </c>
      <c r="Q15" s="38">
        <v>0.9</v>
      </c>
      <c r="R15" s="38">
        <v>1.2</v>
      </c>
      <c r="S15" s="38">
        <v>2.1</v>
      </c>
      <c r="T15" s="9" t="s">
        <v>34</v>
      </c>
      <c r="U15" s="9" t="s">
        <v>35</v>
      </c>
      <c r="V15" s="40">
        <v>32150</v>
      </c>
      <c r="W15" s="9" t="s">
        <v>36</v>
      </c>
      <c r="X15" s="9" t="s">
        <v>5</v>
      </c>
      <c r="Y15" s="15" t="s">
        <v>37</v>
      </c>
    </row>
    <row r="16" spans="1:25" s="9" customFormat="1" ht="12.45" customHeight="1" x14ac:dyDescent="0.2">
      <c r="A16" s="15">
        <v>49</v>
      </c>
      <c r="B16" s="15" t="s">
        <v>151</v>
      </c>
      <c r="C16" s="15">
        <v>2018</v>
      </c>
      <c r="D16" s="9" t="s">
        <v>40</v>
      </c>
      <c r="E16" s="9" t="s">
        <v>27</v>
      </c>
      <c r="F16" s="15" t="s">
        <v>152</v>
      </c>
      <c r="G16" s="15" t="s">
        <v>106</v>
      </c>
      <c r="H16" s="15" t="s">
        <v>30</v>
      </c>
      <c r="I16" s="15" t="s">
        <v>153</v>
      </c>
      <c r="J16" s="9" t="s">
        <v>47</v>
      </c>
      <c r="K16" s="15">
        <v>2</v>
      </c>
      <c r="L16" s="14">
        <v>1200</v>
      </c>
      <c r="M16" s="130">
        <f>L16/0.98</f>
        <v>1224.4897959183675</v>
      </c>
      <c r="N16" s="15">
        <v>120</v>
      </c>
      <c r="O16" s="15" t="s">
        <v>33</v>
      </c>
      <c r="P16" s="15">
        <v>4</v>
      </c>
      <c r="Q16" s="39">
        <v>3.9</v>
      </c>
      <c r="R16" s="39">
        <v>2</v>
      </c>
      <c r="S16" s="39">
        <v>2.2000000000000002</v>
      </c>
      <c r="T16" s="15" t="s">
        <v>34</v>
      </c>
      <c r="U16" s="15" t="s">
        <v>30</v>
      </c>
      <c r="V16" s="14">
        <v>23575</v>
      </c>
      <c r="W16" s="15" t="s">
        <v>42</v>
      </c>
      <c r="X16" s="15" t="s">
        <v>5</v>
      </c>
      <c r="Y16" s="15" t="s">
        <v>1388</v>
      </c>
    </row>
    <row r="17" spans="1:25" s="9" customFormat="1" ht="12.45" customHeight="1" x14ac:dyDescent="0.2">
      <c r="A17" s="15"/>
      <c r="B17" s="15"/>
      <c r="C17" s="15">
        <v>2021</v>
      </c>
      <c r="D17" s="9" t="s">
        <v>40</v>
      </c>
      <c r="E17" s="9" t="s">
        <v>27</v>
      </c>
      <c r="F17" s="9" t="s">
        <v>28</v>
      </c>
      <c r="G17" s="15" t="s">
        <v>29</v>
      </c>
      <c r="H17" s="15" t="s">
        <v>30</v>
      </c>
      <c r="I17" s="15" t="s">
        <v>1494</v>
      </c>
      <c r="J17" s="9" t="s">
        <v>47</v>
      </c>
      <c r="K17" s="15">
        <v>0.62</v>
      </c>
      <c r="L17" s="14">
        <v>408</v>
      </c>
      <c r="M17" s="130">
        <f>L17</f>
        <v>408</v>
      </c>
      <c r="N17" s="15">
        <v>170</v>
      </c>
      <c r="O17" s="15" t="s">
        <v>33</v>
      </c>
      <c r="P17" s="15">
        <v>6</v>
      </c>
      <c r="Q17" s="39">
        <v>2.4500000000000002</v>
      </c>
      <c r="R17" s="39">
        <v>1.7250000000000001</v>
      </c>
      <c r="S17" s="39">
        <v>2.19</v>
      </c>
      <c r="T17" s="15" t="s">
        <v>34</v>
      </c>
      <c r="U17" s="15" t="s">
        <v>30</v>
      </c>
      <c r="V17" s="14">
        <v>23455</v>
      </c>
      <c r="W17" s="9" t="s">
        <v>36</v>
      </c>
      <c r="X17" s="15" t="s">
        <v>5</v>
      </c>
      <c r="Y17" s="15" t="s">
        <v>30</v>
      </c>
    </row>
    <row r="18" spans="1:25" s="9" customFormat="1" ht="12.45" customHeight="1" x14ac:dyDescent="0.2">
      <c r="A18" s="9">
        <v>11</v>
      </c>
      <c r="B18" s="9" t="s">
        <v>77</v>
      </c>
      <c r="C18" s="9">
        <v>2020</v>
      </c>
      <c r="D18" s="9" t="s">
        <v>78</v>
      </c>
      <c r="E18" s="9" t="s">
        <v>79</v>
      </c>
      <c r="F18" s="9" t="s">
        <v>45</v>
      </c>
      <c r="G18" s="15" t="s">
        <v>46</v>
      </c>
      <c r="H18" s="9" t="s">
        <v>33</v>
      </c>
      <c r="I18" s="9" t="s">
        <v>80</v>
      </c>
      <c r="J18" s="9" t="s">
        <v>47</v>
      </c>
      <c r="K18" s="15">
        <v>10</v>
      </c>
      <c r="L18" s="14">
        <v>6600</v>
      </c>
      <c r="M18" s="37">
        <f>37+9.2+11</f>
        <v>57.2</v>
      </c>
      <c r="N18" s="15">
        <v>184</v>
      </c>
      <c r="O18" s="15" t="s">
        <v>48</v>
      </c>
      <c r="P18" s="15">
        <v>12</v>
      </c>
      <c r="Q18" s="38">
        <v>9</v>
      </c>
      <c r="R18" s="38">
        <v>4.0999999999999996</v>
      </c>
      <c r="S18" s="38">
        <v>7.7</v>
      </c>
      <c r="T18" s="15" t="s">
        <v>81</v>
      </c>
      <c r="U18" s="9" t="s">
        <v>82</v>
      </c>
      <c r="V18" s="14">
        <v>300000</v>
      </c>
      <c r="W18" s="15" t="s">
        <v>42</v>
      </c>
      <c r="X18" s="15" t="s">
        <v>5</v>
      </c>
      <c r="Y18" s="15" t="s">
        <v>83</v>
      </c>
    </row>
    <row r="19" spans="1:25" s="9" customFormat="1" ht="12.45" customHeight="1" x14ac:dyDescent="0.2">
      <c r="A19" s="9">
        <v>17</v>
      </c>
      <c r="B19" s="9" t="s">
        <v>89</v>
      </c>
      <c r="C19" s="9">
        <v>2017</v>
      </c>
      <c r="D19" s="9" t="s">
        <v>90</v>
      </c>
      <c r="E19" s="9" t="s">
        <v>79</v>
      </c>
      <c r="F19" s="9" t="s">
        <v>91</v>
      </c>
      <c r="G19" s="15" t="s">
        <v>92</v>
      </c>
      <c r="H19" s="15" t="s">
        <v>30</v>
      </c>
      <c r="I19" s="9" t="s">
        <v>93</v>
      </c>
      <c r="J19" s="9" t="s">
        <v>47</v>
      </c>
      <c r="K19" s="15">
        <v>5</v>
      </c>
      <c r="L19" s="14">
        <v>2800</v>
      </c>
      <c r="M19" s="37">
        <v>4</v>
      </c>
      <c r="N19" s="15">
        <v>180</v>
      </c>
      <c r="O19" s="15" t="s">
        <v>94</v>
      </c>
      <c r="P19" s="15">
        <v>9</v>
      </c>
      <c r="Q19" s="38">
        <v>9.8000000000000007</v>
      </c>
      <c r="R19" s="38">
        <v>2.4</v>
      </c>
      <c r="S19" s="38">
        <v>3.3</v>
      </c>
      <c r="T19" s="15" t="s">
        <v>30</v>
      </c>
      <c r="U19" s="9" t="s">
        <v>30</v>
      </c>
      <c r="V19" s="14">
        <v>140715</v>
      </c>
      <c r="W19" s="15" t="s">
        <v>95</v>
      </c>
      <c r="X19" s="15" t="s">
        <v>5</v>
      </c>
      <c r="Y19" s="15" t="s">
        <v>96</v>
      </c>
    </row>
    <row r="20" spans="1:25" s="9" customFormat="1" ht="12.45" customHeight="1" x14ac:dyDescent="0.2">
      <c r="A20" s="9">
        <v>18</v>
      </c>
      <c r="B20" s="9" t="s">
        <v>97</v>
      </c>
      <c r="C20" s="9">
        <v>2017</v>
      </c>
      <c r="D20" s="9" t="s">
        <v>85</v>
      </c>
      <c r="E20" s="9" t="s">
        <v>79</v>
      </c>
      <c r="F20" s="9" t="s">
        <v>45</v>
      </c>
      <c r="G20" s="15" t="s">
        <v>46</v>
      </c>
      <c r="H20" s="9" t="s">
        <v>33</v>
      </c>
      <c r="I20" s="9" t="s">
        <v>98</v>
      </c>
      <c r="J20" s="9" t="s">
        <v>47</v>
      </c>
      <c r="K20" s="15">
        <v>10</v>
      </c>
      <c r="L20" s="14">
        <v>5400</v>
      </c>
      <c r="M20" s="37">
        <v>110</v>
      </c>
      <c r="N20" s="15">
        <v>204</v>
      </c>
      <c r="O20" s="15" t="s">
        <v>99</v>
      </c>
      <c r="P20" s="15">
        <v>16</v>
      </c>
      <c r="Q20" s="38" t="s">
        <v>30</v>
      </c>
      <c r="R20" s="38" t="s">
        <v>30</v>
      </c>
      <c r="S20" s="38" t="s">
        <v>30</v>
      </c>
      <c r="T20" s="15" t="s">
        <v>30</v>
      </c>
      <c r="U20" s="9" t="s">
        <v>30</v>
      </c>
      <c r="V20" s="14">
        <v>1102647</v>
      </c>
      <c r="W20" s="15" t="s">
        <v>42</v>
      </c>
      <c r="X20" s="15" t="s">
        <v>5</v>
      </c>
      <c r="Y20" s="15" t="s">
        <v>100</v>
      </c>
    </row>
    <row r="21" spans="1:25" s="9" customFormat="1" ht="12.45" customHeight="1" x14ac:dyDescent="0.2">
      <c r="A21" s="9">
        <v>19</v>
      </c>
      <c r="B21" s="9" t="s">
        <v>101</v>
      </c>
      <c r="C21" s="9">
        <v>2017</v>
      </c>
      <c r="D21" s="9" t="s">
        <v>40</v>
      </c>
      <c r="E21" s="9" t="s">
        <v>79</v>
      </c>
      <c r="F21" s="9" t="s">
        <v>45</v>
      </c>
      <c r="G21" s="15" t="s">
        <v>46</v>
      </c>
      <c r="H21" s="9" t="s">
        <v>33</v>
      </c>
      <c r="I21" s="9" t="s">
        <v>102</v>
      </c>
      <c r="J21" s="9" t="s">
        <v>47</v>
      </c>
      <c r="K21" s="15">
        <v>4</v>
      </c>
      <c r="L21" s="14">
        <v>2300</v>
      </c>
      <c r="M21" s="37" t="s">
        <v>30</v>
      </c>
      <c r="N21" s="15">
        <v>162</v>
      </c>
      <c r="O21" s="15" t="s">
        <v>48</v>
      </c>
      <c r="P21" s="15">
        <v>6.5</v>
      </c>
      <c r="Q21" s="38" t="s">
        <v>30</v>
      </c>
      <c r="R21" s="38" t="s">
        <v>30</v>
      </c>
      <c r="S21" s="38" t="s">
        <v>30</v>
      </c>
      <c r="T21" s="15" t="s">
        <v>30</v>
      </c>
      <c r="U21" s="9" t="s">
        <v>30</v>
      </c>
      <c r="V21" s="14">
        <v>290000</v>
      </c>
      <c r="W21" s="15" t="s">
        <v>42</v>
      </c>
      <c r="X21" s="15" t="s">
        <v>5</v>
      </c>
      <c r="Y21" s="15" t="s">
        <v>103</v>
      </c>
    </row>
    <row r="22" spans="1:25" s="9" customFormat="1" ht="12.45" customHeight="1" x14ac:dyDescent="0.2">
      <c r="A22" s="9">
        <v>7</v>
      </c>
      <c r="B22" s="9" t="s">
        <v>43</v>
      </c>
      <c r="C22" s="9">
        <v>2020</v>
      </c>
      <c r="D22" s="9" t="s">
        <v>40</v>
      </c>
      <c r="E22" s="9" t="s">
        <v>44</v>
      </c>
      <c r="F22" s="9" t="s">
        <v>45</v>
      </c>
      <c r="G22" s="9" t="s">
        <v>46</v>
      </c>
      <c r="H22" s="9" t="s">
        <v>33</v>
      </c>
      <c r="I22" s="9" t="s">
        <v>30</v>
      </c>
      <c r="J22" s="9" t="s">
        <v>47</v>
      </c>
      <c r="K22" s="15">
        <v>15</v>
      </c>
      <c r="L22" s="14">
        <f>(250000*2030/24)*0.00028</f>
        <v>5920.8333333333321</v>
      </c>
      <c r="M22" s="37" t="s">
        <v>30</v>
      </c>
      <c r="N22" s="15">
        <v>180</v>
      </c>
      <c r="O22" s="15" t="s">
        <v>48</v>
      </c>
      <c r="P22" s="15">
        <v>8</v>
      </c>
      <c r="Q22" s="38" t="s">
        <v>30</v>
      </c>
      <c r="R22" s="38" t="s">
        <v>30</v>
      </c>
      <c r="S22" s="38" t="s">
        <v>30</v>
      </c>
      <c r="T22" s="15" t="s">
        <v>30</v>
      </c>
      <c r="U22" s="9" t="s">
        <v>30</v>
      </c>
      <c r="V22" s="14">
        <v>852000</v>
      </c>
      <c r="W22" s="15" t="s">
        <v>42</v>
      </c>
      <c r="X22" s="15" t="s">
        <v>5</v>
      </c>
      <c r="Y22" s="15" t="s">
        <v>49</v>
      </c>
    </row>
    <row r="23" spans="1:25" s="9" customFormat="1" ht="12.45" customHeight="1" x14ac:dyDescent="0.2">
      <c r="A23" s="9">
        <v>6</v>
      </c>
      <c r="B23" s="9" t="s">
        <v>60</v>
      </c>
      <c r="C23" s="9">
        <v>2020</v>
      </c>
      <c r="D23" s="9" t="s">
        <v>40</v>
      </c>
      <c r="E23" s="9" t="s">
        <v>44</v>
      </c>
      <c r="F23" s="9" t="s">
        <v>61</v>
      </c>
      <c r="G23" s="15" t="s">
        <v>29</v>
      </c>
      <c r="H23" s="15" t="s">
        <v>30</v>
      </c>
      <c r="I23" s="9" t="s">
        <v>62</v>
      </c>
      <c r="J23" s="9" t="s">
        <v>47</v>
      </c>
      <c r="K23" s="15">
        <v>1.5</v>
      </c>
      <c r="L23" s="14">
        <v>1041</v>
      </c>
      <c r="M23" s="37" t="s">
        <v>30</v>
      </c>
      <c r="N23" s="15">
        <v>190</v>
      </c>
      <c r="O23" s="15" t="s">
        <v>63</v>
      </c>
      <c r="P23" s="15">
        <v>12</v>
      </c>
      <c r="Q23" s="38">
        <v>3.39</v>
      </c>
      <c r="R23" s="38">
        <v>1.9</v>
      </c>
      <c r="S23" s="38">
        <v>2.17</v>
      </c>
      <c r="T23" s="15" t="s">
        <v>64</v>
      </c>
      <c r="U23" s="9" t="s">
        <v>65</v>
      </c>
      <c r="V23" s="14">
        <v>66650</v>
      </c>
      <c r="W23" s="15" t="s">
        <v>36</v>
      </c>
      <c r="X23" s="15" t="s">
        <v>5</v>
      </c>
      <c r="Y23" s="15" t="s">
        <v>66</v>
      </c>
    </row>
    <row r="24" spans="1:25" s="9" customFormat="1" ht="12.45" customHeight="1" x14ac:dyDescent="0.2">
      <c r="A24" s="9">
        <v>10</v>
      </c>
      <c r="B24" s="9" t="s">
        <v>67</v>
      </c>
      <c r="C24" s="9">
        <v>2020</v>
      </c>
      <c r="D24" s="9" t="s">
        <v>40</v>
      </c>
      <c r="E24" s="9" t="s">
        <v>44</v>
      </c>
      <c r="F24" s="9" t="s">
        <v>68</v>
      </c>
      <c r="G24" s="15" t="s">
        <v>69</v>
      </c>
      <c r="H24" s="15" t="s">
        <v>30</v>
      </c>
      <c r="I24" s="9" t="s">
        <v>70</v>
      </c>
      <c r="J24" s="9" t="s">
        <v>47</v>
      </c>
      <c r="K24" s="15">
        <v>24</v>
      </c>
      <c r="L24" s="14">
        <v>16744</v>
      </c>
      <c r="M24" s="37" t="s">
        <v>30</v>
      </c>
      <c r="N24" s="15">
        <v>208</v>
      </c>
      <c r="O24" s="15" t="s">
        <v>63</v>
      </c>
      <c r="P24" s="15">
        <v>18</v>
      </c>
      <c r="Q24" s="38" t="s">
        <v>30</v>
      </c>
      <c r="R24" s="38" t="s">
        <v>30</v>
      </c>
      <c r="S24" s="38" t="s">
        <v>30</v>
      </c>
      <c r="T24" s="15" t="s">
        <v>30</v>
      </c>
      <c r="U24" s="9" t="s">
        <v>71</v>
      </c>
      <c r="V24" s="14">
        <v>262166</v>
      </c>
      <c r="W24" s="15" t="s">
        <v>72</v>
      </c>
      <c r="X24" s="15" t="s">
        <v>5</v>
      </c>
      <c r="Y24" s="15" t="s">
        <v>73</v>
      </c>
    </row>
    <row r="25" spans="1:25" s="9" customFormat="1" ht="12.45" customHeight="1" x14ac:dyDescent="0.2">
      <c r="A25" s="9">
        <v>23</v>
      </c>
      <c r="B25" s="9" t="s">
        <v>104</v>
      </c>
      <c r="C25" s="9">
        <v>2019</v>
      </c>
      <c r="D25" s="9" t="s">
        <v>40</v>
      </c>
      <c r="E25" s="9" t="s">
        <v>44</v>
      </c>
      <c r="F25" s="9" t="s">
        <v>105</v>
      </c>
      <c r="G25" s="15" t="s">
        <v>106</v>
      </c>
      <c r="H25" s="15" t="s">
        <v>30</v>
      </c>
      <c r="I25" s="9" t="s">
        <v>107</v>
      </c>
      <c r="J25" s="9" t="s">
        <v>47</v>
      </c>
      <c r="K25" s="15">
        <v>2</v>
      </c>
      <c r="L25" s="14">
        <v>1100</v>
      </c>
      <c r="M25" s="37">
        <v>1.5</v>
      </c>
      <c r="N25" s="15">
        <v>184</v>
      </c>
      <c r="O25" s="15" t="s">
        <v>41</v>
      </c>
      <c r="P25" s="15">
        <v>10</v>
      </c>
      <c r="Q25" s="38">
        <v>4.2</v>
      </c>
      <c r="R25" s="38">
        <v>2</v>
      </c>
      <c r="S25" s="38">
        <v>2.2599999999999998</v>
      </c>
      <c r="T25" s="15" t="s">
        <v>30</v>
      </c>
      <c r="U25" s="9" t="s">
        <v>30</v>
      </c>
      <c r="V25" s="14">
        <v>21485</v>
      </c>
      <c r="W25" s="15" t="s">
        <v>108</v>
      </c>
      <c r="X25" s="15" t="s">
        <v>5</v>
      </c>
      <c r="Y25" s="15" t="s">
        <v>109</v>
      </c>
    </row>
    <row r="26" spans="1:25" s="9" customFormat="1" ht="12.45" customHeight="1" x14ac:dyDescent="0.2">
      <c r="A26" s="9">
        <v>25</v>
      </c>
      <c r="B26" s="9" t="s">
        <v>115</v>
      </c>
      <c r="C26" s="9">
        <v>2019</v>
      </c>
      <c r="D26" s="9" t="s">
        <v>78</v>
      </c>
      <c r="E26" s="9" t="s">
        <v>44</v>
      </c>
      <c r="F26" s="9" t="s">
        <v>116</v>
      </c>
      <c r="G26" s="15" t="s">
        <v>106</v>
      </c>
      <c r="H26" s="15" t="s">
        <v>30</v>
      </c>
      <c r="I26" s="9" t="s">
        <v>117</v>
      </c>
      <c r="J26" s="9" t="s">
        <v>47</v>
      </c>
      <c r="K26" s="15">
        <v>4</v>
      </c>
      <c r="L26" s="14">
        <v>2200</v>
      </c>
      <c r="M26" s="37">
        <v>2</v>
      </c>
      <c r="N26" s="15">
        <v>194</v>
      </c>
      <c r="O26" s="15" t="s">
        <v>48</v>
      </c>
      <c r="P26" s="15">
        <v>13</v>
      </c>
      <c r="Q26" s="38">
        <v>5.2</v>
      </c>
      <c r="R26" s="38">
        <v>2.6</v>
      </c>
      <c r="S26" s="38">
        <v>3.45</v>
      </c>
      <c r="T26" s="15" t="s">
        <v>30</v>
      </c>
      <c r="U26" s="9" t="s">
        <v>30</v>
      </c>
      <c r="V26" s="14">
        <f>65400/2</f>
        <v>32700</v>
      </c>
      <c r="W26" s="15" t="s">
        <v>108</v>
      </c>
      <c r="X26" s="15" t="s">
        <v>5</v>
      </c>
      <c r="Y26" s="15" t="s">
        <v>118</v>
      </c>
    </row>
    <row r="27" spans="1:25" s="9" customFormat="1" ht="12.45" customHeight="1" x14ac:dyDescent="0.2">
      <c r="A27" s="9">
        <v>28</v>
      </c>
      <c r="B27" s="9" t="s">
        <v>119</v>
      </c>
      <c r="C27" s="9">
        <v>2019</v>
      </c>
      <c r="D27" s="9" t="s">
        <v>40</v>
      </c>
      <c r="E27" s="9" t="s">
        <v>44</v>
      </c>
      <c r="F27" s="9" t="s">
        <v>54</v>
      </c>
      <c r="G27" s="15" t="s">
        <v>46</v>
      </c>
      <c r="H27" s="9" t="s">
        <v>33</v>
      </c>
      <c r="I27" s="15" t="s">
        <v>30</v>
      </c>
      <c r="J27" s="9" t="s">
        <v>47</v>
      </c>
      <c r="K27" s="15">
        <v>20</v>
      </c>
      <c r="L27" s="14">
        <v>11200</v>
      </c>
      <c r="M27" s="37" t="s">
        <v>30</v>
      </c>
      <c r="N27" s="15">
        <v>192</v>
      </c>
      <c r="O27" s="15" t="s">
        <v>124</v>
      </c>
      <c r="P27" s="15">
        <v>13</v>
      </c>
      <c r="Q27" s="38" t="s">
        <v>30</v>
      </c>
      <c r="R27" s="38" t="s">
        <v>30</v>
      </c>
      <c r="S27" s="38">
        <v>15</v>
      </c>
      <c r="T27" s="15" t="s">
        <v>125</v>
      </c>
      <c r="U27" s="9" t="s">
        <v>126</v>
      </c>
      <c r="V27" s="14">
        <v>1400000</v>
      </c>
      <c r="W27" s="15" t="s">
        <v>42</v>
      </c>
      <c r="X27" s="15" t="s">
        <v>5</v>
      </c>
      <c r="Y27" s="15" t="s">
        <v>127</v>
      </c>
    </row>
    <row r="28" spans="1:25" s="9" customFormat="1" ht="12.45" customHeight="1" x14ac:dyDescent="0.2">
      <c r="A28" s="15">
        <v>30</v>
      </c>
      <c r="B28" s="15" t="s">
        <v>141</v>
      </c>
      <c r="C28" s="15">
        <v>2017</v>
      </c>
      <c r="D28" s="15" t="s">
        <v>40</v>
      </c>
      <c r="E28" s="9" t="s">
        <v>44</v>
      </c>
      <c r="F28" s="15" t="s">
        <v>142</v>
      </c>
      <c r="G28" s="15" t="s">
        <v>143</v>
      </c>
      <c r="H28" s="15" t="s">
        <v>30</v>
      </c>
      <c r="I28" s="15" t="s">
        <v>144</v>
      </c>
      <c r="J28" s="9" t="s">
        <v>47</v>
      </c>
      <c r="K28" s="15">
        <v>1</v>
      </c>
      <c r="L28" s="14">
        <v>47.72</v>
      </c>
      <c r="M28" s="37">
        <v>0.74</v>
      </c>
      <c r="N28" s="15">
        <v>170</v>
      </c>
      <c r="O28" s="15" t="s">
        <v>63</v>
      </c>
      <c r="P28" s="15">
        <v>8</v>
      </c>
      <c r="Q28" s="39">
        <v>3.5</v>
      </c>
      <c r="R28" s="39">
        <v>2.2999999999999998</v>
      </c>
      <c r="S28" s="39">
        <v>2</v>
      </c>
      <c r="T28" s="15" t="s">
        <v>30</v>
      </c>
      <c r="U28" s="15" t="s">
        <v>30</v>
      </c>
      <c r="V28" s="14">
        <v>49952</v>
      </c>
      <c r="W28" s="15" t="s">
        <v>145</v>
      </c>
      <c r="X28" s="15" t="s">
        <v>5</v>
      </c>
      <c r="Y28" s="15" t="s">
        <v>146</v>
      </c>
    </row>
    <row r="29" spans="1:25" s="9" customFormat="1" ht="12.45" customHeight="1" x14ac:dyDescent="0.2">
      <c r="A29" s="15">
        <v>52</v>
      </c>
      <c r="B29" s="15" t="s">
        <v>154</v>
      </c>
      <c r="C29" s="15">
        <v>2018</v>
      </c>
      <c r="D29" s="9" t="s">
        <v>40</v>
      </c>
      <c r="E29" s="15" t="s">
        <v>44</v>
      </c>
      <c r="F29" s="15" t="s">
        <v>45</v>
      </c>
      <c r="G29" s="15" t="s">
        <v>46</v>
      </c>
      <c r="H29" s="15" t="s">
        <v>33</v>
      </c>
      <c r="I29" s="15" t="s">
        <v>30</v>
      </c>
      <c r="J29" s="9" t="s">
        <v>47</v>
      </c>
      <c r="K29" s="15">
        <v>1.5</v>
      </c>
      <c r="L29" s="14">
        <v>482</v>
      </c>
      <c r="M29" s="37" t="s">
        <v>30</v>
      </c>
      <c r="N29" s="15">
        <v>152</v>
      </c>
      <c r="O29" s="15" t="s">
        <v>41</v>
      </c>
      <c r="P29" s="15">
        <v>5</v>
      </c>
      <c r="Q29" s="39" t="s">
        <v>30</v>
      </c>
      <c r="R29" s="39" t="s">
        <v>30</v>
      </c>
      <c r="S29" s="39" t="s">
        <v>30</v>
      </c>
      <c r="T29" s="15" t="s">
        <v>30</v>
      </c>
      <c r="U29" s="15" t="s">
        <v>30</v>
      </c>
      <c r="V29" s="14">
        <v>59900</v>
      </c>
      <c r="W29" s="15" t="s">
        <v>42</v>
      </c>
      <c r="X29" s="15" t="s">
        <v>5</v>
      </c>
      <c r="Y29" s="15" t="s">
        <v>118</v>
      </c>
    </row>
    <row r="30" spans="1:25" ht="14.55" customHeight="1" x14ac:dyDescent="0.4">
      <c r="C30" s="7">
        <v>2021</v>
      </c>
      <c r="D30" s="7" t="s">
        <v>51</v>
      </c>
      <c r="E30" s="15" t="s">
        <v>44</v>
      </c>
      <c r="F30" s="7" t="s">
        <v>1384</v>
      </c>
      <c r="G30" s="7" t="s">
        <v>106</v>
      </c>
      <c r="H30" s="7" t="s">
        <v>30</v>
      </c>
      <c r="I30" s="7" t="s">
        <v>1385</v>
      </c>
      <c r="J30" s="9" t="s">
        <v>47</v>
      </c>
      <c r="K30" s="7">
        <v>1</v>
      </c>
      <c r="L30" s="146" t="s">
        <v>30</v>
      </c>
      <c r="M30" s="147">
        <v>2.2000000000000002</v>
      </c>
      <c r="N30" s="7">
        <v>184</v>
      </c>
      <c r="O30" s="15" t="s">
        <v>1386</v>
      </c>
      <c r="P30" s="7">
        <v>10</v>
      </c>
      <c r="Q30" s="7">
        <v>3.42</v>
      </c>
      <c r="R30" s="7">
        <v>1.65</v>
      </c>
      <c r="S30" s="7">
        <v>2.1</v>
      </c>
      <c r="T30" s="7" t="s">
        <v>34</v>
      </c>
      <c r="U30" s="7" t="s">
        <v>1387</v>
      </c>
      <c r="V30" s="139">
        <v>21436</v>
      </c>
      <c r="W30" s="7" t="s">
        <v>108</v>
      </c>
      <c r="X30" s="7" t="s">
        <v>5</v>
      </c>
      <c r="Y30" s="15" t="s">
        <v>118</v>
      </c>
    </row>
    <row r="31" spans="1:25" ht="13.95" customHeight="1" x14ac:dyDescent="0.4">
      <c r="C31" s="7">
        <v>2021</v>
      </c>
      <c r="D31" s="7" t="s">
        <v>1392</v>
      </c>
      <c r="E31" s="15" t="s">
        <v>44</v>
      </c>
      <c r="F31" s="7" t="s">
        <v>1412</v>
      </c>
      <c r="G31" s="7" t="s">
        <v>106</v>
      </c>
      <c r="H31" s="7" t="s">
        <v>30</v>
      </c>
      <c r="I31" s="7" t="s">
        <v>1413</v>
      </c>
      <c r="J31" s="9" t="s">
        <v>47</v>
      </c>
      <c r="K31" s="7">
        <v>0.6</v>
      </c>
      <c r="L31" s="148" t="s">
        <v>30</v>
      </c>
      <c r="M31" s="11" t="s">
        <v>30</v>
      </c>
      <c r="N31" s="7">
        <v>181</v>
      </c>
      <c r="O31" s="7" t="s">
        <v>41</v>
      </c>
      <c r="P31" s="7">
        <v>10</v>
      </c>
      <c r="Q31" s="7">
        <v>1.2</v>
      </c>
      <c r="R31" s="7">
        <v>1.6</v>
      </c>
      <c r="S31" s="7">
        <v>2.4</v>
      </c>
      <c r="T31" s="7" t="s">
        <v>30</v>
      </c>
      <c r="U31" s="7" t="s">
        <v>30</v>
      </c>
      <c r="V31" s="139">
        <v>9800</v>
      </c>
      <c r="W31" s="7" t="s">
        <v>108</v>
      </c>
      <c r="X31" s="7" t="s">
        <v>5</v>
      </c>
      <c r="Y31" s="7" t="s">
        <v>30</v>
      </c>
    </row>
    <row r="32" spans="1:25" s="9" customFormat="1" ht="12.45" customHeight="1" x14ac:dyDescent="0.2">
      <c r="A32" s="15">
        <v>30</v>
      </c>
      <c r="B32" s="15" t="s">
        <v>141</v>
      </c>
      <c r="C32" s="15">
        <v>2022</v>
      </c>
      <c r="D32" s="15" t="s">
        <v>40</v>
      </c>
      <c r="E32" s="9" t="s">
        <v>44</v>
      </c>
      <c r="F32" s="15" t="s">
        <v>142</v>
      </c>
      <c r="G32" s="15" t="s">
        <v>143</v>
      </c>
      <c r="H32" s="15" t="s">
        <v>30</v>
      </c>
      <c r="I32" s="15" t="s">
        <v>1479</v>
      </c>
      <c r="J32" s="9" t="s">
        <v>47</v>
      </c>
      <c r="K32" s="15">
        <v>0.72</v>
      </c>
      <c r="L32" s="14">
        <v>452</v>
      </c>
      <c r="M32" s="37" t="s">
        <v>30</v>
      </c>
      <c r="N32" s="15">
        <v>175</v>
      </c>
      <c r="O32" s="15" t="s">
        <v>48</v>
      </c>
      <c r="P32" s="15">
        <v>8</v>
      </c>
      <c r="Q32" s="39">
        <v>3.7</v>
      </c>
      <c r="R32" s="39">
        <v>1.88</v>
      </c>
      <c r="S32" s="39">
        <v>2.15</v>
      </c>
      <c r="T32" s="15" t="s">
        <v>30</v>
      </c>
      <c r="U32" s="15" t="s">
        <v>30</v>
      </c>
      <c r="V32" s="14">
        <v>62600</v>
      </c>
      <c r="W32" s="15" t="s">
        <v>42</v>
      </c>
      <c r="X32" s="15" t="s">
        <v>5</v>
      </c>
      <c r="Y32" s="15" t="s">
        <v>30</v>
      </c>
    </row>
  </sheetData>
  <sheetProtection sheet="1" objects="1" scenarios="1"/>
  <mergeCells count="1">
    <mergeCell ref="A1:Y1"/>
  </mergeCells>
  <conditionalFormatting sqref="A3:Y3 A4:S4 U4:Y4 A5:Y29 A32:Y32">
    <cfRule type="containsBlanks" dxfId="61" priority="8">
      <formula>LEN(TRIM(A3))=0</formula>
    </cfRule>
  </conditionalFormatting>
  <conditionalFormatting sqref="A5:XFD1048576 A1 Z1:XFD1 A2:XFD3 A4:S4 U4:XFD4">
    <cfRule type="containsBlanks" dxfId="60" priority="7">
      <formula>LEN(TRIM(A1))=0</formula>
    </cfRule>
  </conditionalFormatting>
  <conditionalFormatting sqref="E30:E31">
    <cfRule type="containsBlanks" dxfId="59" priority="5">
      <formula>LEN(TRIM(E30))=0</formula>
    </cfRule>
  </conditionalFormatting>
  <conditionalFormatting sqref="J30:J31">
    <cfRule type="containsBlanks" dxfId="58" priority="4">
      <formula>LEN(TRIM(J30))=0</formula>
    </cfRule>
  </conditionalFormatting>
  <conditionalFormatting sqref="O30">
    <cfRule type="containsBlanks" dxfId="57" priority="3">
      <formula>LEN(TRIM(O30))=0</formula>
    </cfRule>
  </conditionalFormatting>
  <conditionalFormatting sqref="Y5:Y7">
    <cfRule type="containsBlanks" dxfId="56" priority="6">
      <formula>LEN(TRIM(Y5))=0</formula>
    </cfRule>
  </conditionalFormatting>
  <conditionalFormatting sqref="Y30">
    <cfRule type="containsBlanks" dxfId="55" priority="2">
      <formula>LEN(TRIM(Y30))=0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outlinePr summaryBelow="0" summaryRight="0"/>
  </sheetPr>
  <dimension ref="A1:V23"/>
  <sheetViews>
    <sheetView topLeftCell="C1" workbookViewId="0">
      <pane ySplit="2" topLeftCell="A3" activePane="bottomLeft" state="frozen"/>
      <selection pane="bottomLeft" sqref="A1:V1"/>
    </sheetView>
  </sheetViews>
  <sheetFormatPr baseColWidth="10" defaultColWidth="11.26953125" defaultRowHeight="15.75" customHeight="1" x14ac:dyDescent="0.4"/>
  <cols>
    <col min="1" max="1" width="4.453125" style="7" hidden="1" customWidth="1"/>
    <col min="2" max="2" width="19.08984375" style="7" hidden="1" customWidth="1"/>
    <col min="3" max="3" width="6.08984375" style="7" customWidth="1"/>
    <col min="4" max="4" width="16.36328125" style="7" customWidth="1"/>
    <col min="5" max="6" width="20.453125" style="7" bestFit="1" customWidth="1"/>
    <col min="7" max="7" width="11.26953125" style="7"/>
    <col min="8" max="9" width="9.7265625" style="7" customWidth="1"/>
    <col min="10" max="10" width="10" style="7" customWidth="1"/>
    <col min="11" max="11" width="8.453125" style="7" customWidth="1"/>
    <col min="12" max="12" width="17" style="7" customWidth="1"/>
    <col min="13" max="13" width="6.26953125" style="7" customWidth="1"/>
    <col min="14" max="14" width="7.6328125" style="7" customWidth="1"/>
    <col min="15" max="15" width="6.26953125" style="7" customWidth="1"/>
    <col min="16" max="21" width="11.26953125" style="7"/>
    <col min="22" max="22" width="183.36328125" style="7" bestFit="1" customWidth="1"/>
    <col min="23" max="25" width="13.36328125" style="7" customWidth="1"/>
    <col min="26" max="26" width="14.90625" style="7" customWidth="1"/>
    <col min="27" max="16384" width="11.26953125" style="7"/>
  </cols>
  <sheetData>
    <row r="1" spans="1:22" ht="28.05" customHeight="1" x14ac:dyDescent="0.4">
      <c r="A1" s="162" t="s">
        <v>155</v>
      </c>
      <c r="B1" s="162"/>
      <c r="C1" s="162"/>
      <c r="D1" s="162"/>
      <c r="E1" s="162"/>
      <c r="F1" s="162"/>
      <c r="G1" s="162"/>
      <c r="H1" s="162"/>
      <c r="I1" s="162"/>
      <c r="J1" s="162"/>
      <c r="K1" s="162"/>
      <c r="L1" s="162"/>
      <c r="M1" s="162"/>
      <c r="N1" s="162"/>
      <c r="O1" s="162"/>
      <c r="P1" s="162"/>
      <c r="Q1" s="162"/>
      <c r="R1" s="162"/>
      <c r="S1" s="162"/>
      <c r="T1" s="162"/>
      <c r="U1" s="162"/>
      <c r="V1" s="162"/>
    </row>
    <row r="2" spans="1:22" ht="28.8" x14ac:dyDescent="0.4">
      <c r="A2" s="3" t="s">
        <v>1</v>
      </c>
      <c r="B2" s="3" t="s">
        <v>2</v>
      </c>
      <c r="C2" s="4" t="s">
        <v>9</v>
      </c>
      <c r="D2" s="3" t="s">
        <v>3</v>
      </c>
      <c r="E2" s="3" t="s">
        <v>4</v>
      </c>
      <c r="F2" s="4" t="s">
        <v>8</v>
      </c>
      <c r="G2" s="3" t="s">
        <v>156</v>
      </c>
      <c r="H2" s="3" t="s">
        <v>157</v>
      </c>
      <c r="I2" s="3" t="s">
        <v>158</v>
      </c>
      <c r="J2" s="3" t="s">
        <v>159</v>
      </c>
      <c r="K2" s="3" t="s">
        <v>160</v>
      </c>
      <c r="L2" s="3" t="s">
        <v>161</v>
      </c>
      <c r="M2" s="3" t="s">
        <v>17</v>
      </c>
      <c r="N2" s="3" t="s">
        <v>162</v>
      </c>
      <c r="O2" s="3" t="s">
        <v>19</v>
      </c>
      <c r="P2" s="4" t="s">
        <v>5</v>
      </c>
      <c r="Q2" s="3" t="s">
        <v>163</v>
      </c>
      <c r="R2" s="3" t="s">
        <v>7</v>
      </c>
      <c r="S2" s="5" t="s">
        <v>1244</v>
      </c>
      <c r="T2" s="3" t="s">
        <v>22</v>
      </c>
      <c r="U2" s="3" t="s">
        <v>23</v>
      </c>
      <c r="V2" s="35" t="s">
        <v>24</v>
      </c>
    </row>
    <row r="3" spans="1:22" s="9" customFormat="1" ht="12" customHeight="1" x14ac:dyDescent="0.2">
      <c r="A3" s="15">
        <v>11</v>
      </c>
      <c r="B3" s="15" t="s">
        <v>77</v>
      </c>
      <c r="C3" s="37">
        <v>2020</v>
      </c>
      <c r="D3" s="9" t="s">
        <v>78</v>
      </c>
      <c r="E3" s="15" t="s">
        <v>181</v>
      </c>
      <c r="F3" s="15" t="s">
        <v>182</v>
      </c>
      <c r="G3" s="37">
        <v>325</v>
      </c>
      <c r="H3" s="131">
        <v>8500</v>
      </c>
      <c r="I3" s="37" t="s">
        <v>30</v>
      </c>
      <c r="J3" s="37">
        <v>6</v>
      </c>
      <c r="K3" s="37">
        <v>5.5</v>
      </c>
      <c r="L3" s="15" t="s">
        <v>183</v>
      </c>
      <c r="M3" s="15">
        <v>0.6</v>
      </c>
      <c r="N3" s="132">
        <v>0.9</v>
      </c>
      <c r="O3" s="132">
        <v>1.2</v>
      </c>
      <c r="P3" s="15" t="s">
        <v>184</v>
      </c>
      <c r="Q3" s="15" t="s">
        <v>185</v>
      </c>
      <c r="R3" s="15" t="s">
        <v>30</v>
      </c>
      <c r="S3" s="14">
        <v>85535</v>
      </c>
      <c r="T3" s="15" t="s">
        <v>186</v>
      </c>
      <c r="U3" s="15" t="s">
        <v>5</v>
      </c>
      <c r="V3" s="15" t="s">
        <v>187</v>
      </c>
    </row>
    <row r="4" spans="1:22" s="9" customFormat="1" ht="12" customHeight="1" x14ac:dyDescent="0.2">
      <c r="A4" s="15">
        <v>15</v>
      </c>
      <c r="B4" s="15" t="s">
        <v>194</v>
      </c>
      <c r="C4" s="37">
        <v>2017</v>
      </c>
      <c r="D4" s="15" t="s">
        <v>195</v>
      </c>
      <c r="E4" s="15" t="s">
        <v>181</v>
      </c>
      <c r="F4" s="15" t="s">
        <v>196</v>
      </c>
      <c r="G4" s="37">
        <v>980</v>
      </c>
      <c r="H4" s="131">
        <v>6000</v>
      </c>
      <c r="I4" s="37" t="s">
        <v>30</v>
      </c>
      <c r="J4" s="37">
        <v>10</v>
      </c>
      <c r="K4" s="37">
        <v>26</v>
      </c>
      <c r="L4" s="15" t="s">
        <v>197</v>
      </c>
      <c r="M4" s="15">
        <v>4.5</v>
      </c>
      <c r="N4" s="15">
        <v>1.5</v>
      </c>
      <c r="O4" s="15">
        <v>2.5</v>
      </c>
      <c r="P4" s="15" t="s">
        <v>198</v>
      </c>
      <c r="Q4" s="15" t="s">
        <v>143</v>
      </c>
      <c r="R4" s="15" t="s">
        <v>30</v>
      </c>
      <c r="S4" s="14">
        <f>545000*1.1</f>
        <v>599500</v>
      </c>
      <c r="T4" s="15" t="s">
        <v>192</v>
      </c>
      <c r="U4" s="15" t="s">
        <v>5</v>
      </c>
      <c r="V4" s="15" t="s">
        <v>199</v>
      </c>
    </row>
    <row r="5" spans="1:22" s="9" customFormat="1" ht="12" customHeight="1" x14ac:dyDescent="0.2">
      <c r="A5" s="15">
        <v>25</v>
      </c>
      <c r="B5" s="15" t="s">
        <v>115</v>
      </c>
      <c r="C5" s="37">
        <v>2019</v>
      </c>
      <c r="D5" s="15" t="s">
        <v>209</v>
      </c>
      <c r="E5" s="15" t="s">
        <v>181</v>
      </c>
      <c r="F5" s="15" t="s">
        <v>210</v>
      </c>
      <c r="G5" s="37">
        <v>270</v>
      </c>
      <c r="H5" s="131">
        <v>7200</v>
      </c>
      <c r="I5" s="37">
        <v>1</v>
      </c>
      <c r="J5" s="37">
        <v>3</v>
      </c>
      <c r="K5" s="37">
        <v>11</v>
      </c>
      <c r="L5" s="15" t="s">
        <v>34</v>
      </c>
      <c r="M5" s="15">
        <v>1.1499999999999999</v>
      </c>
      <c r="N5" s="132">
        <v>1.1200000000000001</v>
      </c>
      <c r="O5" s="132">
        <v>1.35</v>
      </c>
      <c r="P5" s="15" t="s">
        <v>211</v>
      </c>
      <c r="Q5" s="15" t="s">
        <v>106</v>
      </c>
      <c r="R5" s="15" t="s">
        <v>30</v>
      </c>
      <c r="S5" s="14">
        <f>285000/15</f>
        <v>19000</v>
      </c>
      <c r="T5" s="15" t="s">
        <v>108</v>
      </c>
      <c r="U5" s="15" t="s">
        <v>5</v>
      </c>
      <c r="V5" s="15" t="s">
        <v>212</v>
      </c>
    </row>
    <row r="6" spans="1:22" s="9" customFormat="1" ht="12" customHeight="1" x14ac:dyDescent="0.2">
      <c r="A6" s="15">
        <v>25</v>
      </c>
      <c r="B6" s="15" t="s">
        <v>115</v>
      </c>
      <c r="C6" s="37">
        <v>2019</v>
      </c>
      <c r="D6" s="15" t="s">
        <v>209</v>
      </c>
      <c r="E6" s="15" t="s">
        <v>181</v>
      </c>
      <c r="F6" s="15" t="s">
        <v>213</v>
      </c>
      <c r="G6" s="37">
        <v>500</v>
      </c>
      <c r="H6" s="131">
        <v>6600</v>
      </c>
      <c r="I6" s="37" t="s">
        <v>30</v>
      </c>
      <c r="J6" s="37">
        <v>8</v>
      </c>
      <c r="K6" s="37">
        <v>15</v>
      </c>
      <c r="L6" s="15" t="s">
        <v>214</v>
      </c>
      <c r="M6" s="15">
        <v>1.78</v>
      </c>
      <c r="N6" s="132">
        <v>1.5</v>
      </c>
      <c r="O6" s="132">
        <v>1.9</v>
      </c>
      <c r="P6" s="15" t="s">
        <v>215</v>
      </c>
      <c r="Q6" s="15" t="s">
        <v>106</v>
      </c>
      <c r="R6" s="15" t="s">
        <v>30</v>
      </c>
      <c r="S6" s="14">
        <f>80250/3</f>
        <v>26750</v>
      </c>
      <c r="T6" s="15" t="s">
        <v>108</v>
      </c>
      <c r="U6" s="15" t="s">
        <v>5</v>
      </c>
      <c r="V6" s="15" t="s">
        <v>212</v>
      </c>
    </row>
    <row r="7" spans="1:22" s="9" customFormat="1" ht="12" customHeight="1" x14ac:dyDescent="0.2">
      <c r="A7" s="15"/>
      <c r="B7" s="15"/>
      <c r="C7" s="37">
        <v>2022</v>
      </c>
      <c r="D7" s="15" t="s">
        <v>51</v>
      </c>
      <c r="E7" s="15" t="s">
        <v>181</v>
      </c>
      <c r="F7" s="15" t="s">
        <v>1340</v>
      </c>
      <c r="G7" s="37">
        <v>270</v>
      </c>
      <c r="H7" s="131">
        <v>9600</v>
      </c>
      <c r="I7" s="37">
        <v>0.5</v>
      </c>
      <c r="J7" s="37">
        <v>1</v>
      </c>
      <c r="K7" s="37">
        <v>4</v>
      </c>
      <c r="L7" s="15" t="s">
        <v>206</v>
      </c>
      <c r="M7" s="15">
        <v>0.9</v>
      </c>
      <c r="N7" s="15">
        <v>1.2</v>
      </c>
      <c r="O7" s="15">
        <v>1.1000000000000001</v>
      </c>
      <c r="P7" s="15" t="s">
        <v>1341</v>
      </c>
      <c r="Q7" s="15" t="s">
        <v>106</v>
      </c>
      <c r="R7" s="15" t="s">
        <v>30</v>
      </c>
      <c r="S7" s="14">
        <v>28000</v>
      </c>
      <c r="T7" s="15" t="s">
        <v>108</v>
      </c>
      <c r="U7" s="15" t="s">
        <v>5</v>
      </c>
      <c r="V7" s="15" t="s">
        <v>30</v>
      </c>
    </row>
    <row r="8" spans="1:22" s="9" customFormat="1" ht="12" customHeight="1" x14ac:dyDescent="0.2">
      <c r="A8" s="15">
        <v>7</v>
      </c>
      <c r="B8" s="15" t="s">
        <v>164</v>
      </c>
      <c r="C8" s="37">
        <v>2020</v>
      </c>
      <c r="D8" s="15" t="s">
        <v>51</v>
      </c>
      <c r="E8" s="15" t="s">
        <v>165</v>
      </c>
      <c r="F8" s="15" t="s">
        <v>166</v>
      </c>
      <c r="G8" s="37">
        <v>450</v>
      </c>
      <c r="H8" s="131">
        <v>3200</v>
      </c>
      <c r="I8" s="37">
        <v>5</v>
      </c>
      <c r="J8" s="37">
        <v>25</v>
      </c>
      <c r="K8" s="37">
        <v>61.1</v>
      </c>
      <c r="L8" s="132" t="s">
        <v>30</v>
      </c>
      <c r="M8" s="132">
        <v>2</v>
      </c>
      <c r="N8" s="132">
        <v>1.2</v>
      </c>
      <c r="O8" s="132">
        <v>1.8</v>
      </c>
      <c r="P8" s="132" t="s">
        <v>167</v>
      </c>
      <c r="Q8" s="15" t="s">
        <v>106</v>
      </c>
      <c r="R8" s="15" t="s">
        <v>30</v>
      </c>
      <c r="S8" s="14">
        <v>75000</v>
      </c>
      <c r="T8" s="15" t="s">
        <v>108</v>
      </c>
      <c r="U8" s="15" t="s">
        <v>5</v>
      </c>
      <c r="V8" s="15" t="s">
        <v>168</v>
      </c>
    </row>
    <row r="9" spans="1:22" s="9" customFormat="1" ht="12" customHeight="1" x14ac:dyDescent="0.2">
      <c r="A9" s="15">
        <v>7</v>
      </c>
      <c r="B9" s="15" t="s">
        <v>164</v>
      </c>
      <c r="C9" s="37">
        <v>2020</v>
      </c>
      <c r="D9" s="15" t="s">
        <v>51</v>
      </c>
      <c r="E9" s="15" t="s">
        <v>165</v>
      </c>
      <c r="F9" s="15" t="s">
        <v>169</v>
      </c>
      <c r="G9" s="37">
        <v>400</v>
      </c>
      <c r="H9" s="131">
        <v>3400</v>
      </c>
      <c r="I9" s="37">
        <v>2</v>
      </c>
      <c r="J9" s="37">
        <v>10</v>
      </c>
      <c r="K9" s="37">
        <v>61.1</v>
      </c>
      <c r="L9" s="132" t="s">
        <v>30</v>
      </c>
      <c r="M9" s="132">
        <v>3.8</v>
      </c>
      <c r="N9" s="132">
        <v>1</v>
      </c>
      <c r="O9" s="132">
        <v>1.25</v>
      </c>
      <c r="P9" s="132" t="s">
        <v>167</v>
      </c>
      <c r="Q9" s="15" t="s">
        <v>106</v>
      </c>
      <c r="R9" s="15" t="s">
        <v>30</v>
      </c>
      <c r="S9" s="14">
        <v>43000</v>
      </c>
      <c r="T9" s="15" t="s">
        <v>108</v>
      </c>
      <c r="U9" s="15" t="s">
        <v>5</v>
      </c>
      <c r="V9" s="15" t="s">
        <v>168</v>
      </c>
    </row>
    <row r="10" spans="1:22" s="9" customFormat="1" ht="12" customHeight="1" x14ac:dyDescent="0.2">
      <c r="A10" s="15">
        <v>7</v>
      </c>
      <c r="B10" s="15" t="s">
        <v>164</v>
      </c>
      <c r="C10" s="37">
        <v>2020</v>
      </c>
      <c r="D10" s="15" t="s">
        <v>51</v>
      </c>
      <c r="E10" s="15" t="s">
        <v>165</v>
      </c>
      <c r="F10" s="15" t="s">
        <v>170</v>
      </c>
      <c r="G10" s="37">
        <v>250</v>
      </c>
      <c r="H10" s="131">
        <v>5000</v>
      </c>
      <c r="I10" s="37" t="s">
        <v>171</v>
      </c>
      <c r="J10" s="37">
        <v>3</v>
      </c>
      <c r="K10" s="37">
        <v>61.1</v>
      </c>
      <c r="L10" s="132" t="s">
        <v>30</v>
      </c>
      <c r="M10" s="132" t="s">
        <v>30</v>
      </c>
      <c r="N10" s="132" t="s">
        <v>30</v>
      </c>
      <c r="O10" s="132" t="s">
        <v>30</v>
      </c>
      <c r="P10" s="132" t="s">
        <v>167</v>
      </c>
      <c r="Q10" s="15" t="s">
        <v>106</v>
      </c>
      <c r="R10" s="15" t="s">
        <v>30</v>
      </c>
      <c r="S10" s="14">
        <v>21000</v>
      </c>
      <c r="T10" s="15" t="s">
        <v>108</v>
      </c>
      <c r="U10" s="15" t="s">
        <v>5</v>
      </c>
      <c r="V10" s="15" t="s">
        <v>168</v>
      </c>
    </row>
    <row r="11" spans="1:22" s="9" customFormat="1" ht="12" customHeight="1" x14ac:dyDescent="0.2">
      <c r="A11" s="15">
        <v>7</v>
      </c>
      <c r="B11" s="15" t="s">
        <v>164</v>
      </c>
      <c r="C11" s="37">
        <v>2020</v>
      </c>
      <c r="D11" s="15" t="s">
        <v>51</v>
      </c>
      <c r="E11" s="15" t="s">
        <v>165</v>
      </c>
      <c r="F11" s="15" t="s">
        <v>172</v>
      </c>
      <c r="G11" s="37">
        <v>250</v>
      </c>
      <c r="H11" s="131">
        <v>5500</v>
      </c>
      <c r="I11" s="37" t="s">
        <v>173</v>
      </c>
      <c r="J11" s="37">
        <v>2</v>
      </c>
      <c r="K11" s="37">
        <v>61.1</v>
      </c>
      <c r="L11" s="132" t="s">
        <v>30</v>
      </c>
      <c r="M11" s="132">
        <v>2.5</v>
      </c>
      <c r="N11" s="132">
        <v>0.76</v>
      </c>
      <c r="O11" s="132">
        <v>0.65</v>
      </c>
      <c r="P11" s="132" t="s">
        <v>174</v>
      </c>
      <c r="Q11" s="15" t="s">
        <v>106</v>
      </c>
      <c r="R11" s="15" t="s">
        <v>30</v>
      </c>
      <c r="S11" s="14">
        <v>16000</v>
      </c>
      <c r="T11" s="15" t="s">
        <v>108</v>
      </c>
      <c r="U11" s="15" t="s">
        <v>5</v>
      </c>
      <c r="V11" s="15" t="s">
        <v>175</v>
      </c>
    </row>
    <row r="12" spans="1:22" s="9" customFormat="1" ht="12" customHeight="1" x14ac:dyDescent="0.2">
      <c r="A12" s="15">
        <v>7</v>
      </c>
      <c r="B12" s="15" t="s">
        <v>164</v>
      </c>
      <c r="C12" s="37">
        <v>2020</v>
      </c>
      <c r="D12" s="15" t="s">
        <v>51</v>
      </c>
      <c r="E12" s="15" t="s">
        <v>165</v>
      </c>
      <c r="F12" s="15" t="s">
        <v>176</v>
      </c>
      <c r="G12" s="37">
        <v>400</v>
      </c>
      <c r="H12" s="131">
        <v>3400</v>
      </c>
      <c r="I12" s="37">
        <v>1</v>
      </c>
      <c r="J12" s="37">
        <v>8</v>
      </c>
      <c r="K12" s="37">
        <v>61.1</v>
      </c>
      <c r="L12" s="132" t="s">
        <v>30</v>
      </c>
      <c r="M12" s="132">
        <v>3.8</v>
      </c>
      <c r="N12" s="132">
        <v>1</v>
      </c>
      <c r="O12" s="132">
        <v>1.25</v>
      </c>
      <c r="P12" s="132" t="s">
        <v>167</v>
      </c>
      <c r="Q12" s="15" t="s">
        <v>106</v>
      </c>
      <c r="R12" s="15" t="s">
        <v>30</v>
      </c>
      <c r="S12" s="14">
        <v>38000</v>
      </c>
      <c r="T12" s="15" t="s">
        <v>108</v>
      </c>
      <c r="U12" s="15" t="s">
        <v>5</v>
      </c>
      <c r="V12" s="15" t="s">
        <v>168</v>
      </c>
    </row>
    <row r="13" spans="1:22" s="9" customFormat="1" ht="12" customHeight="1" x14ac:dyDescent="0.2">
      <c r="A13" s="15">
        <v>10</v>
      </c>
      <c r="B13" s="15" t="s">
        <v>67</v>
      </c>
      <c r="C13" s="37">
        <v>2020</v>
      </c>
      <c r="D13" s="15" t="s">
        <v>40</v>
      </c>
      <c r="E13" s="15" t="s">
        <v>165</v>
      </c>
      <c r="F13" s="15" t="s">
        <v>177</v>
      </c>
      <c r="G13" s="37">
        <v>650</v>
      </c>
      <c r="H13" s="131">
        <v>2600</v>
      </c>
      <c r="I13" s="37">
        <v>30</v>
      </c>
      <c r="J13" s="37">
        <v>90</v>
      </c>
      <c r="K13" s="37">
        <v>110</v>
      </c>
      <c r="L13" s="132" t="s">
        <v>178</v>
      </c>
      <c r="M13" s="132">
        <v>6.25</v>
      </c>
      <c r="N13" s="132">
        <v>2.1</v>
      </c>
      <c r="O13" s="132">
        <v>1.55</v>
      </c>
      <c r="P13" s="132" t="s">
        <v>179</v>
      </c>
      <c r="Q13" s="15" t="s">
        <v>106</v>
      </c>
      <c r="R13" s="15" t="s">
        <v>30</v>
      </c>
      <c r="S13" s="14">
        <v>30000</v>
      </c>
      <c r="T13" s="15" t="s">
        <v>108</v>
      </c>
      <c r="U13" s="15" t="s">
        <v>5</v>
      </c>
      <c r="V13" s="15" t="s">
        <v>180</v>
      </c>
    </row>
    <row r="14" spans="1:22" s="9" customFormat="1" ht="12" customHeight="1" x14ac:dyDescent="0.2">
      <c r="A14" s="15">
        <v>13</v>
      </c>
      <c r="B14" s="15" t="s">
        <v>188</v>
      </c>
      <c r="C14" s="37">
        <v>2020</v>
      </c>
      <c r="D14" s="15" t="s">
        <v>40</v>
      </c>
      <c r="E14" s="15" t="s">
        <v>165</v>
      </c>
      <c r="F14" s="15" t="s">
        <v>189</v>
      </c>
      <c r="G14" s="37">
        <v>280</v>
      </c>
      <c r="H14" s="131">
        <v>4400</v>
      </c>
      <c r="I14" s="37" t="s">
        <v>30</v>
      </c>
      <c r="J14" s="37">
        <v>4</v>
      </c>
      <c r="K14" s="37">
        <v>18.5</v>
      </c>
      <c r="L14" s="15" t="s">
        <v>178</v>
      </c>
      <c r="M14" s="15">
        <v>3.22</v>
      </c>
      <c r="N14" s="15">
        <v>0.78</v>
      </c>
      <c r="O14" s="15">
        <v>0.93</v>
      </c>
      <c r="P14" s="15" t="s">
        <v>190</v>
      </c>
      <c r="Q14" s="15" t="s">
        <v>29</v>
      </c>
      <c r="R14" s="15" t="s">
        <v>191</v>
      </c>
      <c r="S14" s="14">
        <v>86431</v>
      </c>
      <c r="T14" s="15" t="s">
        <v>192</v>
      </c>
      <c r="U14" s="15" t="s">
        <v>5</v>
      </c>
      <c r="V14" s="15" t="s">
        <v>193</v>
      </c>
    </row>
    <row r="15" spans="1:22" s="9" customFormat="1" ht="12" customHeight="1" x14ac:dyDescent="0.2">
      <c r="A15" s="15">
        <v>25</v>
      </c>
      <c r="B15" s="15" t="s">
        <v>115</v>
      </c>
      <c r="C15" s="37">
        <v>2019</v>
      </c>
      <c r="D15" s="15" t="s">
        <v>209</v>
      </c>
      <c r="E15" s="15" t="s">
        <v>165</v>
      </c>
      <c r="F15" s="15" t="s">
        <v>176</v>
      </c>
      <c r="G15" s="37">
        <v>400</v>
      </c>
      <c r="H15" s="131">
        <v>3400</v>
      </c>
      <c r="I15" s="37">
        <v>1</v>
      </c>
      <c r="J15" s="37">
        <v>8</v>
      </c>
      <c r="K15" s="37">
        <v>15</v>
      </c>
      <c r="L15" s="15" t="s">
        <v>216</v>
      </c>
      <c r="M15" s="15">
        <v>2.5</v>
      </c>
      <c r="N15" s="132">
        <v>1.2</v>
      </c>
      <c r="O15" s="132">
        <v>0.85</v>
      </c>
      <c r="P15" s="15" t="s">
        <v>217</v>
      </c>
      <c r="Q15" s="15" t="s">
        <v>106</v>
      </c>
      <c r="R15" s="15" t="s">
        <v>30</v>
      </c>
      <c r="S15" s="14">
        <v>19800</v>
      </c>
      <c r="T15" s="15" t="s">
        <v>108</v>
      </c>
      <c r="U15" s="15" t="s">
        <v>5</v>
      </c>
      <c r="V15" s="15" t="s">
        <v>168</v>
      </c>
    </row>
    <row r="16" spans="1:22" s="9" customFormat="1" ht="12" customHeight="1" x14ac:dyDescent="0.2">
      <c r="A16" s="15">
        <v>25</v>
      </c>
      <c r="B16" s="15" t="s">
        <v>115</v>
      </c>
      <c r="C16" s="37">
        <v>2019</v>
      </c>
      <c r="D16" s="15" t="s">
        <v>209</v>
      </c>
      <c r="E16" s="15" t="s">
        <v>165</v>
      </c>
      <c r="F16" s="15" t="s">
        <v>218</v>
      </c>
      <c r="G16" s="37">
        <v>220</v>
      </c>
      <c r="H16" s="131">
        <v>4800</v>
      </c>
      <c r="I16" s="37">
        <v>1</v>
      </c>
      <c r="J16" s="37">
        <v>3</v>
      </c>
      <c r="K16" s="37">
        <v>15</v>
      </c>
      <c r="L16" s="15" t="s">
        <v>219</v>
      </c>
      <c r="M16" s="15">
        <v>2.76</v>
      </c>
      <c r="N16" s="132">
        <v>0.74</v>
      </c>
      <c r="O16" s="132">
        <v>0.78</v>
      </c>
      <c r="P16" s="15" t="s">
        <v>220</v>
      </c>
      <c r="Q16" s="15" t="s">
        <v>106</v>
      </c>
      <c r="R16" s="15" t="s">
        <v>30</v>
      </c>
      <c r="S16" s="14">
        <v>15000</v>
      </c>
      <c r="T16" s="15" t="s">
        <v>108</v>
      </c>
      <c r="U16" s="15" t="s">
        <v>5</v>
      </c>
      <c r="V16" s="15" t="s">
        <v>168</v>
      </c>
    </row>
    <row r="17" spans="1:22" s="9" customFormat="1" ht="12" customHeight="1" x14ac:dyDescent="0.2">
      <c r="A17" s="15">
        <v>39</v>
      </c>
      <c r="B17" s="125" t="s">
        <v>137</v>
      </c>
      <c r="C17" s="37">
        <v>2017</v>
      </c>
      <c r="D17" s="9" t="s">
        <v>78</v>
      </c>
      <c r="E17" s="15" t="s">
        <v>165</v>
      </c>
      <c r="F17" s="15" t="s">
        <v>221</v>
      </c>
      <c r="G17" s="37">
        <v>650</v>
      </c>
      <c r="H17" s="131">
        <v>2270</v>
      </c>
      <c r="I17" s="37">
        <v>30</v>
      </c>
      <c r="J17" s="37">
        <v>120</v>
      </c>
      <c r="K17" s="37">
        <v>75</v>
      </c>
      <c r="L17" s="15" t="s">
        <v>222</v>
      </c>
      <c r="M17" s="15">
        <v>4.2</v>
      </c>
      <c r="N17" s="15">
        <v>1.9</v>
      </c>
      <c r="O17" s="15">
        <v>1.35</v>
      </c>
      <c r="P17" s="15" t="s">
        <v>220</v>
      </c>
      <c r="Q17" s="15" t="s">
        <v>106</v>
      </c>
      <c r="R17" s="15" t="s">
        <v>30</v>
      </c>
      <c r="S17" s="14">
        <v>129000</v>
      </c>
      <c r="T17" s="15" t="s">
        <v>192</v>
      </c>
      <c r="U17" s="15" t="s">
        <v>5</v>
      </c>
      <c r="V17" s="15" t="s">
        <v>168</v>
      </c>
    </row>
    <row r="18" spans="1:22" s="9" customFormat="1" ht="12" customHeight="1" x14ac:dyDescent="0.2">
      <c r="C18" s="41">
        <v>2021</v>
      </c>
      <c r="D18" s="124" t="s">
        <v>78</v>
      </c>
      <c r="E18" s="124" t="s">
        <v>1457</v>
      </c>
      <c r="F18" s="124" t="s">
        <v>1371</v>
      </c>
      <c r="G18" s="41">
        <v>580</v>
      </c>
      <c r="H18" s="134">
        <v>2780</v>
      </c>
      <c r="I18" s="41" t="s">
        <v>30</v>
      </c>
      <c r="J18" s="41">
        <v>25</v>
      </c>
      <c r="K18" s="41">
        <v>55</v>
      </c>
      <c r="L18" s="9" t="s">
        <v>1372</v>
      </c>
      <c r="M18" s="9">
        <v>2.5</v>
      </c>
      <c r="N18" s="9">
        <v>0.57999999999999996</v>
      </c>
      <c r="O18" s="9" t="s">
        <v>30</v>
      </c>
      <c r="P18" s="9" t="s">
        <v>1373</v>
      </c>
      <c r="Q18" s="9" t="s">
        <v>106</v>
      </c>
      <c r="R18" s="9" t="s">
        <v>30</v>
      </c>
      <c r="S18" s="40">
        <v>103225</v>
      </c>
      <c r="T18" s="15" t="s">
        <v>108</v>
      </c>
      <c r="U18" s="15" t="s">
        <v>5</v>
      </c>
      <c r="V18" s="9" t="s">
        <v>1374</v>
      </c>
    </row>
    <row r="19" spans="1:22" s="9" customFormat="1" ht="12" customHeight="1" x14ac:dyDescent="0.2">
      <c r="A19" s="15">
        <v>39</v>
      </c>
      <c r="B19" s="9" t="s">
        <v>137</v>
      </c>
      <c r="C19" s="37">
        <v>2022</v>
      </c>
      <c r="D19" s="9" t="s">
        <v>78</v>
      </c>
      <c r="E19" s="15" t="s">
        <v>165</v>
      </c>
      <c r="F19" s="15" t="s">
        <v>1470</v>
      </c>
      <c r="G19" s="37">
        <v>500</v>
      </c>
      <c r="H19" s="131">
        <v>3000</v>
      </c>
      <c r="I19" s="37">
        <v>5</v>
      </c>
      <c r="J19" s="37">
        <v>45</v>
      </c>
      <c r="K19" s="37">
        <v>37</v>
      </c>
      <c r="L19" s="15" t="s">
        <v>206</v>
      </c>
      <c r="M19" s="15">
        <v>4.33</v>
      </c>
      <c r="N19" s="15">
        <v>1.1399999999999999</v>
      </c>
      <c r="O19" s="15">
        <v>1.47</v>
      </c>
      <c r="P19" s="15" t="s">
        <v>1471</v>
      </c>
      <c r="Q19" s="15" t="s">
        <v>106</v>
      </c>
      <c r="R19" s="15" t="s">
        <v>30</v>
      </c>
      <c r="S19" s="14">
        <v>53800</v>
      </c>
      <c r="T19" s="15" t="s">
        <v>108</v>
      </c>
      <c r="U19" s="15" t="s">
        <v>5</v>
      </c>
      <c r="V19" s="15" t="s">
        <v>168</v>
      </c>
    </row>
    <row r="20" spans="1:22" s="9" customFormat="1" ht="12" customHeight="1" x14ac:dyDescent="0.2">
      <c r="A20" s="15"/>
      <c r="B20" s="15"/>
      <c r="C20" s="37">
        <v>2022</v>
      </c>
      <c r="D20" s="15" t="s">
        <v>51</v>
      </c>
      <c r="E20" s="15" t="s">
        <v>165</v>
      </c>
      <c r="F20" s="15" t="s">
        <v>1357</v>
      </c>
      <c r="G20" s="37">
        <v>550</v>
      </c>
      <c r="H20" s="131">
        <v>3200</v>
      </c>
      <c r="I20" s="37">
        <v>5</v>
      </c>
      <c r="J20" s="37">
        <v>35</v>
      </c>
      <c r="K20" s="37">
        <v>77</v>
      </c>
      <c r="L20" s="15" t="s">
        <v>34</v>
      </c>
      <c r="M20" s="39">
        <v>4.3949999999999996</v>
      </c>
      <c r="N20" s="15">
        <v>1.37</v>
      </c>
      <c r="O20" s="39">
        <v>1.655</v>
      </c>
      <c r="P20" s="15" t="s">
        <v>1358</v>
      </c>
      <c r="Q20" s="15" t="s">
        <v>106</v>
      </c>
      <c r="R20" s="15" t="s">
        <v>30</v>
      </c>
      <c r="S20" s="14">
        <v>146800</v>
      </c>
      <c r="T20" s="15" t="s">
        <v>108</v>
      </c>
      <c r="U20" s="15" t="s">
        <v>5</v>
      </c>
      <c r="V20" s="15" t="s">
        <v>1359</v>
      </c>
    </row>
    <row r="21" spans="1:22" s="9" customFormat="1" ht="12" customHeight="1" x14ac:dyDescent="0.2">
      <c r="A21" s="15">
        <v>23</v>
      </c>
      <c r="B21" s="15" t="s">
        <v>104</v>
      </c>
      <c r="C21" s="37">
        <v>2019</v>
      </c>
      <c r="D21" s="15" t="s">
        <v>40</v>
      </c>
      <c r="E21" s="15" t="s">
        <v>200</v>
      </c>
      <c r="F21" s="15" t="s">
        <v>201</v>
      </c>
      <c r="G21" s="37">
        <v>105</v>
      </c>
      <c r="H21" s="131">
        <v>16300</v>
      </c>
      <c r="I21" s="37">
        <v>0.1</v>
      </c>
      <c r="J21" s="37">
        <v>1.2</v>
      </c>
      <c r="K21" s="37">
        <v>4</v>
      </c>
      <c r="L21" s="15" t="s">
        <v>30</v>
      </c>
      <c r="M21" s="15">
        <v>0.76</v>
      </c>
      <c r="N21" s="132">
        <v>0.45</v>
      </c>
      <c r="O21" s="132">
        <v>1.1200000000000001</v>
      </c>
      <c r="P21" s="15" t="s">
        <v>202</v>
      </c>
      <c r="Q21" s="15" t="s">
        <v>106</v>
      </c>
      <c r="R21" s="15" t="s">
        <v>30</v>
      </c>
      <c r="S21" s="14">
        <v>5500</v>
      </c>
      <c r="T21" s="15" t="s">
        <v>108</v>
      </c>
      <c r="U21" s="15" t="s">
        <v>5</v>
      </c>
      <c r="V21" s="15" t="s">
        <v>203</v>
      </c>
    </row>
    <row r="22" spans="1:22" s="9" customFormat="1" ht="12" customHeight="1" x14ac:dyDescent="0.2">
      <c r="A22" s="15">
        <v>36</v>
      </c>
      <c r="B22" s="15" t="s">
        <v>204</v>
      </c>
      <c r="C22" s="37">
        <v>2017</v>
      </c>
      <c r="D22" s="15" t="s">
        <v>51</v>
      </c>
      <c r="E22" s="15" t="s">
        <v>200</v>
      </c>
      <c r="F22" s="15" t="s">
        <v>205</v>
      </c>
      <c r="G22" s="37">
        <v>550</v>
      </c>
      <c r="H22" s="131">
        <v>1200</v>
      </c>
      <c r="I22" s="37">
        <v>0.6</v>
      </c>
      <c r="J22" s="37">
        <v>1</v>
      </c>
      <c r="K22" s="37">
        <v>45</v>
      </c>
      <c r="L22" s="15" t="s">
        <v>206</v>
      </c>
      <c r="M22" s="15" t="s">
        <v>30</v>
      </c>
      <c r="N22" s="15" t="s">
        <v>30</v>
      </c>
      <c r="O22" s="15" t="s">
        <v>30</v>
      </c>
      <c r="P22" s="15" t="s">
        <v>207</v>
      </c>
      <c r="Q22" s="15" t="s">
        <v>106</v>
      </c>
      <c r="R22" s="15" t="s">
        <v>30</v>
      </c>
      <c r="S22" s="14">
        <v>8642</v>
      </c>
      <c r="T22" s="15" t="s">
        <v>108</v>
      </c>
      <c r="U22" s="15" t="s">
        <v>5</v>
      </c>
      <c r="V22" s="15" t="s">
        <v>208</v>
      </c>
    </row>
    <row r="23" spans="1:22" s="9" customFormat="1" ht="12" customHeight="1" x14ac:dyDescent="0.2">
      <c r="A23" s="15">
        <v>36</v>
      </c>
      <c r="B23" s="15" t="s">
        <v>204</v>
      </c>
      <c r="C23" s="37">
        <v>2017</v>
      </c>
      <c r="D23" s="15" t="s">
        <v>40</v>
      </c>
      <c r="E23" s="15" t="s">
        <v>200</v>
      </c>
      <c r="F23" s="15" t="s">
        <v>1489</v>
      </c>
      <c r="G23" s="37">
        <v>1260</v>
      </c>
      <c r="H23" s="131">
        <v>5900</v>
      </c>
      <c r="I23" s="37" t="s">
        <v>30</v>
      </c>
      <c r="J23" s="37">
        <v>45</v>
      </c>
      <c r="K23" s="37">
        <v>45</v>
      </c>
      <c r="L23" s="15" t="s">
        <v>30</v>
      </c>
      <c r="M23" s="15">
        <v>2.44</v>
      </c>
      <c r="N23" s="15">
        <v>1.26</v>
      </c>
      <c r="O23" s="15">
        <v>1.841</v>
      </c>
      <c r="P23" s="15" t="s">
        <v>1490</v>
      </c>
      <c r="Q23" s="15" t="s">
        <v>309</v>
      </c>
      <c r="R23" s="15" t="s">
        <v>30</v>
      </c>
      <c r="S23" s="14">
        <f>190000*1.18</f>
        <v>224200</v>
      </c>
      <c r="T23" s="15" t="s">
        <v>192</v>
      </c>
      <c r="U23" s="15" t="s">
        <v>5</v>
      </c>
      <c r="V23" s="15" t="s">
        <v>30</v>
      </c>
    </row>
  </sheetData>
  <sheetProtection sheet="1" objects="1" scenarios="1"/>
  <sortState xmlns:xlrd2="http://schemas.microsoft.com/office/spreadsheetml/2017/richdata2" ref="A3:V22">
    <sortCondition ref="E3"/>
  </sortState>
  <mergeCells count="1">
    <mergeCell ref="A1:V1"/>
  </mergeCells>
  <conditionalFormatting sqref="A3:V22">
    <cfRule type="containsBlanks" dxfId="54" priority="8">
      <formula>LEN(TRIM(A3))=0</formula>
    </cfRule>
  </conditionalFormatting>
  <conditionalFormatting sqref="A23:V23">
    <cfRule type="containsBlanks" dxfId="53" priority="1">
      <formula>LEN(TRIM(A23))=0</formula>
    </cfRule>
  </conditionalFormatting>
  <conditionalFormatting sqref="A2:XFD1048576 A1 W1:XFD1">
    <cfRule type="containsBlanks" dxfId="52" priority="7">
      <formula>LEN(TRIM(A1))=0</formula>
    </cfRule>
  </conditionalFormatting>
  <conditionalFormatting sqref="D18:D20">
    <cfRule type="containsBlanks" dxfId="51" priority="3">
      <formula>LEN(TRIM(D18))=0</formula>
    </cfRule>
  </conditionalFormatting>
  <conditionalFormatting sqref="E7">
    <cfRule type="containsBlanks" dxfId="50" priority="6">
      <formula>LEN(TRIM(E7))=0</formula>
    </cfRule>
  </conditionalFormatting>
  <conditionalFormatting sqref="L7">
    <cfRule type="containsBlanks" dxfId="49" priority="5">
      <formula>LEN(TRIM(L7))=0</formula>
    </cfRule>
  </conditionalFormatting>
  <conditionalFormatting sqref="L19:L20">
    <cfRule type="containsBlanks" dxfId="48" priority="2">
      <formula>LEN(TRIM(L19))=0</formula>
    </cfRule>
  </conditionalFormatting>
  <pageMargins left="0.7" right="0.7" top="0.75" bottom="0.75" header="0.3" footer="0.3"/>
  <ignoredErrors>
    <ignoredError sqref="I10:I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outlinePr summaryBelow="0" summaryRight="0"/>
  </sheetPr>
  <dimension ref="A1:AP995"/>
  <sheetViews>
    <sheetView topLeftCell="C1" workbookViewId="0">
      <pane ySplit="2" topLeftCell="A3" activePane="bottomLeft" state="frozen"/>
      <selection pane="bottomLeft" sqref="A1:Z1"/>
    </sheetView>
  </sheetViews>
  <sheetFormatPr baseColWidth="10" defaultColWidth="11.26953125" defaultRowHeight="15.75" customHeight="1" x14ac:dyDescent="0.4"/>
  <cols>
    <col min="1" max="1" width="5.453125" style="7" hidden="1" customWidth="1"/>
    <col min="2" max="2" width="16.90625" style="7" hidden="1" customWidth="1"/>
    <col min="3" max="3" width="5.453125" style="7" customWidth="1"/>
    <col min="4" max="4" width="16.36328125" style="7" customWidth="1"/>
    <col min="5" max="5" width="21.7265625" style="7" customWidth="1"/>
    <col min="6" max="6" width="54.453125" style="7" customWidth="1"/>
    <col min="7" max="7" width="17.90625" style="7" customWidth="1"/>
    <col min="8" max="8" width="12.08984375" style="7" customWidth="1"/>
    <col min="9" max="9" width="12.453125" style="7" customWidth="1"/>
    <col min="10" max="10" width="10" style="7" customWidth="1"/>
    <col min="11" max="11" width="8.7265625" style="7" customWidth="1"/>
    <col min="12" max="12" width="11.6328125" style="7" customWidth="1"/>
    <col min="13" max="13" width="12.7265625" style="7" customWidth="1"/>
    <col min="14" max="14" width="8.90625" style="7" customWidth="1"/>
    <col min="15" max="15" width="12.08984375" style="7" customWidth="1"/>
    <col min="16" max="16" width="9.453125" style="7" customWidth="1"/>
    <col min="17" max="17" width="7.90625" style="7" customWidth="1"/>
    <col min="18" max="18" width="5.7265625" style="7" customWidth="1"/>
    <col min="19" max="19" width="18" style="7" customWidth="1"/>
    <col min="20" max="20" width="14.453125" style="7" customWidth="1"/>
    <col min="21" max="21" width="11.26953125" style="7"/>
    <col min="22" max="22" width="7.6328125" style="7" customWidth="1"/>
    <col min="23" max="24" width="8.36328125" style="7" customWidth="1"/>
    <col min="25" max="25" width="11.453125" style="7" customWidth="1"/>
    <col min="26" max="26" width="104" style="7" bestFit="1" customWidth="1"/>
    <col min="27" max="16384" width="11.26953125" style="7"/>
  </cols>
  <sheetData>
    <row r="1" spans="1:42" s="2" customFormat="1" ht="27.6" x14ac:dyDescent="0.2">
      <c r="A1" s="162" t="s">
        <v>223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42" ht="33.6" customHeight="1" x14ac:dyDescent="0.4">
      <c r="A2" s="3" t="s">
        <v>1</v>
      </c>
      <c r="B2" s="3" t="s">
        <v>2</v>
      </c>
      <c r="C2" s="4" t="s">
        <v>9</v>
      </c>
      <c r="D2" s="3" t="s">
        <v>3</v>
      </c>
      <c r="E2" s="4" t="s">
        <v>4</v>
      </c>
      <c r="F2" s="3" t="s">
        <v>224</v>
      </c>
      <c r="G2" s="4" t="s">
        <v>8</v>
      </c>
      <c r="H2" s="3" t="s">
        <v>225</v>
      </c>
      <c r="I2" s="36" t="s">
        <v>226</v>
      </c>
      <c r="J2" s="3" t="s">
        <v>227</v>
      </c>
      <c r="K2" s="3" t="s">
        <v>228</v>
      </c>
      <c r="L2" s="3" t="s">
        <v>229</v>
      </c>
      <c r="M2" s="3" t="s">
        <v>230</v>
      </c>
      <c r="N2" s="3" t="s">
        <v>13</v>
      </c>
      <c r="O2" s="3" t="s">
        <v>231</v>
      </c>
      <c r="P2" s="3" t="s">
        <v>17</v>
      </c>
      <c r="Q2" s="3" t="s">
        <v>162</v>
      </c>
      <c r="R2" s="3" t="s">
        <v>19</v>
      </c>
      <c r="S2" s="3" t="s">
        <v>161</v>
      </c>
      <c r="T2" s="4" t="s">
        <v>5</v>
      </c>
      <c r="U2" s="3" t="s">
        <v>6</v>
      </c>
      <c r="V2" s="3" t="s">
        <v>7</v>
      </c>
      <c r="W2" s="5" t="s">
        <v>1244</v>
      </c>
      <c r="X2" s="3" t="s">
        <v>22</v>
      </c>
      <c r="Y2" s="3" t="s">
        <v>23</v>
      </c>
      <c r="Z2" s="35" t="s">
        <v>24</v>
      </c>
      <c r="AA2" s="6"/>
      <c r="AB2" s="6"/>
      <c r="AC2" s="6"/>
      <c r="AD2" s="6"/>
      <c r="AE2" s="6"/>
      <c r="AF2" s="6"/>
      <c r="AG2" s="6"/>
      <c r="AH2" s="6"/>
      <c r="AI2" s="6"/>
      <c r="AJ2" s="6"/>
      <c r="AK2" s="6"/>
      <c r="AL2" s="6"/>
      <c r="AM2" s="6"/>
      <c r="AN2" s="6"/>
      <c r="AO2" s="6"/>
      <c r="AP2" s="6"/>
    </row>
    <row r="3" spans="1:42" s="9" customFormat="1" ht="15.45" customHeight="1" x14ac:dyDescent="0.2">
      <c r="A3" s="9">
        <v>1</v>
      </c>
      <c r="B3" s="9" t="s">
        <v>25</v>
      </c>
      <c r="C3" s="9">
        <v>2020</v>
      </c>
      <c r="D3" s="9" t="s">
        <v>26</v>
      </c>
      <c r="E3" s="9" t="s">
        <v>232</v>
      </c>
      <c r="F3" s="9" t="s">
        <v>233</v>
      </c>
      <c r="G3" s="9" t="s">
        <v>234</v>
      </c>
      <c r="H3" s="9" t="s">
        <v>235</v>
      </c>
      <c r="I3" s="9">
        <v>22</v>
      </c>
      <c r="J3" s="9">
        <v>12</v>
      </c>
      <c r="K3" s="9">
        <v>7</v>
      </c>
      <c r="L3" s="9" t="s">
        <v>236</v>
      </c>
      <c r="M3" s="9" t="s">
        <v>30</v>
      </c>
      <c r="N3" s="9">
        <v>43</v>
      </c>
      <c r="O3" s="9">
        <v>31.3</v>
      </c>
      <c r="P3" s="9">
        <v>1.3</v>
      </c>
      <c r="Q3" s="9">
        <v>3.3</v>
      </c>
      <c r="R3" s="9">
        <v>2.1</v>
      </c>
      <c r="S3" s="9" t="s">
        <v>237</v>
      </c>
      <c r="T3" s="9" t="s">
        <v>238</v>
      </c>
      <c r="U3" s="9" t="s">
        <v>185</v>
      </c>
      <c r="V3" s="9" t="s">
        <v>30</v>
      </c>
      <c r="W3" s="40">
        <v>30502</v>
      </c>
      <c r="X3" s="15" t="s">
        <v>186</v>
      </c>
      <c r="Y3" s="9" t="s">
        <v>5</v>
      </c>
      <c r="Z3" s="9" t="s">
        <v>239</v>
      </c>
    </row>
    <row r="4" spans="1:42" s="9" customFormat="1" ht="15.45" customHeight="1" x14ac:dyDescent="0.2">
      <c r="A4" s="9">
        <v>1</v>
      </c>
      <c r="B4" s="9" t="s">
        <v>25</v>
      </c>
      <c r="C4" s="9">
        <v>2020</v>
      </c>
      <c r="D4" s="9" t="s">
        <v>26</v>
      </c>
      <c r="E4" s="9" t="s">
        <v>232</v>
      </c>
      <c r="F4" s="9" t="s">
        <v>233</v>
      </c>
      <c r="G4" s="9" t="s">
        <v>240</v>
      </c>
      <c r="H4" s="15" t="s">
        <v>241</v>
      </c>
      <c r="I4" s="9">
        <v>3.3</v>
      </c>
      <c r="J4" s="9">
        <v>12</v>
      </c>
      <c r="K4" s="9">
        <v>7</v>
      </c>
      <c r="L4" s="9" t="s">
        <v>236</v>
      </c>
      <c r="M4" s="9" t="s">
        <v>30</v>
      </c>
      <c r="N4" s="9">
        <v>8</v>
      </c>
      <c r="O4" s="15">
        <v>6.3</v>
      </c>
      <c r="P4" s="9">
        <v>0.8</v>
      </c>
      <c r="Q4" s="9">
        <v>1.9</v>
      </c>
      <c r="R4" s="9">
        <v>1.4</v>
      </c>
      <c r="S4" s="9" t="s">
        <v>237</v>
      </c>
      <c r="T4" s="9" t="s">
        <v>238</v>
      </c>
      <c r="U4" s="9" t="s">
        <v>185</v>
      </c>
      <c r="V4" s="9" t="s">
        <v>30</v>
      </c>
      <c r="W4" s="40">
        <v>8201</v>
      </c>
      <c r="X4" s="9" t="s">
        <v>186</v>
      </c>
      <c r="Y4" s="9" t="s">
        <v>5</v>
      </c>
      <c r="Z4" s="9" t="s">
        <v>239</v>
      </c>
    </row>
    <row r="5" spans="1:42" s="9" customFormat="1" ht="15.45" customHeight="1" x14ac:dyDescent="0.2">
      <c r="A5" s="9">
        <v>2</v>
      </c>
      <c r="B5" s="9" t="s">
        <v>242</v>
      </c>
      <c r="C5" s="9">
        <v>2020</v>
      </c>
      <c r="D5" s="9" t="s">
        <v>78</v>
      </c>
      <c r="E5" s="9" t="s">
        <v>232</v>
      </c>
      <c r="F5" s="9" t="s">
        <v>243</v>
      </c>
      <c r="G5" s="9" t="s">
        <v>244</v>
      </c>
      <c r="H5" s="9" t="s">
        <v>235</v>
      </c>
      <c r="I5" s="9">
        <v>22.5</v>
      </c>
      <c r="J5" s="9" t="s">
        <v>30</v>
      </c>
      <c r="K5" s="9">
        <v>10</v>
      </c>
      <c r="L5" s="9" t="s">
        <v>245</v>
      </c>
      <c r="M5" s="9" t="s">
        <v>30</v>
      </c>
      <c r="N5" s="9">
        <v>70.8</v>
      </c>
      <c r="O5" s="9">
        <v>37.200000000000003</v>
      </c>
      <c r="P5" s="9">
        <v>1.95</v>
      </c>
      <c r="Q5" s="9">
        <v>4.9000000000000004</v>
      </c>
      <c r="R5" s="9">
        <v>2.0499999999999998</v>
      </c>
      <c r="S5" s="9" t="s">
        <v>246</v>
      </c>
      <c r="T5" s="9" t="s">
        <v>247</v>
      </c>
      <c r="U5" s="9" t="s">
        <v>185</v>
      </c>
      <c r="V5" s="9" t="s">
        <v>30</v>
      </c>
      <c r="W5" s="40">
        <v>40860</v>
      </c>
      <c r="X5" s="9" t="s">
        <v>248</v>
      </c>
      <c r="Y5" s="9" t="s">
        <v>5</v>
      </c>
      <c r="Z5" s="9" t="s">
        <v>249</v>
      </c>
    </row>
    <row r="6" spans="1:42" s="9" customFormat="1" ht="15.45" customHeight="1" x14ac:dyDescent="0.2">
      <c r="A6" s="15">
        <v>7</v>
      </c>
      <c r="B6" s="15" t="s">
        <v>164</v>
      </c>
      <c r="C6" s="15">
        <v>2020</v>
      </c>
      <c r="D6" s="15" t="s">
        <v>51</v>
      </c>
      <c r="E6" s="9" t="s">
        <v>232</v>
      </c>
      <c r="F6" s="15" t="s">
        <v>250</v>
      </c>
      <c r="G6" s="15" t="s">
        <v>251</v>
      </c>
      <c r="H6" s="15" t="s">
        <v>235</v>
      </c>
      <c r="I6" s="15">
        <v>95</v>
      </c>
      <c r="J6" s="15">
        <v>14</v>
      </c>
      <c r="K6" s="15">
        <v>10</v>
      </c>
      <c r="L6" s="15" t="s">
        <v>236</v>
      </c>
      <c r="M6" s="15" t="s">
        <v>30</v>
      </c>
      <c r="N6" s="15">
        <v>139</v>
      </c>
      <c r="O6" s="15">
        <v>106.4</v>
      </c>
      <c r="P6" s="15">
        <v>3.74</v>
      </c>
      <c r="Q6" s="15">
        <v>2.4</v>
      </c>
      <c r="R6" s="15">
        <v>2.76</v>
      </c>
      <c r="S6" s="15" t="s">
        <v>34</v>
      </c>
      <c r="T6" s="15" t="s">
        <v>252</v>
      </c>
      <c r="U6" s="15" t="s">
        <v>92</v>
      </c>
      <c r="V6" s="15" t="s">
        <v>30</v>
      </c>
      <c r="W6" s="14">
        <v>70000</v>
      </c>
      <c r="X6" s="15" t="s">
        <v>192</v>
      </c>
      <c r="Y6" s="15" t="s">
        <v>252</v>
      </c>
      <c r="Z6" s="140" t="s">
        <v>253</v>
      </c>
      <c r="AA6" s="15"/>
      <c r="AB6" s="15"/>
      <c r="AC6" s="15"/>
      <c r="AD6" s="15"/>
      <c r="AE6" s="15"/>
      <c r="AF6" s="15"/>
      <c r="AG6" s="15"/>
      <c r="AH6" s="15"/>
      <c r="AI6" s="15"/>
      <c r="AJ6" s="15"/>
      <c r="AK6" s="15"/>
      <c r="AL6" s="15"/>
      <c r="AM6" s="15"/>
      <c r="AN6" s="15"/>
      <c r="AO6" s="15"/>
      <c r="AP6" s="15"/>
    </row>
    <row r="7" spans="1:42" s="9" customFormat="1" ht="15.45" customHeight="1" x14ac:dyDescent="0.2">
      <c r="A7" s="15">
        <v>9</v>
      </c>
      <c r="B7" s="15" t="s">
        <v>254</v>
      </c>
      <c r="C7" s="15">
        <v>2020</v>
      </c>
      <c r="D7" s="15" t="s">
        <v>90</v>
      </c>
      <c r="E7" s="9" t="s">
        <v>232</v>
      </c>
      <c r="F7" s="15" t="s">
        <v>250</v>
      </c>
      <c r="G7" s="15" t="s">
        <v>255</v>
      </c>
      <c r="H7" s="15" t="s">
        <v>235</v>
      </c>
      <c r="I7" s="15">
        <v>6.2</v>
      </c>
      <c r="J7" s="9">
        <v>14</v>
      </c>
      <c r="K7" s="9">
        <v>10</v>
      </c>
      <c r="L7" s="9" t="s">
        <v>236</v>
      </c>
      <c r="M7" s="15" t="s">
        <v>30</v>
      </c>
      <c r="N7" s="15">
        <v>10.5</v>
      </c>
      <c r="O7" s="15">
        <v>10.1</v>
      </c>
      <c r="P7" s="15">
        <v>1.36</v>
      </c>
      <c r="Q7" s="15">
        <v>0.83</v>
      </c>
      <c r="R7" s="15">
        <v>1.95</v>
      </c>
      <c r="S7" s="15" t="s">
        <v>34</v>
      </c>
      <c r="T7" s="15" t="s">
        <v>252</v>
      </c>
      <c r="U7" s="15" t="s">
        <v>92</v>
      </c>
      <c r="V7" s="15" t="s">
        <v>30</v>
      </c>
      <c r="W7" s="14">
        <v>10000</v>
      </c>
      <c r="X7" s="15" t="s">
        <v>95</v>
      </c>
      <c r="Y7" s="15" t="s">
        <v>256</v>
      </c>
      <c r="Z7" s="140" t="s">
        <v>253</v>
      </c>
      <c r="AA7" s="15"/>
      <c r="AB7" s="15"/>
      <c r="AC7" s="15"/>
      <c r="AD7" s="15"/>
      <c r="AE7" s="15"/>
      <c r="AF7" s="15"/>
      <c r="AG7" s="15"/>
      <c r="AH7" s="15"/>
      <c r="AI7" s="15"/>
      <c r="AJ7" s="15"/>
      <c r="AK7" s="15"/>
      <c r="AL7" s="15"/>
      <c r="AM7" s="15"/>
      <c r="AN7" s="15"/>
      <c r="AO7" s="15"/>
      <c r="AP7" s="15"/>
    </row>
    <row r="8" spans="1:42" s="9" customFormat="1" ht="15.45" customHeight="1" x14ac:dyDescent="0.2">
      <c r="A8" s="15">
        <v>11</v>
      </c>
      <c r="B8" s="15" t="s">
        <v>77</v>
      </c>
      <c r="C8" s="15">
        <v>2020</v>
      </c>
      <c r="D8" s="9" t="s">
        <v>78</v>
      </c>
      <c r="E8" s="9" t="s">
        <v>232</v>
      </c>
      <c r="F8" s="15" t="s">
        <v>257</v>
      </c>
      <c r="G8" s="15" t="s">
        <v>258</v>
      </c>
      <c r="H8" s="15" t="s">
        <v>241</v>
      </c>
      <c r="I8" s="15">
        <v>82</v>
      </c>
      <c r="J8" s="15" t="s">
        <v>30</v>
      </c>
      <c r="K8" s="15">
        <v>-10</v>
      </c>
      <c r="L8" s="15" t="s">
        <v>259</v>
      </c>
      <c r="M8" s="15" t="s">
        <v>30</v>
      </c>
      <c r="N8" s="15">
        <v>132</v>
      </c>
      <c r="O8" s="15">
        <v>132.30000000000001</v>
      </c>
      <c r="P8" s="15">
        <v>3.7410000000000001</v>
      </c>
      <c r="Q8" s="15">
        <v>2.3959999999999999</v>
      </c>
      <c r="R8" s="15">
        <v>2.7589999999999999</v>
      </c>
      <c r="S8" s="15" t="s">
        <v>260</v>
      </c>
      <c r="T8" s="15" t="s">
        <v>252</v>
      </c>
      <c r="U8" s="15" t="s">
        <v>92</v>
      </c>
      <c r="V8" s="15" t="s">
        <v>30</v>
      </c>
      <c r="W8" s="14">
        <v>125500</v>
      </c>
      <c r="X8" s="15" t="s">
        <v>95</v>
      </c>
      <c r="Y8" s="15" t="s">
        <v>5</v>
      </c>
      <c r="Z8" s="15" t="s">
        <v>261</v>
      </c>
      <c r="AA8" s="15"/>
      <c r="AB8" s="15"/>
      <c r="AC8" s="15"/>
      <c r="AD8" s="15"/>
      <c r="AE8" s="15"/>
      <c r="AF8" s="15"/>
      <c r="AG8" s="15"/>
      <c r="AH8" s="15"/>
      <c r="AI8" s="15"/>
      <c r="AJ8" s="15"/>
      <c r="AK8" s="15"/>
      <c r="AL8" s="15"/>
      <c r="AM8" s="15"/>
      <c r="AN8" s="15"/>
      <c r="AO8" s="15"/>
      <c r="AP8" s="15"/>
    </row>
    <row r="9" spans="1:42" s="9" customFormat="1" ht="15.45" customHeight="1" x14ac:dyDescent="0.2">
      <c r="A9" s="15">
        <v>13</v>
      </c>
      <c r="B9" s="15" t="s">
        <v>188</v>
      </c>
      <c r="C9" s="15">
        <v>2020</v>
      </c>
      <c r="D9" s="15" t="s">
        <v>40</v>
      </c>
      <c r="E9" s="9" t="s">
        <v>232</v>
      </c>
      <c r="F9" s="15" t="s">
        <v>262</v>
      </c>
      <c r="G9" s="15" t="s">
        <v>263</v>
      </c>
      <c r="H9" s="15" t="s">
        <v>241</v>
      </c>
      <c r="I9" s="141">
        <v>1.05</v>
      </c>
      <c r="J9" s="15" t="s">
        <v>30</v>
      </c>
      <c r="K9" s="15">
        <v>-5</v>
      </c>
      <c r="L9" s="15" t="s">
        <v>259</v>
      </c>
      <c r="M9" s="15" t="s">
        <v>30</v>
      </c>
      <c r="N9" s="15">
        <v>12.33</v>
      </c>
      <c r="O9" s="15">
        <v>6</v>
      </c>
      <c r="P9" s="15">
        <v>1.61</v>
      </c>
      <c r="Q9" s="15">
        <v>0.85</v>
      </c>
      <c r="R9" s="15">
        <v>1.5</v>
      </c>
      <c r="S9" s="15" t="s">
        <v>30</v>
      </c>
      <c r="T9" s="15" t="s">
        <v>264</v>
      </c>
      <c r="U9" s="15" t="s">
        <v>106</v>
      </c>
      <c r="V9" s="15" t="s">
        <v>30</v>
      </c>
      <c r="W9" s="14">
        <v>3780</v>
      </c>
      <c r="X9" s="15" t="s">
        <v>108</v>
      </c>
      <c r="Y9" s="15" t="s">
        <v>5</v>
      </c>
      <c r="Z9" s="15" t="s">
        <v>265</v>
      </c>
      <c r="AA9" s="15"/>
      <c r="AB9" s="15"/>
      <c r="AC9" s="15"/>
      <c r="AD9" s="15"/>
      <c r="AE9" s="15"/>
      <c r="AF9" s="15"/>
      <c r="AG9" s="15"/>
      <c r="AH9" s="15"/>
      <c r="AI9" s="15"/>
      <c r="AJ9" s="15"/>
      <c r="AK9" s="15"/>
      <c r="AL9" s="15"/>
      <c r="AM9" s="15"/>
      <c r="AN9" s="15"/>
      <c r="AO9" s="15"/>
      <c r="AP9" s="15"/>
    </row>
    <row r="10" spans="1:42" s="9" customFormat="1" ht="15.45" customHeight="1" x14ac:dyDescent="0.2">
      <c r="A10" s="15">
        <v>19</v>
      </c>
      <c r="B10" s="15" t="s">
        <v>101</v>
      </c>
      <c r="C10" s="15">
        <v>2017</v>
      </c>
      <c r="D10" s="15" t="s">
        <v>40</v>
      </c>
      <c r="E10" s="9" t="s">
        <v>232</v>
      </c>
      <c r="F10" s="15" t="s">
        <v>266</v>
      </c>
      <c r="G10" s="15" t="s">
        <v>267</v>
      </c>
      <c r="H10" s="15" t="s">
        <v>241</v>
      </c>
      <c r="I10" s="15">
        <v>13.5</v>
      </c>
      <c r="J10" s="15">
        <v>4</v>
      </c>
      <c r="K10" s="15">
        <v>-4</v>
      </c>
      <c r="L10" s="15" t="s">
        <v>268</v>
      </c>
      <c r="M10" s="15">
        <v>36.1</v>
      </c>
      <c r="N10" s="15">
        <v>79.599999999999994</v>
      </c>
      <c r="O10" s="15">
        <v>59.7</v>
      </c>
      <c r="P10" s="15">
        <v>2.6</v>
      </c>
      <c r="Q10" s="15">
        <v>1.9</v>
      </c>
      <c r="R10" s="15">
        <v>2.2000000000000002</v>
      </c>
      <c r="S10" s="15" t="s">
        <v>214</v>
      </c>
      <c r="T10" s="15" t="s">
        <v>269</v>
      </c>
      <c r="U10" s="15" t="s">
        <v>106</v>
      </c>
      <c r="V10" s="15" t="s">
        <v>30</v>
      </c>
      <c r="W10" s="14">
        <v>27500</v>
      </c>
      <c r="X10" s="15" t="s">
        <v>108</v>
      </c>
      <c r="Y10" s="15" t="s">
        <v>5</v>
      </c>
      <c r="Z10" s="15" t="s">
        <v>30</v>
      </c>
      <c r="AA10" s="15"/>
      <c r="AB10" s="15"/>
      <c r="AC10" s="15"/>
      <c r="AD10" s="15"/>
      <c r="AE10" s="15"/>
      <c r="AF10" s="15"/>
      <c r="AG10" s="15"/>
      <c r="AH10" s="15"/>
      <c r="AI10" s="15"/>
      <c r="AJ10" s="15"/>
      <c r="AK10" s="15"/>
      <c r="AL10" s="15"/>
      <c r="AM10" s="15"/>
      <c r="AN10" s="15"/>
      <c r="AO10" s="15"/>
      <c r="AP10" s="15"/>
    </row>
    <row r="11" spans="1:42" s="9" customFormat="1" ht="15.45" customHeight="1" x14ac:dyDescent="0.2">
      <c r="A11" s="15">
        <v>21</v>
      </c>
      <c r="B11" s="15" t="s">
        <v>270</v>
      </c>
      <c r="C11" s="15">
        <v>2019</v>
      </c>
      <c r="D11" s="15" t="s">
        <v>78</v>
      </c>
      <c r="E11" s="9" t="s">
        <v>232</v>
      </c>
      <c r="F11" s="9" t="s">
        <v>271</v>
      </c>
      <c r="G11" s="9" t="s">
        <v>272</v>
      </c>
      <c r="H11" s="15" t="s">
        <v>235</v>
      </c>
      <c r="I11" s="15">
        <v>76</v>
      </c>
      <c r="J11" s="15">
        <v>22</v>
      </c>
      <c r="K11" s="15">
        <v>4</v>
      </c>
      <c r="L11" s="15" t="s">
        <v>273</v>
      </c>
      <c r="M11" s="15" t="s">
        <v>30</v>
      </c>
      <c r="N11" s="15">
        <v>11.19</v>
      </c>
      <c r="O11" s="15">
        <v>100</v>
      </c>
      <c r="P11" s="15">
        <f>23*0.33</f>
        <v>7.5900000000000007</v>
      </c>
      <c r="Q11" s="15">
        <f>7*0.33+8*0.0254</f>
        <v>2.5131999999999999</v>
      </c>
      <c r="R11" s="15">
        <f>8*0.33</f>
        <v>2.64</v>
      </c>
      <c r="S11" s="15" t="s">
        <v>34</v>
      </c>
      <c r="T11" s="15" t="s">
        <v>274</v>
      </c>
      <c r="U11" s="15" t="s">
        <v>131</v>
      </c>
      <c r="V11" s="15" t="s">
        <v>30</v>
      </c>
      <c r="W11" s="14">
        <v>71956</v>
      </c>
      <c r="X11" s="15" t="s">
        <v>275</v>
      </c>
      <c r="Y11" s="15" t="s">
        <v>5</v>
      </c>
      <c r="Z11" s="15" t="s">
        <v>276</v>
      </c>
      <c r="AA11" s="15"/>
      <c r="AB11" s="15"/>
      <c r="AC11" s="15"/>
      <c r="AD11" s="15"/>
      <c r="AE11" s="15"/>
      <c r="AF11" s="15"/>
      <c r="AG11" s="15"/>
      <c r="AH11" s="15"/>
      <c r="AI11" s="15"/>
      <c r="AJ11" s="15"/>
      <c r="AK11" s="15"/>
      <c r="AL11" s="15"/>
      <c r="AM11" s="15"/>
      <c r="AN11" s="15"/>
      <c r="AO11" s="15"/>
      <c r="AP11" s="15"/>
    </row>
    <row r="12" spans="1:42" s="9" customFormat="1" ht="15.45" customHeight="1" x14ac:dyDescent="0.2">
      <c r="A12" s="15">
        <v>23</v>
      </c>
      <c r="B12" s="15" t="s">
        <v>104</v>
      </c>
      <c r="C12" s="15">
        <v>2019</v>
      </c>
      <c r="D12" s="15" t="s">
        <v>40</v>
      </c>
      <c r="E12" s="9" t="s">
        <v>232</v>
      </c>
      <c r="F12" s="15" t="s">
        <v>277</v>
      </c>
      <c r="G12" s="15" t="s">
        <v>278</v>
      </c>
      <c r="H12" s="15" t="s">
        <v>241</v>
      </c>
      <c r="I12" s="15">
        <v>30</v>
      </c>
      <c r="J12" s="15" t="s">
        <v>30</v>
      </c>
      <c r="K12" s="15">
        <v>1</v>
      </c>
      <c r="L12" s="15" t="s">
        <v>236</v>
      </c>
      <c r="M12" s="15" t="s">
        <v>30</v>
      </c>
      <c r="N12" s="15">
        <v>218</v>
      </c>
      <c r="O12" s="15">
        <v>126.5</v>
      </c>
      <c r="P12" s="15">
        <v>8.8000000000000007</v>
      </c>
      <c r="Q12" s="15">
        <v>2.35</v>
      </c>
      <c r="R12" s="15">
        <v>2.4</v>
      </c>
      <c r="S12" s="15" t="s">
        <v>183</v>
      </c>
      <c r="T12" s="15" t="s">
        <v>279</v>
      </c>
      <c r="U12" s="15" t="s">
        <v>106</v>
      </c>
      <c r="V12" s="15" t="s">
        <v>30</v>
      </c>
      <c r="W12" s="14">
        <v>92000</v>
      </c>
      <c r="X12" s="15" t="s">
        <v>108</v>
      </c>
      <c r="Y12" s="15" t="s">
        <v>5</v>
      </c>
      <c r="Z12" s="15" t="s">
        <v>30</v>
      </c>
      <c r="AA12" s="15"/>
      <c r="AB12" s="15"/>
      <c r="AC12" s="15"/>
      <c r="AD12" s="15"/>
      <c r="AE12" s="15"/>
      <c r="AF12" s="15"/>
      <c r="AG12" s="15"/>
      <c r="AH12" s="15"/>
      <c r="AI12" s="15"/>
      <c r="AJ12" s="15"/>
      <c r="AK12" s="15"/>
      <c r="AL12" s="15"/>
      <c r="AM12" s="15"/>
      <c r="AN12" s="15"/>
      <c r="AO12" s="15"/>
      <c r="AP12" s="15"/>
    </row>
    <row r="13" spans="1:42" s="9" customFormat="1" ht="15.45" customHeight="1" x14ac:dyDescent="0.2">
      <c r="A13" s="15">
        <v>27</v>
      </c>
      <c r="B13" s="15" t="s">
        <v>280</v>
      </c>
      <c r="C13" s="15">
        <v>2019</v>
      </c>
      <c r="D13" s="15" t="s">
        <v>40</v>
      </c>
      <c r="E13" s="9" t="s">
        <v>232</v>
      </c>
      <c r="F13" s="15" t="s">
        <v>281</v>
      </c>
      <c r="G13" s="15" t="s">
        <v>282</v>
      </c>
      <c r="H13" s="15" t="s">
        <v>241</v>
      </c>
      <c r="I13" s="15">
        <v>246</v>
      </c>
      <c r="J13" s="15" t="s">
        <v>30</v>
      </c>
      <c r="K13" s="15">
        <v>-9</v>
      </c>
      <c r="L13" s="15" t="s">
        <v>283</v>
      </c>
      <c r="M13" s="15" t="s">
        <v>30</v>
      </c>
      <c r="N13" s="15">
        <v>7.45</v>
      </c>
      <c r="O13" s="15">
        <v>270</v>
      </c>
      <c r="P13" s="15">
        <v>11</v>
      </c>
      <c r="Q13" s="15">
        <v>2.5499999999999998</v>
      </c>
      <c r="R13" s="15">
        <v>2.25</v>
      </c>
      <c r="S13" s="15" t="s">
        <v>30</v>
      </c>
      <c r="T13" s="15" t="s">
        <v>284</v>
      </c>
      <c r="U13" s="15" t="s">
        <v>143</v>
      </c>
      <c r="V13" s="15" t="s">
        <v>30</v>
      </c>
      <c r="W13" s="14">
        <f>37842+5214+622</f>
        <v>43678</v>
      </c>
      <c r="X13" s="15" t="s">
        <v>145</v>
      </c>
      <c r="Y13" s="15" t="s">
        <v>5</v>
      </c>
      <c r="Z13" s="15" t="s">
        <v>30</v>
      </c>
      <c r="AA13" s="15"/>
      <c r="AB13" s="15"/>
      <c r="AC13" s="15"/>
      <c r="AD13" s="15"/>
      <c r="AE13" s="15"/>
      <c r="AF13" s="15"/>
      <c r="AG13" s="15"/>
      <c r="AH13" s="15"/>
      <c r="AI13" s="15"/>
      <c r="AJ13" s="15"/>
      <c r="AK13" s="15"/>
      <c r="AL13" s="15"/>
      <c r="AM13" s="15"/>
      <c r="AN13" s="15"/>
      <c r="AO13" s="15"/>
      <c r="AP13" s="15"/>
    </row>
    <row r="14" spans="1:42" s="9" customFormat="1" ht="15.45" customHeight="1" x14ac:dyDescent="0.2">
      <c r="A14" s="15">
        <v>45</v>
      </c>
      <c r="B14" s="125" t="s">
        <v>285</v>
      </c>
      <c r="C14" s="15">
        <v>2018</v>
      </c>
      <c r="D14" s="15" t="s">
        <v>78</v>
      </c>
      <c r="E14" s="9" t="s">
        <v>232</v>
      </c>
      <c r="F14" s="15" t="s">
        <v>286</v>
      </c>
      <c r="G14" s="15" t="s">
        <v>287</v>
      </c>
      <c r="H14" s="15" t="s">
        <v>288</v>
      </c>
      <c r="I14" s="15">
        <v>45</v>
      </c>
      <c r="J14" s="15" t="s">
        <v>30</v>
      </c>
      <c r="K14" s="15">
        <v>15</v>
      </c>
      <c r="L14" s="15" t="s">
        <v>289</v>
      </c>
      <c r="M14" s="15">
        <v>85</v>
      </c>
      <c r="N14" s="15">
        <v>177.2</v>
      </c>
      <c r="O14" s="15">
        <v>142.19999999999999</v>
      </c>
      <c r="P14" s="15">
        <v>5.8</v>
      </c>
      <c r="Q14" s="15">
        <v>2.2000000000000002</v>
      </c>
      <c r="R14" s="15">
        <v>2.2999999999999998</v>
      </c>
      <c r="S14" s="15" t="s">
        <v>30</v>
      </c>
      <c r="T14" s="15" t="s">
        <v>290</v>
      </c>
      <c r="U14" s="15" t="s">
        <v>106</v>
      </c>
      <c r="V14" s="15" t="s">
        <v>30</v>
      </c>
      <c r="W14" s="14">
        <v>9000</v>
      </c>
      <c r="X14" s="15" t="s">
        <v>108</v>
      </c>
      <c r="Y14" s="15" t="s">
        <v>5</v>
      </c>
      <c r="Z14" s="15" t="s">
        <v>30</v>
      </c>
      <c r="AA14" s="15"/>
      <c r="AB14" s="15"/>
      <c r="AC14" s="15"/>
      <c r="AD14" s="15"/>
      <c r="AE14" s="15"/>
      <c r="AF14" s="15"/>
      <c r="AG14" s="15"/>
      <c r="AH14" s="15"/>
      <c r="AI14" s="15"/>
      <c r="AJ14" s="15"/>
      <c r="AK14" s="15"/>
      <c r="AL14" s="15"/>
      <c r="AM14" s="15"/>
      <c r="AN14" s="15"/>
      <c r="AO14" s="15"/>
      <c r="AP14" s="15"/>
    </row>
    <row r="15" spans="1:42" s="9" customFormat="1" ht="15.45" customHeight="1" x14ac:dyDescent="0.2">
      <c r="A15" s="15">
        <v>52</v>
      </c>
      <c r="B15" s="125" t="s">
        <v>154</v>
      </c>
      <c r="C15" s="15">
        <v>2018</v>
      </c>
      <c r="D15" s="9" t="s">
        <v>40</v>
      </c>
      <c r="E15" s="9" t="s">
        <v>232</v>
      </c>
      <c r="F15" s="15" t="s">
        <v>291</v>
      </c>
      <c r="G15" s="15" t="s">
        <v>292</v>
      </c>
      <c r="H15" s="15" t="s">
        <v>241</v>
      </c>
      <c r="I15" s="15">
        <v>7.2</v>
      </c>
      <c r="J15" s="15" t="s">
        <v>30</v>
      </c>
      <c r="K15" s="15">
        <v>-2</v>
      </c>
      <c r="L15" s="15" t="s">
        <v>293</v>
      </c>
      <c r="M15" s="15" t="s">
        <v>30</v>
      </c>
      <c r="N15" s="15">
        <v>15</v>
      </c>
      <c r="O15" s="15">
        <v>7</v>
      </c>
      <c r="P15" s="15">
        <v>1.9</v>
      </c>
      <c r="Q15" s="15">
        <v>0.9</v>
      </c>
      <c r="R15" s="15">
        <v>1.8</v>
      </c>
      <c r="S15" s="15" t="s">
        <v>183</v>
      </c>
      <c r="T15" s="15" t="s">
        <v>294</v>
      </c>
      <c r="U15" s="15" t="s">
        <v>143</v>
      </c>
      <c r="V15" s="15" t="s">
        <v>30</v>
      </c>
      <c r="W15" s="14">
        <v>19118</v>
      </c>
      <c r="X15" s="15" t="s">
        <v>248</v>
      </c>
      <c r="Y15" s="15" t="s">
        <v>5</v>
      </c>
      <c r="Z15" s="15" t="s">
        <v>295</v>
      </c>
      <c r="AA15" s="15"/>
      <c r="AB15" s="15"/>
      <c r="AC15" s="15"/>
      <c r="AD15" s="15"/>
      <c r="AE15" s="15"/>
      <c r="AF15" s="15"/>
      <c r="AG15" s="15"/>
      <c r="AH15" s="15"/>
      <c r="AI15" s="15"/>
      <c r="AJ15" s="15"/>
      <c r="AK15" s="15"/>
      <c r="AL15" s="15"/>
      <c r="AM15" s="15"/>
      <c r="AN15" s="15"/>
      <c r="AO15" s="15"/>
      <c r="AP15" s="15"/>
    </row>
    <row r="16" spans="1:42" ht="16.2"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6.2"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6.2"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6.2"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6.2"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6.2" x14ac:dyDescent="0.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6.2" x14ac:dyDescent="0.4">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6.2"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6.2" x14ac:dyDescent="0.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6.2" x14ac:dyDescent="0.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6.2" x14ac:dyDescent="0.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6.2"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6.2"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6.2"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6.2"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6.2"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6.2"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6.2"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6.2"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6.2"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6.2"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6.2"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6.2"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6.2"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6.2"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6.2"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6.2"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6.2"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6.2"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6.2"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6.2"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6.2"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6.2"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6.2"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6.2"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6.2"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6.2"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6.2"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6.2"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6.2"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6.2"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6.2"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6.2"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6.2"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6.2"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6.2"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6.2"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6.2"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6.2"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6.2"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6.2"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6.2"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6.2"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6.2"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6.2"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6.2"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6.2"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6.2"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6.2"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6.2"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6.2"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6.2"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6.2"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6.2"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6.2"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6.2"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6.2"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6.2"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6.2"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6.2"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6.2"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6.2"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6.2"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6.2"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6.2"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6.2"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6.2"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6.2"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6.2"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6.2"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6.2"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6.2"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6.2"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6.2"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6.2"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6.2"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6.2"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6.2"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6.2"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6.2"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6.2"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6.2"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6.2"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6.2"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6.2"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6.2"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6.2"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6.2"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6.2"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6.2"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6.2"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6.2"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6.2"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6.2"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6.2"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6.2"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6.2"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6.2"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6.2"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6.2"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6.2"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6.2"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6.2"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6.2"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6.2"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6.2"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6.2"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6.2"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6.2"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6.2"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6.2"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6.2"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6.2"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6.2"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6.2"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6.2"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6.2"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6.2"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6.2"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6.2"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6.2"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6.2"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6.2"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6.2"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6.2"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6.2"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6.2"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6.2"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6.2"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6.2"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6.2"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6.2"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6.2"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6.2"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6.2"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6.2"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6.2"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6.2"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6.2"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6.2"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6.2"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6.2"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6.2"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6.2"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6.2"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6.2"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6.2"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6.2"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6.2"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6.2"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6.2"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6.2"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6.2"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6.2"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6.2"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6.2"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6.2"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6.2"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6.2"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6.2"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6.2"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6.2"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6.2"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6.2"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6.2"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6.2"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6.2"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6.2"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6.2"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6.2"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6.2"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6.2"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6.2"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6.2"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6.2"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6.2"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6.2"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6.2"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6.2"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6.2"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6.2"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6.2"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6.2"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6.2"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6.2"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6.2"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6.2"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6.2"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6.2"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6.2"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6.2"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6.2"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6.2"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6.2"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6.2"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6.2"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6.2"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6.2"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6.2"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6.2"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6.2"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6.2"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6.2"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6.2"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6.2"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6.2"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6.2"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6.2"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6.2"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6.2"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6.2"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6.2"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6.2"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6.2"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6.2"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6.2"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6.2"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6.2"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6.2"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6.2"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6.2"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6.2"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6.2"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6.2"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6.2"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6.2"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6.2"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6.2"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6.2"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6.2"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6.2"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6.2"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6.2"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6.2"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6.2"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6.2"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6.2"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6.2"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6.2"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6.2"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6.2"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6.2"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6.2"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6.2"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6.2"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6.2"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6.2"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6.2"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6.2"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6.2"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6.2"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6.2"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6.2"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6.2"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6.2"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6.2"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6.2"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6.2"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6.2"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6.2"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6.2"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6.2"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6.2"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6.2"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6.2"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6.2"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6.2"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6.2"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6.2"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6.2"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6.2"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6.2"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6.2"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6.2"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6.2"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6.2"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6.2"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6.2"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6.2"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6.2"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6.2"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6.2"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6.2"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6.2"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6.2"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6.2"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6.2"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6.2"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6.2"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6.2"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6.2"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6.2"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6.2"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6.2"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6.2"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6.2"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6.2"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6.2"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6.2"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6.2"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6.2"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6.2"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6.2"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6.2"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6.2"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6.2"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6.2"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6.2"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6.2"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6.2"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6.2"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6.2"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6.2"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6.2"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6.2"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6.2"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6.2"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6.2"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6.2"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6.2"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6.2"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6.2"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6.2"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6.2"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6.2"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6.2"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6.2"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6.2"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6.2"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6.2"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6.2"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6.2"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6.2"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6.2"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6.2"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6.2"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6.2"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6.2"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6.2"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6.2"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6.2"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6.2"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6.2"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6.2"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6.2"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6.2"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6.2"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6.2"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6.2"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6.2"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6.2"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6.2"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6.2"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6.2"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6.2"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6.2"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6.2"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6.2"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6.2"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6.2"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6.2"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6.2"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6.2"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6.2"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6.2"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6.2"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6.2"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6.2"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6.2"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6.2"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6.2"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6.2"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6.2"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6.2"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6.2"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6.2"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6.2"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6.2"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6.2"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6.2"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6.2"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6.2"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6.2"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6.2"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6.2"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6.2"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6.2"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6.2"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6.2"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6.2"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6.2"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6.2"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6.2"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6.2"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6.2"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6.2"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6.2"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6.2"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6.2"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6.2"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6.2"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6.2"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6.2"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6.2"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6.2"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6.2"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6.2"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6.2"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6.2"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6.2"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6.2"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6.2"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6.2"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6.2"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6.2"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6.2"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6.2"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6.2"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6.2"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6.2"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6.2"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6.2"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6.2"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6.2"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6.2"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6.2"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6.2"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6.2"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6.2"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6.2"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6.2"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6.2"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6.2"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6.2"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6.2"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6.2"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6.2"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6.2"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6.2"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6.2"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6.2"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6.2"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6.2"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6.2"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6.2"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6.2"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6.2"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6.2"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6.2"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6.2"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6.2"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6.2"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6.2"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6.2"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6.2"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6.2"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6.2"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6.2"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6.2"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6.2"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6.2"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6.2"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6.2"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6.2"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6.2"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6.2"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6.2"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6.2"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6.2"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6.2"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6.2"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6.2"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6.2"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6.2"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6.2"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6.2"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6.2"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6.2"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6.2"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6.2"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6.2"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6.2"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6.2"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6.2"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6.2"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6.2"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6.2"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6.2"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6.2"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6.2"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6.2"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6.2"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6.2"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6.2"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6.2"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6.2"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6.2"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6.2"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6.2"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6.2"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6.2"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6.2"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6.2"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6.2"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6.2"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6.2"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6.2"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6.2"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6.2"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6.2"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6.2"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6.2"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6.2"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6.2"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6.2"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6.2"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6.2"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6.2"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6.2"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6.2"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6.2"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6.2"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6.2"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6.2"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6.2"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6.2"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6.2"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6.2"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6.2"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6.2"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6.2"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6.2"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6.2"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6.2"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6.2"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6.2"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6.2"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6.2"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6.2"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6.2"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6.2"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6.2"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6.2"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6.2"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6.2"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6.2"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6.2"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6.2"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6.2"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6.2"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6.2"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6.2"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6.2"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6.2"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6.2"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6.2"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6.2"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6.2"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6.2"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6.2"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6.2"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6.2"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6.2"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6.2"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6.2"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6.2"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6.2"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6.2"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6.2"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6.2"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6.2"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6.2"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6.2"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6.2"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6.2"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6.2"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6.2"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6.2"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6.2"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6.2"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6.2"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6.2"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6.2"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6.2"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6.2"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6.2"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6.2"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6.2"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6.2"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6.2"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6.2"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6.2"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6.2"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6.2"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6.2"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6.2"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6.2"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6.2"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6.2"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6.2"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6.2"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6.2"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6.2"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6.2"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6.2"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6.2"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6.2"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6.2"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6.2"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6.2"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6.2"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6.2"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6.2"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6.2"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6.2"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6.2"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6.2"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6.2"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6.2"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6.2"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6.2"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6.2"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6.2"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6.2"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6.2"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6.2"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6.2"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6.2"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6.2"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6.2"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6.2"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6.2"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6.2"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6.2"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6.2"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6.2"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6.2"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6.2"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6.2"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6.2"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6.2"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6.2"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6.2"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6.2"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6.2"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6.2"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6.2"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6.2"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6.2"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6.2"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6.2"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6.2"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6.2"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6.2"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6.2"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6.2"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6.2"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6.2"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6.2"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6.2"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6.2"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6.2"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6.2"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6.2"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6.2"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6.2"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6.2"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6.2"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6.2"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6.2"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6.2"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6.2"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6.2"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6.2"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6.2"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6.2"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6.2"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6.2"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6.2"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6.2"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6.2"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6.2"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6.2"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6.2"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6.2"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6.2"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6.2"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6.2"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6.2"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6.2"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6.2"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6.2"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6.2"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6.2"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6.2"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6.2"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6.2"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6.2"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6.2"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6.2"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6.2"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6.2"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6.2"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6.2"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6.2"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6.2"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6.2"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6.2"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6.2"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6.2"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6.2"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6.2"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6.2"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6.2"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6.2"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6.2"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6.2"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6.2"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6.2"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6.2"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6.2"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6.2"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6.2"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6.2"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6.2"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6.2"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6.2"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6.2"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6.2"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6.2"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6.2"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6.2"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6.2"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6.2"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6.2"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6.2"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6.2"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6.2"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6.2"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6.2"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6.2"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6.2"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6.2"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6.2"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6.2"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6.2"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6.2"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6.2"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6.2"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6.2"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6.2"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6.2"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6.2"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6.2"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6.2"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6.2"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6.2"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6.2"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6.2"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6.2"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6.2"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6.2"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6.2"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6.2"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6.2"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6.2"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6.2"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6.2"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6.2"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6.2"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6.2"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6.2"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6.2"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6.2"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6.2"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6.2"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6.2"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6.2"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6.2"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6.2"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6.2"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6.2"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6.2"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6.2"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6.2"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6.2"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6.2"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6.2"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6.2"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6.2"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6.2"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6.2"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6.2"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6.2"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6.2"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6.2"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6.2"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6.2"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6.2"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6.2"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6.2"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6.2"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6.2"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6.2"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6.2"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6.2"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6.2"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6.2"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6.2"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6.2"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6.2"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6.2"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6.2"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6.2"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6.2"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6.2"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6.2"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6.2"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6.2"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6.2"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6.2"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6.2"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6.2"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6.2"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6.2"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6.2"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6.2"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6.2"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6.2"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6.2"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6.2"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6.2"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6.2"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6.2"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6.2"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6.2"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6.2"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6.2"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6.2"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6.2"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6.2"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6.2"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6.2"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6.2"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6.2"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6.2"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6.2"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6.2"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6.2"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6.2"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6.2"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6.2"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6.2"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6.2"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6.2"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6.2"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6.2"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6.2"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6.2"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6.2"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6.2"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6.2"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6.2"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6.2"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6.2"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6.2"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6.2"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6.2"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6.2"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6.2"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6.2"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6.2"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6.2"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6.2"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6.2"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6.2"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6.2"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6.2"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6.2"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6.2"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6.2"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6.2"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6.2"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6.2"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6.2"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6.2"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6.2"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6.2"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6.2"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6.2"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6.2"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6.2"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6.2"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6.2"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6.2"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6.2"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6.2"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6.2"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6.2"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6.2"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6.2"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6.2"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6.2"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6.2"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6.2"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6.2"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6.2"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6.2"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6.2"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6.2"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6.2"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6.2"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6.2"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6.2"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6.2"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6.2"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6.2"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6.2"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6.2"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6.2"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6.2"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6.2"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6.2"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6.2"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6.2"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6.2"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6.2"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6.2"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6.2"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6.2"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6.2"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6.2"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6.2"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6.2"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6.2"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6.2"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6.2"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6.2"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6.2"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6.2"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6.2"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6.2"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6.2"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6.2"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6.2"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6.2"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6.2"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6.2"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6.2"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6.2"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6.2"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6.2"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6.2"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6.2"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6.2"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6.2"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6.2"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6.2"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6.2"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6.2"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6.2"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6.2"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6.2"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6.2"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6.2"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6.2"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6.2"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6.2"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6.2"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6.2"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sheetData>
  <sheetProtection sheet="1" objects="1" scenarios="1"/>
  <mergeCells count="1">
    <mergeCell ref="A1:Z1"/>
  </mergeCells>
  <conditionalFormatting sqref="A1 AA1:XFD1 A2:XFD1048576">
    <cfRule type="containsBlanks" dxfId="47" priority="1">
      <formula>LEN(TRIM(A1))=0</formula>
    </cfRule>
  </conditionalFormatting>
  <conditionalFormatting sqref="A3:Z15">
    <cfRule type="containsBlanks" dxfId="46" priority="2">
      <formula>LEN(TRIM(A3))=0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outlinePr summaryBelow="0" summaryRight="0"/>
  </sheetPr>
  <dimension ref="A1:X35"/>
  <sheetViews>
    <sheetView topLeftCell="C1" zoomScaleNormal="100" workbookViewId="0">
      <pane ySplit="2" topLeftCell="A3" activePane="bottomLeft" state="frozen"/>
      <selection pane="bottomLeft" sqref="A1:X1"/>
    </sheetView>
  </sheetViews>
  <sheetFormatPr baseColWidth="10" defaultColWidth="11.26953125" defaultRowHeight="15.75" customHeight="1" x14ac:dyDescent="0.4"/>
  <cols>
    <col min="1" max="1" width="4.453125" style="7" hidden="1" customWidth="1"/>
    <col min="2" max="2" width="18.453125" style="7" hidden="1" customWidth="1"/>
    <col min="3" max="3" width="5.7265625" style="7" customWidth="1"/>
    <col min="4" max="4" width="13.6328125" style="7" customWidth="1"/>
    <col min="5" max="5" width="15.08984375" style="7" customWidth="1"/>
    <col min="6" max="6" width="8.453125" style="7" customWidth="1"/>
    <col min="7" max="7" width="9.7265625" style="7" customWidth="1"/>
    <col min="8" max="8" width="14.90625" style="7" customWidth="1"/>
    <col min="9" max="9" width="9.453125" style="7" customWidth="1"/>
    <col min="10" max="10" width="12.26953125" style="7" customWidth="1"/>
    <col min="11" max="11" width="8.7265625" style="7" customWidth="1"/>
    <col min="12" max="12" width="12" style="7" customWidth="1"/>
    <col min="13" max="13" width="12.08984375" style="7" customWidth="1"/>
    <col min="14" max="15" width="7" style="7" customWidth="1"/>
    <col min="16" max="16" width="6.26953125" style="7" customWidth="1"/>
    <col min="17" max="17" width="11.7265625" style="7" customWidth="1"/>
    <col min="18" max="18" width="14.453125" style="7" customWidth="1"/>
    <col min="19" max="19" width="8.08984375" style="7" customWidth="1"/>
    <col min="20" max="20" width="10.453125" style="7" customWidth="1"/>
    <col min="21" max="21" width="8.36328125" style="7" customWidth="1"/>
    <col min="22" max="22" width="12.453125" style="7" customWidth="1"/>
    <col min="23" max="23" width="8.36328125" style="7" customWidth="1"/>
    <col min="24" max="24" width="136.90625" style="7" bestFit="1" customWidth="1"/>
    <col min="25" max="16384" width="11.26953125" style="7"/>
  </cols>
  <sheetData>
    <row r="1" spans="1:24" s="2" customFormat="1" ht="27.6" x14ac:dyDescent="0.2">
      <c r="A1" s="162" t="s">
        <v>298</v>
      </c>
      <c r="B1" s="162"/>
      <c r="C1" s="162"/>
      <c r="D1" s="162"/>
      <c r="E1" s="162"/>
      <c r="F1" s="162"/>
      <c r="G1" s="162"/>
      <c r="H1" s="162"/>
      <c r="I1" s="162"/>
      <c r="J1" s="162"/>
      <c r="K1" s="162"/>
      <c r="L1" s="162"/>
      <c r="M1" s="162"/>
      <c r="N1" s="162"/>
      <c r="O1" s="162"/>
      <c r="P1" s="162"/>
      <c r="Q1" s="162"/>
      <c r="R1" s="162"/>
      <c r="S1" s="162"/>
      <c r="T1" s="162"/>
      <c r="U1" s="162"/>
      <c r="V1" s="162"/>
      <c r="W1" s="162"/>
      <c r="X1" s="162"/>
    </row>
    <row r="2" spans="1:24" ht="28.8" x14ac:dyDescent="0.4">
      <c r="A2" s="3" t="s">
        <v>1</v>
      </c>
      <c r="B2" s="3" t="s">
        <v>2</v>
      </c>
      <c r="C2" s="4" t="s">
        <v>9</v>
      </c>
      <c r="D2" s="3" t="s">
        <v>3</v>
      </c>
      <c r="E2" s="4" t="s">
        <v>4</v>
      </c>
      <c r="F2" s="3" t="s">
        <v>299</v>
      </c>
      <c r="G2" s="3" t="s">
        <v>300</v>
      </c>
      <c r="H2" s="4" t="s">
        <v>8</v>
      </c>
      <c r="I2" s="3" t="s">
        <v>301</v>
      </c>
      <c r="J2" s="3" t="s">
        <v>302</v>
      </c>
      <c r="K2" s="3" t="s">
        <v>160</v>
      </c>
      <c r="L2" s="3" t="s">
        <v>303</v>
      </c>
      <c r="M2" s="3" t="s">
        <v>304</v>
      </c>
      <c r="N2" s="3" t="s">
        <v>17</v>
      </c>
      <c r="O2" s="3" t="s">
        <v>18</v>
      </c>
      <c r="P2" s="3" t="s">
        <v>19</v>
      </c>
      <c r="Q2" s="3" t="s">
        <v>161</v>
      </c>
      <c r="R2" s="4" t="s">
        <v>5</v>
      </c>
      <c r="S2" s="3" t="s">
        <v>6</v>
      </c>
      <c r="T2" s="3" t="s">
        <v>7</v>
      </c>
      <c r="U2" s="5" t="s">
        <v>1244</v>
      </c>
      <c r="V2" s="3" t="s">
        <v>22</v>
      </c>
      <c r="W2" s="3" t="s">
        <v>23</v>
      </c>
      <c r="X2" s="35" t="s">
        <v>24</v>
      </c>
    </row>
    <row r="3" spans="1:24" s="9" customFormat="1" ht="13.5" customHeight="1" x14ac:dyDescent="0.2">
      <c r="A3" s="15">
        <v>20</v>
      </c>
      <c r="B3" s="15" t="s">
        <v>318</v>
      </c>
      <c r="C3" s="15">
        <v>2017</v>
      </c>
      <c r="D3" s="15" t="s">
        <v>51</v>
      </c>
      <c r="E3" s="15" t="s">
        <v>319</v>
      </c>
      <c r="F3" s="15" t="s">
        <v>320</v>
      </c>
      <c r="G3" s="15" t="s">
        <v>306</v>
      </c>
      <c r="H3" s="116" t="s">
        <v>321</v>
      </c>
      <c r="I3" s="37" t="s">
        <v>30</v>
      </c>
      <c r="J3" s="37">
        <v>0.49</v>
      </c>
      <c r="K3" s="37">
        <v>4</v>
      </c>
      <c r="L3" s="37">
        <v>10</v>
      </c>
      <c r="M3" s="37">
        <v>83</v>
      </c>
      <c r="N3" s="117" t="s">
        <v>30</v>
      </c>
      <c r="O3" s="117" t="s">
        <v>30</v>
      </c>
      <c r="P3" s="117" t="s">
        <v>30</v>
      </c>
      <c r="Q3" s="15" t="s">
        <v>34</v>
      </c>
      <c r="R3" s="15" t="s">
        <v>315</v>
      </c>
      <c r="S3" s="15" t="s">
        <v>143</v>
      </c>
      <c r="T3" s="15" t="s">
        <v>316</v>
      </c>
      <c r="U3" s="14">
        <v>1354</v>
      </c>
      <c r="V3" s="15" t="s">
        <v>145</v>
      </c>
      <c r="W3" s="15" t="s">
        <v>5</v>
      </c>
      <c r="X3" s="15" t="s">
        <v>322</v>
      </c>
    </row>
    <row r="4" spans="1:24" s="9" customFormat="1" ht="13.5" customHeight="1" x14ac:dyDescent="0.2">
      <c r="A4" s="15">
        <v>9</v>
      </c>
      <c r="B4" s="15" t="s">
        <v>254</v>
      </c>
      <c r="C4" s="15">
        <v>2019</v>
      </c>
      <c r="D4" s="15" t="s">
        <v>90</v>
      </c>
      <c r="E4" s="15" t="s">
        <v>319</v>
      </c>
      <c r="F4" s="15" t="s">
        <v>320</v>
      </c>
      <c r="G4" s="15" t="s">
        <v>359</v>
      </c>
      <c r="H4" s="15" t="s">
        <v>360</v>
      </c>
      <c r="I4" s="37">
        <v>8.5</v>
      </c>
      <c r="J4" s="37" t="s">
        <v>30</v>
      </c>
      <c r="K4" s="37">
        <v>112</v>
      </c>
      <c r="L4" s="37">
        <v>340</v>
      </c>
      <c r="M4" s="37" t="s">
        <v>30</v>
      </c>
      <c r="N4" s="117" t="s">
        <v>30</v>
      </c>
      <c r="O4" s="117" t="s">
        <v>30</v>
      </c>
      <c r="P4" s="117" t="s">
        <v>30</v>
      </c>
      <c r="Q4" s="15" t="s">
        <v>34</v>
      </c>
      <c r="R4" s="15" t="s">
        <v>361</v>
      </c>
      <c r="S4" s="15" t="s">
        <v>131</v>
      </c>
      <c r="T4" s="15" t="s">
        <v>30</v>
      </c>
      <c r="U4" s="14">
        <v>73340</v>
      </c>
      <c r="V4" s="15" t="s">
        <v>275</v>
      </c>
      <c r="W4" s="15" t="s">
        <v>5</v>
      </c>
      <c r="X4" s="15" t="s">
        <v>362</v>
      </c>
    </row>
    <row r="5" spans="1:24" s="9" customFormat="1" ht="13.5" customHeight="1" x14ac:dyDescent="0.2">
      <c r="A5" s="15">
        <v>9</v>
      </c>
      <c r="B5" s="15" t="s">
        <v>254</v>
      </c>
      <c r="C5" s="15">
        <v>2019</v>
      </c>
      <c r="D5" s="15" t="s">
        <v>90</v>
      </c>
      <c r="E5" s="15" t="s">
        <v>319</v>
      </c>
      <c r="F5" s="15" t="s">
        <v>320</v>
      </c>
      <c r="G5" s="15" t="s">
        <v>363</v>
      </c>
      <c r="H5" s="15" t="s">
        <v>364</v>
      </c>
      <c r="I5" s="37">
        <v>19.8</v>
      </c>
      <c r="J5" s="37" t="s">
        <v>30</v>
      </c>
      <c r="K5" s="37">
        <v>184</v>
      </c>
      <c r="L5" s="37">
        <v>50</v>
      </c>
      <c r="M5" s="37" t="s">
        <v>30</v>
      </c>
      <c r="N5" s="117">
        <v>4.57</v>
      </c>
      <c r="O5" s="117">
        <v>2.29</v>
      </c>
      <c r="P5" s="117">
        <v>3.05</v>
      </c>
      <c r="Q5" s="15" t="s">
        <v>34</v>
      </c>
      <c r="R5" s="15" t="s">
        <v>361</v>
      </c>
      <c r="S5" s="15" t="s">
        <v>131</v>
      </c>
      <c r="T5" s="15" t="s">
        <v>30</v>
      </c>
      <c r="U5" s="14">
        <v>130126</v>
      </c>
      <c r="V5" s="15" t="s">
        <v>275</v>
      </c>
      <c r="W5" s="15" t="s">
        <v>5</v>
      </c>
      <c r="X5" s="15" t="s">
        <v>365</v>
      </c>
    </row>
    <row r="6" spans="1:24" s="9" customFormat="1" ht="13.5" customHeight="1" x14ac:dyDescent="0.2">
      <c r="A6" s="15">
        <v>44</v>
      </c>
      <c r="B6" s="9" t="s">
        <v>347</v>
      </c>
      <c r="C6" s="15">
        <v>2018</v>
      </c>
      <c r="D6" s="15" t="s">
        <v>90</v>
      </c>
      <c r="E6" s="15" t="s">
        <v>319</v>
      </c>
      <c r="F6" s="15" t="s">
        <v>320</v>
      </c>
      <c r="G6" s="15" t="s">
        <v>366</v>
      </c>
      <c r="H6" s="116" t="s">
        <v>367</v>
      </c>
      <c r="I6" s="37">
        <f>1800/60</f>
        <v>30</v>
      </c>
      <c r="J6" s="37" t="s">
        <v>30</v>
      </c>
      <c r="K6" s="37">
        <v>132</v>
      </c>
      <c r="L6" s="37">
        <v>60</v>
      </c>
      <c r="M6" s="37" t="s">
        <v>30</v>
      </c>
      <c r="N6" s="117">
        <v>5</v>
      </c>
      <c r="O6" s="117">
        <v>2.7</v>
      </c>
      <c r="P6" s="117">
        <v>1.8</v>
      </c>
      <c r="Q6" s="15" t="s">
        <v>30</v>
      </c>
      <c r="R6" s="15" t="s">
        <v>368</v>
      </c>
      <c r="S6" s="15" t="s">
        <v>106</v>
      </c>
      <c r="T6" s="15" t="s">
        <v>30</v>
      </c>
      <c r="U6" s="14">
        <v>293580</v>
      </c>
      <c r="V6" s="15" t="s">
        <v>108</v>
      </c>
      <c r="W6" s="15" t="s">
        <v>5</v>
      </c>
      <c r="X6" s="15" t="s">
        <v>369</v>
      </c>
    </row>
    <row r="7" spans="1:24" s="9" customFormat="1" ht="13.5" customHeight="1" x14ac:dyDescent="0.2">
      <c r="A7" s="15">
        <v>44</v>
      </c>
      <c r="B7" s="9" t="s">
        <v>347</v>
      </c>
      <c r="C7" s="15">
        <v>2022</v>
      </c>
      <c r="D7" s="15" t="s">
        <v>78</v>
      </c>
      <c r="E7" s="15" t="s">
        <v>319</v>
      </c>
      <c r="F7" s="15" t="s">
        <v>30</v>
      </c>
      <c r="G7" s="15" t="s">
        <v>306</v>
      </c>
      <c r="H7" s="116" t="s">
        <v>1474</v>
      </c>
      <c r="I7" s="37" t="s">
        <v>30</v>
      </c>
      <c r="J7" s="37">
        <v>1.9</v>
      </c>
      <c r="K7" s="37">
        <v>7.5</v>
      </c>
      <c r="L7" s="37">
        <v>10</v>
      </c>
      <c r="M7" s="37">
        <v>89</v>
      </c>
      <c r="N7" s="117" t="s">
        <v>30</v>
      </c>
      <c r="O7" s="117" t="s">
        <v>30</v>
      </c>
      <c r="P7" s="117" t="s">
        <v>30</v>
      </c>
      <c r="Q7" s="15" t="s">
        <v>30</v>
      </c>
      <c r="R7" s="15" t="s">
        <v>308</v>
      </c>
      <c r="S7" s="15" t="s">
        <v>309</v>
      </c>
      <c r="T7" s="15" t="s">
        <v>30</v>
      </c>
      <c r="U7" s="14">
        <v>6100</v>
      </c>
      <c r="V7" s="15" t="s">
        <v>353</v>
      </c>
      <c r="W7" s="15" t="s">
        <v>5</v>
      </c>
      <c r="X7" s="15" t="s">
        <v>30</v>
      </c>
    </row>
    <row r="8" spans="1:24" s="9" customFormat="1" ht="13.5" customHeight="1" x14ac:dyDescent="0.2">
      <c r="A8" s="15"/>
      <c r="C8" s="15">
        <v>2021</v>
      </c>
      <c r="D8" s="15" t="s">
        <v>40</v>
      </c>
      <c r="E8" s="15" t="s">
        <v>319</v>
      </c>
      <c r="F8" s="15" t="s">
        <v>320</v>
      </c>
      <c r="G8" s="15" t="s">
        <v>306</v>
      </c>
      <c r="H8" s="116" t="s">
        <v>1501</v>
      </c>
      <c r="I8" s="37" t="s">
        <v>30</v>
      </c>
      <c r="J8" s="37">
        <v>5.2</v>
      </c>
      <c r="K8" s="37">
        <v>55</v>
      </c>
      <c r="L8" s="37">
        <v>40</v>
      </c>
      <c r="M8" s="37" t="s">
        <v>30</v>
      </c>
      <c r="N8" s="117">
        <v>3.4849999999999999</v>
      </c>
      <c r="O8" s="117">
        <v>2.11</v>
      </c>
      <c r="P8" s="117">
        <v>2.0499999999999998</v>
      </c>
      <c r="Q8" s="15" t="s">
        <v>30</v>
      </c>
      <c r="R8" s="15" t="s">
        <v>315</v>
      </c>
      <c r="S8" s="15" t="s">
        <v>143</v>
      </c>
      <c r="T8" s="15" t="s">
        <v>316</v>
      </c>
      <c r="U8" s="14">
        <v>98000</v>
      </c>
      <c r="V8" s="15" t="s">
        <v>192</v>
      </c>
      <c r="W8" s="15" t="s">
        <v>7</v>
      </c>
      <c r="X8" s="15" t="s">
        <v>30</v>
      </c>
    </row>
    <row r="9" spans="1:24" s="9" customFormat="1" ht="13.5" customHeight="1" x14ac:dyDescent="0.2">
      <c r="A9" s="15">
        <v>52</v>
      </c>
      <c r="B9" s="9" t="s">
        <v>154</v>
      </c>
      <c r="C9" s="15">
        <v>2018</v>
      </c>
      <c r="D9" s="9" t="s">
        <v>40</v>
      </c>
      <c r="E9" s="15" t="s">
        <v>305</v>
      </c>
      <c r="F9" s="15" t="s">
        <v>30</v>
      </c>
      <c r="G9" s="15" t="s">
        <v>306</v>
      </c>
      <c r="H9" s="116" t="s">
        <v>307</v>
      </c>
      <c r="I9" s="37" t="s">
        <v>30</v>
      </c>
      <c r="J9" s="37">
        <v>0.26</v>
      </c>
      <c r="K9" s="37">
        <v>3</v>
      </c>
      <c r="L9" s="37">
        <v>13</v>
      </c>
      <c r="M9" s="37">
        <v>69</v>
      </c>
      <c r="N9" s="117">
        <v>0.63</v>
      </c>
      <c r="O9" s="117">
        <v>0.59</v>
      </c>
      <c r="P9" s="117">
        <v>0.97</v>
      </c>
      <c r="Q9" s="15" t="s">
        <v>30</v>
      </c>
      <c r="R9" s="15" t="s">
        <v>308</v>
      </c>
      <c r="S9" s="15" t="s">
        <v>309</v>
      </c>
      <c r="T9" s="15" t="s">
        <v>310</v>
      </c>
      <c r="U9" s="14">
        <v>6300</v>
      </c>
      <c r="V9" s="15" t="s">
        <v>42</v>
      </c>
      <c r="W9" s="15" t="s">
        <v>7</v>
      </c>
      <c r="X9" s="15" t="s">
        <v>311</v>
      </c>
    </row>
    <row r="10" spans="1:24" s="9" customFormat="1" ht="13.5" customHeight="1" x14ac:dyDescent="0.2">
      <c r="A10" s="15">
        <v>19</v>
      </c>
      <c r="B10" s="15" t="s">
        <v>101</v>
      </c>
      <c r="C10" s="15">
        <v>2017</v>
      </c>
      <c r="D10" s="15" t="s">
        <v>40</v>
      </c>
      <c r="E10" s="15" t="s">
        <v>305</v>
      </c>
      <c r="F10" s="15" t="s">
        <v>30</v>
      </c>
      <c r="G10" s="15" t="s">
        <v>306</v>
      </c>
      <c r="H10" s="116" t="s">
        <v>312</v>
      </c>
      <c r="I10" s="37" t="s">
        <v>30</v>
      </c>
      <c r="J10" s="37">
        <v>0.26</v>
      </c>
      <c r="K10" s="37">
        <v>2.2000000000000002</v>
      </c>
      <c r="L10" s="37">
        <v>10</v>
      </c>
      <c r="M10" s="37">
        <v>59</v>
      </c>
      <c r="N10" s="117">
        <v>1.0900000000000001</v>
      </c>
      <c r="O10" s="117">
        <v>0.59</v>
      </c>
      <c r="P10" s="117">
        <v>1.56</v>
      </c>
      <c r="Q10" s="15" t="s">
        <v>30</v>
      </c>
      <c r="R10" s="15" t="s">
        <v>308</v>
      </c>
      <c r="S10" s="15" t="s">
        <v>309</v>
      </c>
      <c r="T10" s="15" t="s">
        <v>313</v>
      </c>
      <c r="U10" s="14">
        <v>6100</v>
      </c>
      <c r="V10" s="15" t="s">
        <v>248</v>
      </c>
      <c r="W10" s="15" t="s">
        <v>5</v>
      </c>
      <c r="X10" s="15" t="s">
        <v>311</v>
      </c>
    </row>
    <row r="11" spans="1:24" s="9" customFormat="1" ht="13.5" customHeight="1" x14ac:dyDescent="0.2">
      <c r="A11" s="15">
        <v>30</v>
      </c>
      <c r="B11" s="15" t="s">
        <v>141</v>
      </c>
      <c r="C11" s="15">
        <v>2017</v>
      </c>
      <c r="D11" s="15" t="s">
        <v>40</v>
      </c>
      <c r="E11" s="15" t="s">
        <v>305</v>
      </c>
      <c r="F11" s="15" t="s">
        <v>30</v>
      </c>
      <c r="G11" s="15" t="s">
        <v>306</v>
      </c>
      <c r="H11" s="116" t="s">
        <v>314</v>
      </c>
      <c r="I11" s="37" t="s">
        <v>30</v>
      </c>
      <c r="J11" s="117">
        <f>28.1/60</f>
        <v>0.46833333333333338</v>
      </c>
      <c r="K11" s="37">
        <v>4</v>
      </c>
      <c r="L11" s="37">
        <v>10</v>
      </c>
      <c r="M11" s="37">
        <v>62</v>
      </c>
      <c r="N11" s="117">
        <v>1.42</v>
      </c>
      <c r="O11" s="117">
        <v>0.57499999999999996</v>
      </c>
      <c r="P11" s="117">
        <v>1.49</v>
      </c>
      <c r="Q11" s="15" t="s">
        <v>34</v>
      </c>
      <c r="R11" s="15" t="s">
        <v>315</v>
      </c>
      <c r="S11" s="15" t="s">
        <v>143</v>
      </c>
      <c r="T11" s="15" t="s">
        <v>316</v>
      </c>
      <c r="U11" s="14">
        <v>13331</v>
      </c>
      <c r="V11" s="15" t="s">
        <v>145</v>
      </c>
      <c r="W11" s="15" t="s">
        <v>5</v>
      </c>
      <c r="X11" s="15" t="s">
        <v>317</v>
      </c>
    </row>
    <row r="12" spans="1:24" s="9" customFormat="1" ht="13.5" customHeight="1" x14ac:dyDescent="0.2">
      <c r="A12" s="15">
        <v>21</v>
      </c>
      <c r="B12" s="15" t="s">
        <v>270</v>
      </c>
      <c r="C12" s="15">
        <v>2019</v>
      </c>
      <c r="D12" s="15" t="s">
        <v>78</v>
      </c>
      <c r="E12" s="15" t="s">
        <v>305</v>
      </c>
      <c r="F12" s="15" t="s">
        <v>30</v>
      </c>
      <c r="G12" s="15" t="s">
        <v>306</v>
      </c>
      <c r="H12" s="116" t="s">
        <v>327</v>
      </c>
      <c r="I12" s="37" t="s">
        <v>30</v>
      </c>
      <c r="J12" s="37">
        <f>50.4/60</f>
        <v>0.84</v>
      </c>
      <c r="K12" s="37">
        <v>7.5</v>
      </c>
      <c r="L12" s="37">
        <v>10</v>
      </c>
      <c r="M12" s="37">
        <v>66</v>
      </c>
      <c r="N12" s="117">
        <v>0.62</v>
      </c>
      <c r="O12" s="117">
        <v>0.60499999999999998</v>
      </c>
      <c r="P12" s="117">
        <v>0.97499999999999998</v>
      </c>
      <c r="Q12" s="15" t="s">
        <v>34</v>
      </c>
      <c r="R12" s="15" t="s">
        <v>315</v>
      </c>
      <c r="S12" s="15" t="s">
        <v>143</v>
      </c>
      <c r="T12" s="15" t="s">
        <v>316</v>
      </c>
      <c r="U12" s="14">
        <v>8250</v>
      </c>
      <c r="V12" s="15" t="s">
        <v>248</v>
      </c>
      <c r="W12" s="15" t="s">
        <v>7</v>
      </c>
      <c r="X12" s="15" t="s">
        <v>311</v>
      </c>
    </row>
    <row r="13" spans="1:24" s="9" customFormat="1" ht="13.5" customHeight="1" x14ac:dyDescent="0.2">
      <c r="A13" s="15">
        <v>7</v>
      </c>
      <c r="B13" s="15" t="s">
        <v>164</v>
      </c>
      <c r="C13" s="15">
        <v>2020</v>
      </c>
      <c r="D13" s="15" t="s">
        <v>51</v>
      </c>
      <c r="E13" s="15" t="s">
        <v>305</v>
      </c>
      <c r="F13" s="15" t="s">
        <v>30</v>
      </c>
      <c r="G13" s="15" t="s">
        <v>306</v>
      </c>
      <c r="H13" s="15" t="s">
        <v>334</v>
      </c>
      <c r="I13" s="37" t="s">
        <v>30</v>
      </c>
      <c r="J13" s="37">
        <v>1.92</v>
      </c>
      <c r="K13" s="37">
        <v>11</v>
      </c>
      <c r="L13" s="37">
        <v>13</v>
      </c>
      <c r="M13" s="37">
        <v>75</v>
      </c>
      <c r="N13" s="117">
        <v>0.9</v>
      </c>
      <c r="O13" s="117">
        <v>0.66</v>
      </c>
      <c r="P13" s="117">
        <v>0.96</v>
      </c>
      <c r="Q13" s="15" t="s">
        <v>214</v>
      </c>
      <c r="R13" s="15" t="s">
        <v>332</v>
      </c>
      <c r="S13" s="15" t="s">
        <v>106</v>
      </c>
      <c r="T13" s="15" t="s">
        <v>30</v>
      </c>
      <c r="U13" s="14">
        <v>12000</v>
      </c>
      <c r="V13" s="15" t="s">
        <v>108</v>
      </c>
      <c r="W13" s="15" t="s">
        <v>5</v>
      </c>
      <c r="X13" s="15" t="s">
        <v>335</v>
      </c>
    </row>
    <row r="14" spans="1:24" s="9" customFormat="1" ht="13.5" customHeight="1" x14ac:dyDescent="0.2">
      <c r="A14" s="15">
        <v>23</v>
      </c>
      <c r="B14" s="15" t="s">
        <v>104</v>
      </c>
      <c r="C14" s="15">
        <v>2019</v>
      </c>
      <c r="D14" s="15" t="s">
        <v>40</v>
      </c>
      <c r="E14" s="15" t="s">
        <v>305</v>
      </c>
      <c r="F14" s="15" t="s">
        <v>30</v>
      </c>
      <c r="G14" s="15" t="s">
        <v>306</v>
      </c>
      <c r="H14" s="116" t="s">
        <v>338</v>
      </c>
      <c r="I14" s="37" t="s">
        <v>30</v>
      </c>
      <c r="J14" s="37">
        <v>3.8</v>
      </c>
      <c r="K14" s="37">
        <v>30</v>
      </c>
      <c r="L14" s="37">
        <v>12</v>
      </c>
      <c r="M14" s="37">
        <v>65</v>
      </c>
      <c r="N14" s="117">
        <v>1.4</v>
      </c>
      <c r="O14" s="117">
        <v>9.3000000000000007</v>
      </c>
      <c r="P14" s="117">
        <v>1.28</v>
      </c>
      <c r="Q14" s="15" t="s">
        <v>30</v>
      </c>
      <c r="R14" s="15" t="s">
        <v>339</v>
      </c>
      <c r="S14" s="15" t="s">
        <v>106</v>
      </c>
      <c r="T14" s="15" t="s">
        <v>30</v>
      </c>
      <c r="U14" s="14">
        <v>3295</v>
      </c>
      <c r="V14" s="15" t="s">
        <v>108</v>
      </c>
      <c r="W14" s="15" t="s">
        <v>5</v>
      </c>
      <c r="X14" s="15" t="s">
        <v>340</v>
      </c>
    </row>
    <row r="15" spans="1:24" s="9" customFormat="1" ht="13.5" customHeight="1" x14ac:dyDescent="0.2">
      <c r="A15" s="15">
        <v>18</v>
      </c>
      <c r="B15" s="15" t="s">
        <v>97</v>
      </c>
      <c r="C15" s="15">
        <v>2017</v>
      </c>
      <c r="D15" s="15" t="s">
        <v>85</v>
      </c>
      <c r="E15" s="15" t="s">
        <v>305</v>
      </c>
      <c r="F15" s="15" t="s">
        <v>30</v>
      </c>
      <c r="G15" s="15" t="s">
        <v>306</v>
      </c>
      <c r="H15" s="116" t="s">
        <v>341</v>
      </c>
      <c r="I15" s="37" t="s">
        <v>30</v>
      </c>
      <c r="J15" s="37">
        <v>4.2</v>
      </c>
      <c r="K15" s="37">
        <v>22</v>
      </c>
      <c r="L15" s="37">
        <v>13</v>
      </c>
      <c r="M15" s="37">
        <v>60</v>
      </c>
      <c r="N15" s="117">
        <v>1.6</v>
      </c>
      <c r="O15" s="117">
        <v>1.8</v>
      </c>
      <c r="P15" s="117">
        <v>1.115</v>
      </c>
      <c r="Q15" s="15" t="s">
        <v>30</v>
      </c>
      <c r="R15" s="15" t="s">
        <v>342</v>
      </c>
      <c r="S15" s="15" t="s">
        <v>106</v>
      </c>
      <c r="T15" s="15" t="s">
        <v>30</v>
      </c>
      <c r="U15" s="14">
        <v>7042</v>
      </c>
      <c r="V15" s="15" t="s">
        <v>192</v>
      </c>
      <c r="W15" s="15" t="s">
        <v>5</v>
      </c>
      <c r="X15" s="15" t="s">
        <v>333</v>
      </c>
    </row>
    <row r="16" spans="1:24" s="9" customFormat="1" ht="13.5" customHeight="1" x14ac:dyDescent="0.2">
      <c r="A16" s="15">
        <v>16</v>
      </c>
      <c r="B16" s="15" t="s">
        <v>84</v>
      </c>
      <c r="C16" s="15">
        <v>2017</v>
      </c>
      <c r="D16" s="15" t="s">
        <v>85</v>
      </c>
      <c r="E16" s="15" t="s">
        <v>305</v>
      </c>
      <c r="F16" s="9" t="s">
        <v>320</v>
      </c>
      <c r="G16" s="15" t="s">
        <v>306</v>
      </c>
      <c r="H16" s="116" t="s">
        <v>343</v>
      </c>
      <c r="I16" s="37" t="s">
        <v>30</v>
      </c>
      <c r="J16" s="37">
        <v>5.07</v>
      </c>
      <c r="K16" s="37">
        <v>37</v>
      </c>
      <c r="L16" s="37">
        <v>8.5</v>
      </c>
      <c r="M16" s="37">
        <v>70</v>
      </c>
      <c r="N16" s="117">
        <v>2.08</v>
      </c>
      <c r="O16" s="117">
        <v>1.1200000000000001</v>
      </c>
      <c r="P16" s="117">
        <v>2.0699999999999998</v>
      </c>
      <c r="Q16" s="15" t="s">
        <v>30</v>
      </c>
      <c r="R16" s="15" t="s">
        <v>344</v>
      </c>
      <c r="S16" s="15" t="s">
        <v>143</v>
      </c>
      <c r="T16" s="15" t="s">
        <v>345</v>
      </c>
      <c r="U16" s="14">
        <v>10360</v>
      </c>
      <c r="V16" s="15" t="s">
        <v>42</v>
      </c>
      <c r="W16" s="15" t="s">
        <v>7</v>
      </c>
      <c r="X16" s="15" t="s">
        <v>346</v>
      </c>
    </row>
    <row r="17" spans="1:24" s="9" customFormat="1" ht="13.5" customHeight="1" x14ac:dyDescent="0.2">
      <c r="A17" s="15">
        <v>44</v>
      </c>
      <c r="B17" s="9" t="s">
        <v>347</v>
      </c>
      <c r="C17" s="15">
        <v>2018</v>
      </c>
      <c r="D17" s="15" t="s">
        <v>90</v>
      </c>
      <c r="E17" s="15" t="s">
        <v>305</v>
      </c>
      <c r="F17" s="15" t="s">
        <v>30</v>
      </c>
      <c r="G17" s="15" t="s">
        <v>306</v>
      </c>
      <c r="H17" s="116" t="s">
        <v>348</v>
      </c>
      <c r="I17" s="37" t="s">
        <v>30</v>
      </c>
      <c r="J17" s="117">
        <f>312.1/60</f>
        <v>5.2016666666666671</v>
      </c>
      <c r="K17" s="37">
        <v>37</v>
      </c>
      <c r="L17" s="37">
        <v>12.5</v>
      </c>
      <c r="M17" s="37">
        <v>67</v>
      </c>
      <c r="N17" s="117">
        <v>1.27</v>
      </c>
      <c r="O17" s="117">
        <v>0.78</v>
      </c>
      <c r="P17" s="117">
        <v>1.59</v>
      </c>
      <c r="Q17" s="15" t="s">
        <v>34</v>
      </c>
      <c r="R17" s="15" t="s">
        <v>315</v>
      </c>
      <c r="S17" s="15" t="s">
        <v>143</v>
      </c>
      <c r="T17" s="15" t="s">
        <v>316</v>
      </c>
      <c r="U17" s="14">
        <v>15000</v>
      </c>
      <c r="V17" s="15" t="s">
        <v>192</v>
      </c>
      <c r="W17" s="15" t="s">
        <v>7</v>
      </c>
      <c r="X17" s="15" t="s">
        <v>349</v>
      </c>
    </row>
    <row r="18" spans="1:24" s="9" customFormat="1" ht="13.5" customHeight="1" x14ac:dyDescent="0.2">
      <c r="A18" s="15">
        <v>49</v>
      </c>
      <c r="B18" s="15" t="s">
        <v>151</v>
      </c>
      <c r="C18" s="15">
        <v>2018</v>
      </c>
      <c r="D18" s="9" t="s">
        <v>40</v>
      </c>
      <c r="E18" s="15" t="s">
        <v>305</v>
      </c>
      <c r="F18" s="9" t="s">
        <v>320</v>
      </c>
      <c r="G18" s="15" t="s">
        <v>306</v>
      </c>
      <c r="H18" s="116" t="s">
        <v>350</v>
      </c>
      <c r="I18" s="37" t="s">
        <v>30</v>
      </c>
      <c r="J18" s="37">
        <v>5.4</v>
      </c>
      <c r="K18" s="37">
        <v>37</v>
      </c>
      <c r="L18" s="37">
        <v>6</v>
      </c>
      <c r="M18" s="37">
        <v>71</v>
      </c>
      <c r="N18" s="117">
        <v>1.66</v>
      </c>
      <c r="O18" s="117">
        <v>2.4900000000000002</v>
      </c>
      <c r="P18" s="117">
        <v>2.145</v>
      </c>
      <c r="Q18" s="15" t="s">
        <v>30</v>
      </c>
      <c r="R18" s="15" t="s">
        <v>308</v>
      </c>
      <c r="S18" s="15" t="s">
        <v>309</v>
      </c>
      <c r="T18" s="15" t="s">
        <v>310</v>
      </c>
      <c r="U18" s="14">
        <v>73717</v>
      </c>
      <c r="V18" s="15" t="s">
        <v>192</v>
      </c>
      <c r="W18" s="15" t="s">
        <v>7</v>
      </c>
      <c r="X18" s="15" t="s">
        <v>351</v>
      </c>
    </row>
    <row r="19" spans="1:24" s="9" customFormat="1" ht="13.5" customHeight="1" x14ac:dyDescent="0.2">
      <c r="A19" s="15">
        <v>15</v>
      </c>
      <c r="B19" s="15" t="s">
        <v>194</v>
      </c>
      <c r="C19" s="15">
        <v>2017</v>
      </c>
      <c r="D19" s="15" t="s">
        <v>195</v>
      </c>
      <c r="E19" s="15" t="s">
        <v>305</v>
      </c>
      <c r="F19" s="15" t="s">
        <v>30</v>
      </c>
      <c r="G19" s="15" t="s">
        <v>306</v>
      </c>
      <c r="H19" s="116" t="s">
        <v>352</v>
      </c>
      <c r="I19" s="37" t="s">
        <v>30</v>
      </c>
      <c r="J19" s="37">
        <v>5.47</v>
      </c>
      <c r="K19" s="37">
        <v>45</v>
      </c>
      <c r="L19" s="37">
        <v>13</v>
      </c>
      <c r="M19" s="37">
        <v>71</v>
      </c>
      <c r="N19" s="117">
        <v>1.59</v>
      </c>
      <c r="O19" s="117">
        <v>1.03</v>
      </c>
      <c r="P19" s="117">
        <v>1.7</v>
      </c>
      <c r="Q19" s="15" t="s">
        <v>30</v>
      </c>
      <c r="R19" s="15" t="s">
        <v>308</v>
      </c>
      <c r="S19" s="15" t="s">
        <v>309</v>
      </c>
      <c r="T19" s="15" t="s">
        <v>310</v>
      </c>
      <c r="U19" s="14">
        <v>9000</v>
      </c>
      <c r="V19" s="15" t="s">
        <v>353</v>
      </c>
      <c r="W19" s="15" t="s">
        <v>5</v>
      </c>
      <c r="X19" s="15" t="s">
        <v>354</v>
      </c>
    </row>
    <row r="20" spans="1:24" s="9" customFormat="1" ht="13.5" customHeight="1" x14ac:dyDescent="0.2">
      <c r="A20" s="15">
        <v>10</v>
      </c>
      <c r="B20" s="15" t="s">
        <v>67</v>
      </c>
      <c r="C20" s="15">
        <v>2020</v>
      </c>
      <c r="D20" s="15" t="s">
        <v>40</v>
      </c>
      <c r="E20" s="15" t="s">
        <v>305</v>
      </c>
      <c r="F20" s="15" t="s">
        <v>30</v>
      </c>
      <c r="G20" s="15" t="s">
        <v>370</v>
      </c>
      <c r="H20" s="15" t="s">
        <v>371</v>
      </c>
      <c r="I20" s="133">
        <f>972/60</f>
        <v>16.2</v>
      </c>
      <c r="J20" s="37" t="s">
        <v>30</v>
      </c>
      <c r="K20" s="37">
        <v>37</v>
      </c>
      <c r="L20" s="37">
        <v>28</v>
      </c>
      <c r="M20" s="37" t="s">
        <v>30</v>
      </c>
      <c r="N20" s="117">
        <v>0.82</v>
      </c>
      <c r="O20" s="117">
        <v>0.6</v>
      </c>
      <c r="P20" s="117">
        <v>0.83</v>
      </c>
      <c r="Q20" s="15" t="s">
        <v>30</v>
      </c>
      <c r="R20" s="15" t="s">
        <v>372</v>
      </c>
      <c r="S20" s="15" t="s">
        <v>309</v>
      </c>
      <c r="T20" s="15" t="s">
        <v>373</v>
      </c>
      <c r="U20" s="14">
        <v>5000</v>
      </c>
      <c r="V20" s="15" t="s">
        <v>374</v>
      </c>
      <c r="W20" s="15" t="s">
        <v>5</v>
      </c>
      <c r="X20" s="15" t="s">
        <v>375</v>
      </c>
    </row>
    <row r="21" spans="1:24" s="9" customFormat="1" ht="13.5" customHeight="1" x14ac:dyDescent="0.2">
      <c r="A21" s="15"/>
      <c r="B21" s="15"/>
      <c r="C21" s="15">
        <v>2022</v>
      </c>
      <c r="D21" s="15" t="s">
        <v>148</v>
      </c>
      <c r="E21" s="15" t="s">
        <v>305</v>
      </c>
      <c r="F21" s="15" t="s">
        <v>320</v>
      </c>
      <c r="G21" s="15" t="s">
        <v>306</v>
      </c>
      <c r="H21" s="15" t="s">
        <v>1338</v>
      </c>
      <c r="I21" s="37" t="s">
        <v>30</v>
      </c>
      <c r="J21" s="37">
        <v>26.38</v>
      </c>
      <c r="K21" s="37">
        <v>160</v>
      </c>
      <c r="L21" s="37" t="s">
        <v>1339</v>
      </c>
      <c r="M21" s="37">
        <v>85</v>
      </c>
      <c r="N21" s="37">
        <v>2.8</v>
      </c>
      <c r="O21" s="37">
        <v>1.8</v>
      </c>
      <c r="P21" s="37">
        <v>1.86</v>
      </c>
      <c r="Q21" s="15" t="s">
        <v>30</v>
      </c>
      <c r="R21" s="15" t="s">
        <v>332</v>
      </c>
      <c r="S21" s="15" t="s">
        <v>106</v>
      </c>
      <c r="T21" s="15" t="s">
        <v>30</v>
      </c>
      <c r="U21" s="14">
        <v>67900</v>
      </c>
      <c r="V21" s="15" t="s">
        <v>108</v>
      </c>
      <c r="W21" s="15" t="s">
        <v>5</v>
      </c>
      <c r="X21" s="15" t="s">
        <v>30</v>
      </c>
    </row>
    <row r="22" spans="1:24" s="9" customFormat="1" ht="13.5" customHeight="1" x14ac:dyDescent="0.2">
      <c r="A22" s="15"/>
      <c r="B22" s="15"/>
      <c r="C22" s="15">
        <v>2022</v>
      </c>
      <c r="D22" s="15" t="s">
        <v>51</v>
      </c>
      <c r="E22" s="15" t="s">
        <v>305</v>
      </c>
      <c r="F22" s="15" t="s">
        <v>320</v>
      </c>
      <c r="G22" s="15" t="s">
        <v>306</v>
      </c>
      <c r="H22" s="15" t="s">
        <v>1346</v>
      </c>
      <c r="I22" s="37" t="s">
        <v>30</v>
      </c>
      <c r="J22" s="37">
        <v>0.74</v>
      </c>
      <c r="K22" s="37">
        <v>7</v>
      </c>
      <c r="L22" s="37">
        <v>13</v>
      </c>
      <c r="M22" s="37">
        <v>62</v>
      </c>
      <c r="N22" s="37">
        <v>0.9</v>
      </c>
      <c r="O22" s="37">
        <v>0.6</v>
      </c>
      <c r="P22" s="37">
        <v>0.86</v>
      </c>
      <c r="Q22" s="15" t="s">
        <v>30</v>
      </c>
      <c r="R22" s="15" t="s">
        <v>332</v>
      </c>
      <c r="S22" s="15" t="s">
        <v>106</v>
      </c>
      <c r="T22" s="15" t="s">
        <v>30</v>
      </c>
      <c r="U22" s="14">
        <v>2828</v>
      </c>
      <c r="V22" s="15" t="s">
        <v>108</v>
      </c>
      <c r="W22" s="15" t="s">
        <v>5</v>
      </c>
      <c r="X22" s="15" t="s">
        <v>30</v>
      </c>
    </row>
    <row r="23" spans="1:24" s="9" customFormat="1" ht="13.5" customHeight="1" x14ac:dyDescent="0.2">
      <c r="A23" s="15">
        <v>44</v>
      </c>
      <c r="B23" s="9" t="s">
        <v>347</v>
      </c>
      <c r="C23" s="15">
        <v>2022</v>
      </c>
      <c r="D23" s="15" t="s">
        <v>85</v>
      </c>
      <c r="E23" s="15" t="s">
        <v>305</v>
      </c>
      <c r="F23" s="15" t="s">
        <v>30</v>
      </c>
      <c r="G23" s="15" t="s">
        <v>306</v>
      </c>
      <c r="H23" s="116" t="s">
        <v>1487</v>
      </c>
      <c r="I23" s="37" t="s">
        <v>30</v>
      </c>
      <c r="J23" s="117">
        <v>2.7</v>
      </c>
      <c r="K23" s="37">
        <v>18</v>
      </c>
      <c r="L23" s="37">
        <v>10</v>
      </c>
      <c r="M23" s="37">
        <v>71</v>
      </c>
      <c r="N23" s="117">
        <v>1.85</v>
      </c>
      <c r="O23" s="117">
        <v>0.75</v>
      </c>
      <c r="P23" s="117">
        <v>0.18</v>
      </c>
      <c r="Q23" s="15" t="s">
        <v>30</v>
      </c>
      <c r="R23" s="15" t="s">
        <v>315</v>
      </c>
      <c r="S23" s="15" t="s">
        <v>143</v>
      </c>
      <c r="T23" s="15" t="s">
        <v>316</v>
      </c>
      <c r="U23" s="14">
        <v>19100</v>
      </c>
      <c r="V23" s="15" t="s">
        <v>248</v>
      </c>
      <c r="W23" s="15" t="s">
        <v>7</v>
      </c>
      <c r="X23" s="15" t="s">
        <v>30</v>
      </c>
    </row>
    <row r="24" spans="1:24" s="9" customFormat="1" ht="13.5" customHeight="1" x14ac:dyDescent="0.2">
      <c r="A24" s="15"/>
      <c r="C24" s="15">
        <v>2021</v>
      </c>
      <c r="D24" s="15" t="s">
        <v>40</v>
      </c>
      <c r="E24" s="15" t="s">
        <v>305</v>
      </c>
      <c r="F24" s="15" t="s">
        <v>30</v>
      </c>
      <c r="G24" s="15" t="s">
        <v>306</v>
      </c>
      <c r="H24" s="116" t="s">
        <v>1491</v>
      </c>
      <c r="I24" s="37" t="s">
        <v>1492</v>
      </c>
      <c r="J24" s="117">
        <v>20</v>
      </c>
      <c r="K24" s="37">
        <v>207</v>
      </c>
      <c r="L24" s="37">
        <v>40</v>
      </c>
      <c r="M24" s="37">
        <v>78</v>
      </c>
      <c r="N24" s="117">
        <v>4</v>
      </c>
      <c r="O24" s="117">
        <v>1.7</v>
      </c>
      <c r="P24" s="117">
        <v>1.8</v>
      </c>
      <c r="Q24" s="15" t="s">
        <v>34</v>
      </c>
      <c r="R24" s="15" t="s">
        <v>1493</v>
      </c>
      <c r="S24" s="15" t="s">
        <v>106</v>
      </c>
      <c r="T24" s="15" t="s">
        <v>30</v>
      </c>
      <c r="U24" s="14">
        <v>119800</v>
      </c>
      <c r="V24" s="15" t="s">
        <v>248</v>
      </c>
      <c r="W24" s="15" t="s">
        <v>5</v>
      </c>
      <c r="X24" s="15" t="s">
        <v>30</v>
      </c>
    </row>
    <row r="25" spans="1:24" s="9" customFormat="1" ht="13.5" customHeight="1" x14ac:dyDescent="0.2">
      <c r="A25" s="15"/>
      <c r="C25" s="15">
        <v>2021</v>
      </c>
      <c r="D25" s="15" t="s">
        <v>40</v>
      </c>
      <c r="E25" s="15" t="s">
        <v>305</v>
      </c>
      <c r="F25" s="15" t="s">
        <v>30</v>
      </c>
      <c r="G25" s="15" t="s">
        <v>306</v>
      </c>
      <c r="H25" s="116" t="s">
        <v>1503</v>
      </c>
      <c r="I25" s="37" t="s">
        <v>30</v>
      </c>
      <c r="J25" s="117">
        <f>239.4/60</f>
        <v>3.99</v>
      </c>
      <c r="K25" s="37">
        <v>26</v>
      </c>
      <c r="L25" s="37">
        <v>9.1</v>
      </c>
      <c r="M25" s="37">
        <v>69</v>
      </c>
      <c r="N25" s="117" t="s">
        <v>30</v>
      </c>
      <c r="O25" s="117" t="s">
        <v>30</v>
      </c>
      <c r="P25" s="117" t="s">
        <v>30</v>
      </c>
      <c r="Q25" s="15" t="s">
        <v>30</v>
      </c>
      <c r="R25" s="15" t="s">
        <v>315</v>
      </c>
      <c r="S25" s="15" t="s">
        <v>143</v>
      </c>
      <c r="T25" s="15" t="s">
        <v>316</v>
      </c>
      <c r="U25" s="14">
        <v>16500</v>
      </c>
      <c r="V25" s="15" t="s">
        <v>192</v>
      </c>
      <c r="W25" s="15" t="s">
        <v>7</v>
      </c>
      <c r="X25" s="15" t="s">
        <v>30</v>
      </c>
    </row>
    <row r="26" spans="1:24" s="9" customFormat="1" ht="13.5" customHeight="1" x14ac:dyDescent="0.2">
      <c r="A26" s="15">
        <v>13</v>
      </c>
      <c r="B26" s="15" t="s">
        <v>188</v>
      </c>
      <c r="C26" s="15">
        <v>2020</v>
      </c>
      <c r="D26" s="15" t="s">
        <v>40</v>
      </c>
      <c r="E26" s="15" t="s">
        <v>328</v>
      </c>
      <c r="F26" s="9" t="s">
        <v>320</v>
      </c>
      <c r="G26" s="15" t="s">
        <v>306</v>
      </c>
      <c r="H26" s="15" t="s">
        <v>329</v>
      </c>
      <c r="I26" s="37" t="s">
        <v>30</v>
      </c>
      <c r="J26" s="37">
        <v>1.8</v>
      </c>
      <c r="K26" s="37">
        <v>15</v>
      </c>
      <c r="L26" s="37">
        <v>11</v>
      </c>
      <c r="M26" s="37">
        <v>72</v>
      </c>
      <c r="N26" s="117">
        <v>1.76</v>
      </c>
      <c r="O26" s="117">
        <v>1.03</v>
      </c>
      <c r="P26" s="117">
        <v>1.6</v>
      </c>
      <c r="Q26" s="15" t="s">
        <v>34</v>
      </c>
      <c r="R26" s="15" t="s">
        <v>315</v>
      </c>
      <c r="S26" s="15" t="s">
        <v>143</v>
      </c>
      <c r="T26" s="15" t="s">
        <v>316</v>
      </c>
      <c r="U26" s="14">
        <f>14000+25100</f>
        <v>39100</v>
      </c>
      <c r="V26" s="15" t="s">
        <v>145</v>
      </c>
      <c r="W26" s="15" t="s">
        <v>5</v>
      </c>
      <c r="X26" s="15" t="s">
        <v>330</v>
      </c>
    </row>
    <row r="27" spans="1:24" s="9" customFormat="1" ht="13.5" customHeight="1" x14ac:dyDescent="0.2">
      <c r="A27" s="15">
        <v>13</v>
      </c>
      <c r="B27" s="15" t="s">
        <v>188</v>
      </c>
      <c r="C27" s="15">
        <v>2021</v>
      </c>
      <c r="D27" s="15" t="s">
        <v>40</v>
      </c>
      <c r="E27" s="15" t="s">
        <v>328</v>
      </c>
      <c r="F27" s="9" t="s">
        <v>320</v>
      </c>
      <c r="G27" s="15" t="s">
        <v>306</v>
      </c>
      <c r="H27" s="15" t="s">
        <v>1502</v>
      </c>
      <c r="I27" s="37" t="s">
        <v>30</v>
      </c>
      <c r="J27" s="37">
        <v>4.4000000000000004</v>
      </c>
      <c r="K27" s="37">
        <v>30</v>
      </c>
      <c r="L27" s="37">
        <v>8.6</v>
      </c>
      <c r="M27" s="37">
        <v>72</v>
      </c>
      <c r="N27" s="117">
        <v>2.0049999999999999</v>
      </c>
      <c r="O27" s="117">
        <v>1.026</v>
      </c>
      <c r="P27" s="117">
        <v>1.88</v>
      </c>
      <c r="Q27" s="15" t="s">
        <v>34</v>
      </c>
      <c r="R27" s="15" t="s">
        <v>315</v>
      </c>
      <c r="S27" s="15" t="s">
        <v>143</v>
      </c>
      <c r="T27" s="15" t="s">
        <v>316</v>
      </c>
      <c r="U27" s="14">
        <v>78000</v>
      </c>
      <c r="V27" s="15" t="s">
        <v>192</v>
      </c>
      <c r="W27" s="15" t="s">
        <v>7</v>
      </c>
      <c r="X27" s="15" t="s">
        <v>330</v>
      </c>
    </row>
    <row r="28" spans="1:24" s="9" customFormat="1" ht="13.5" customHeight="1" x14ac:dyDescent="0.2">
      <c r="A28" s="15">
        <v>30</v>
      </c>
      <c r="B28" s="15" t="s">
        <v>141</v>
      </c>
      <c r="C28" s="15">
        <v>2017</v>
      </c>
      <c r="D28" s="15" t="s">
        <v>40</v>
      </c>
      <c r="E28" s="15" t="s">
        <v>323</v>
      </c>
      <c r="F28" s="15" t="s">
        <v>30</v>
      </c>
      <c r="G28" s="15" t="s">
        <v>245</v>
      </c>
      <c r="H28" s="116" t="s">
        <v>324</v>
      </c>
      <c r="I28" s="37" t="s">
        <v>30</v>
      </c>
      <c r="J28" s="117">
        <f>43.3/60</f>
        <v>0.72166666666666657</v>
      </c>
      <c r="K28" s="37">
        <v>11</v>
      </c>
      <c r="L28" s="37">
        <v>5</v>
      </c>
      <c r="M28" s="37">
        <v>69</v>
      </c>
      <c r="N28" s="117">
        <v>0.25</v>
      </c>
      <c r="O28" s="117">
        <v>0.28999999999999998</v>
      </c>
      <c r="P28" s="117">
        <v>0.55000000000000004</v>
      </c>
      <c r="Q28" s="15" t="s">
        <v>30</v>
      </c>
      <c r="R28" s="15" t="s">
        <v>325</v>
      </c>
      <c r="S28" s="15" t="s">
        <v>131</v>
      </c>
      <c r="T28" s="15" t="s">
        <v>30</v>
      </c>
      <c r="U28" s="14">
        <f>4016*1.02</f>
        <v>4096.32</v>
      </c>
      <c r="V28" s="15" t="s">
        <v>275</v>
      </c>
      <c r="W28" s="15" t="s">
        <v>5</v>
      </c>
      <c r="X28" s="15" t="s">
        <v>326</v>
      </c>
    </row>
    <row r="29" spans="1:24" s="9" customFormat="1" ht="13.5" customHeight="1" x14ac:dyDescent="0.2">
      <c r="A29" s="15">
        <v>7</v>
      </c>
      <c r="B29" s="15" t="s">
        <v>164</v>
      </c>
      <c r="C29" s="15">
        <v>2020</v>
      </c>
      <c r="D29" s="15" t="s">
        <v>51</v>
      </c>
      <c r="E29" s="15" t="s">
        <v>323</v>
      </c>
      <c r="F29" s="15" t="s">
        <v>320</v>
      </c>
      <c r="G29" s="15" t="s">
        <v>306</v>
      </c>
      <c r="H29" s="15" t="s">
        <v>331</v>
      </c>
      <c r="I29" s="37" t="s">
        <v>30</v>
      </c>
      <c r="J29" s="37">
        <v>1.89</v>
      </c>
      <c r="K29" s="37">
        <v>18.5</v>
      </c>
      <c r="L29" s="37">
        <v>10</v>
      </c>
      <c r="M29" s="37">
        <v>59</v>
      </c>
      <c r="N29" s="117">
        <v>0.72</v>
      </c>
      <c r="O29" s="117">
        <v>1.1000000000000001</v>
      </c>
      <c r="P29" s="117">
        <v>2.02</v>
      </c>
      <c r="Q29" s="15" t="s">
        <v>214</v>
      </c>
      <c r="R29" s="15" t="s">
        <v>332</v>
      </c>
      <c r="S29" s="15" t="s">
        <v>106</v>
      </c>
      <c r="T29" s="15" t="s">
        <v>30</v>
      </c>
      <c r="U29" s="14">
        <v>16000</v>
      </c>
      <c r="V29" s="15" t="s">
        <v>108</v>
      </c>
      <c r="W29" s="15" t="s">
        <v>5</v>
      </c>
      <c r="X29" s="15" t="s">
        <v>333</v>
      </c>
    </row>
    <row r="30" spans="1:24" s="9" customFormat="1" ht="13.5" customHeight="1" x14ac:dyDescent="0.2">
      <c r="A30" s="15">
        <v>7</v>
      </c>
      <c r="B30" s="15" t="s">
        <v>164</v>
      </c>
      <c r="C30" s="15">
        <v>2020</v>
      </c>
      <c r="D30" s="15" t="s">
        <v>51</v>
      </c>
      <c r="E30" s="15" t="s">
        <v>323</v>
      </c>
      <c r="F30" s="15" t="s">
        <v>320</v>
      </c>
      <c r="G30" s="15" t="s">
        <v>306</v>
      </c>
      <c r="H30" s="15" t="s">
        <v>336</v>
      </c>
      <c r="I30" s="37" t="s">
        <v>30</v>
      </c>
      <c r="J30" s="37">
        <v>2.27</v>
      </c>
      <c r="K30" s="37">
        <v>22</v>
      </c>
      <c r="L30" s="37">
        <v>10</v>
      </c>
      <c r="M30" s="37">
        <v>61</v>
      </c>
      <c r="N30" s="117">
        <v>1.45</v>
      </c>
      <c r="O30" s="117">
        <v>1.1000000000000001</v>
      </c>
      <c r="P30" s="117">
        <v>1.64</v>
      </c>
      <c r="Q30" s="15" t="s">
        <v>214</v>
      </c>
      <c r="R30" s="15" t="s">
        <v>332</v>
      </c>
      <c r="S30" s="15" t="s">
        <v>106</v>
      </c>
      <c r="T30" s="15" t="s">
        <v>30</v>
      </c>
      <c r="U30" s="14">
        <v>18000</v>
      </c>
      <c r="V30" s="15" t="s">
        <v>108</v>
      </c>
      <c r="W30" s="15" t="s">
        <v>5</v>
      </c>
      <c r="X30" s="15" t="s">
        <v>333</v>
      </c>
    </row>
    <row r="31" spans="1:24" s="9" customFormat="1" ht="13.5" customHeight="1" x14ac:dyDescent="0.2">
      <c r="A31" s="15">
        <v>7</v>
      </c>
      <c r="B31" s="15" t="s">
        <v>164</v>
      </c>
      <c r="C31" s="15">
        <v>2020</v>
      </c>
      <c r="D31" s="15" t="s">
        <v>51</v>
      </c>
      <c r="E31" s="15" t="s">
        <v>323</v>
      </c>
      <c r="F31" s="15" t="s">
        <v>320</v>
      </c>
      <c r="G31" s="15" t="s">
        <v>306</v>
      </c>
      <c r="H31" s="15" t="s">
        <v>337</v>
      </c>
      <c r="I31" s="37" t="s">
        <v>30</v>
      </c>
      <c r="J31" s="37">
        <v>3.02</v>
      </c>
      <c r="K31" s="37">
        <v>30</v>
      </c>
      <c r="L31" s="37">
        <v>10</v>
      </c>
      <c r="M31" s="37">
        <v>64</v>
      </c>
      <c r="N31" s="117">
        <v>1.45</v>
      </c>
      <c r="O31" s="117">
        <v>1.1000000000000001</v>
      </c>
      <c r="P31" s="117">
        <v>1.64</v>
      </c>
      <c r="Q31" s="15" t="s">
        <v>214</v>
      </c>
      <c r="R31" s="15" t="s">
        <v>332</v>
      </c>
      <c r="S31" s="15" t="s">
        <v>106</v>
      </c>
      <c r="T31" s="15" t="s">
        <v>30</v>
      </c>
      <c r="U31" s="14">
        <v>22000</v>
      </c>
      <c r="V31" s="15" t="s">
        <v>108</v>
      </c>
      <c r="W31" s="15" t="s">
        <v>5</v>
      </c>
      <c r="X31" s="15" t="s">
        <v>333</v>
      </c>
    </row>
    <row r="32" spans="1:24" s="9" customFormat="1" ht="13.5" customHeight="1" x14ac:dyDescent="0.2">
      <c r="A32" s="15">
        <v>7</v>
      </c>
      <c r="B32" s="15" t="s">
        <v>164</v>
      </c>
      <c r="C32" s="15">
        <v>2020</v>
      </c>
      <c r="D32" s="15" t="s">
        <v>51</v>
      </c>
      <c r="E32" s="15" t="s">
        <v>323</v>
      </c>
      <c r="F32" s="15" t="s">
        <v>320</v>
      </c>
      <c r="G32" s="15" t="s">
        <v>306</v>
      </c>
      <c r="H32" s="15" t="s">
        <v>355</v>
      </c>
      <c r="I32" s="37" t="s">
        <v>30</v>
      </c>
      <c r="J32" s="37">
        <v>6.38</v>
      </c>
      <c r="K32" s="37">
        <v>45</v>
      </c>
      <c r="L32" s="37">
        <v>10</v>
      </c>
      <c r="M32" s="37">
        <v>71</v>
      </c>
      <c r="N32" s="117">
        <v>2.2999999999999998</v>
      </c>
      <c r="O32" s="117">
        <v>1.5</v>
      </c>
      <c r="P32" s="117">
        <v>1.72</v>
      </c>
      <c r="Q32" s="15" t="s">
        <v>214</v>
      </c>
      <c r="R32" s="15" t="s">
        <v>332</v>
      </c>
      <c r="S32" s="15" t="s">
        <v>106</v>
      </c>
      <c r="T32" s="15" t="s">
        <v>30</v>
      </c>
      <c r="U32" s="14">
        <v>29000</v>
      </c>
      <c r="V32" s="15" t="s">
        <v>108</v>
      </c>
      <c r="W32" s="15" t="s">
        <v>5</v>
      </c>
      <c r="X32" s="15" t="s">
        <v>333</v>
      </c>
    </row>
    <row r="33" spans="1:24" s="9" customFormat="1" ht="13.5" customHeight="1" x14ac:dyDescent="0.2">
      <c r="A33" s="15">
        <v>7</v>
      </c>
      <c r="B33" s="15" t="s">
        <v>164</v>
      </c>
      <c r="C33" s="15">
        <v>2020</v>
      </c>
      <c r="D33" s="15" t="s">
        <v>51</v>
      </c>
      <c r="E33" s="15" t="s">
        <v>323</v>
      </c>
      <c r="F33" s="15" t="s">
        <v>320</v>
      </c>
      <c r="G33" s="15" t="s">
        <v>306</v>
      </c>
      <c r="H33" s="15" t="s">
        <v>356</v>
      </c>
      <c r="I33" s="37" t="s">
        <v>30</v>
      </c>
      <c r="J33" s="37">
        <v>8.1199999999999992</v>
      </c>
      <c r="K33" s="37">
        <v>55</v>
      </c>
      <c r="L33" s="37">
        <v>10</v>
      </c>
      <c r="M33" s="37">
        <v>71</v>
      </c>
      <c r="N33" s="117">
        <v>2.2999999999999998</v>
      </c>
      <c r="O33" s="117">
        <v>1.5</v>
      </c>
      <c r="P33" s="117">
        <v>1.72</v>
      </c>
      <c r="Q33" s="15" t="s">
        <v>214</v>
      </c>
      <c r="R33" s="15" t="s">
        <v>332</v>
      </c>
      <c r="S33" s="15" t="s">
        <v>106</v>
      </c>
      <c r="T33" s="15" t="s">
        <v>30</v>
      </c>
      <c r="U33" s="14">
        <v>34000</v>
      </c>
      <c r="V33" s="15" t="s">
        <v>108</v>
      </c>
      <c r="W33" s="15" t="s">
        <v>5</v>
      </c>
      <c r="X33" s="15" t="s">
        <v>333</v>
      </c>
    </row>
    <row r="34" spans="1:24" s="9" customFormat="1" ht="13.5" customHeight="1" x14ac:dyDescent="0.2">
      <c r="A34" s="15">
        <v>7</v>
      </c>
      <c r="B34" s="15" t="s">
        <v>164</v>
      </c>
      <c r="C34" s="15">
        <v>2020</v>
      </c>
      <c r="D34" s="15" t="s">
        <v>51</v>
      </c>
      <c r="E34" s="15" t="s">
        <v>323</v>
      </c>
      <c r="F34" s="15" t="s">
        <v>320</v>
      </c>
      <c r="G34" s="15" t="s">
        <v>306</v>
      </c>
      <c r="H34" s="15" t="s">
        <v>357</v>
      </c>
      <c r="I34" s="37" t="s">
        <v>30</v>
      </c>
      <c r="J34" s="37">
        <v>11.57</v>
      </c>
      <c r="K34" s="37">
        <v>75</v>
      </c>
      <c r="L34" s="37">
        <v>10</v>
      </c>
      <c r="M34" s="37">
        <v>72</v>
      </c>
      <c r="N34" s="117">
        <v>2.2999999999999998</v>
      </c>
      <c r="O34" s="117">
        <v>1.5</v>
      </c>
      <c r="P34" s="117">
        <v>1.72</v>
      </c>
      <c r="Q34" s="15" t="s">
        <v>214</v>
      </c>
      <c r="R34" s="15" t="s">
        <v>332</v>
      </c>
      <c r="S34" s="15" t="s">
        <v>106</v>
      </c>
      <c r="T34" s="15" t="s">
        <v>30</v>
      </c>
      <c r="U34" s="14">
        <v>42000</v>
      </c>
      <c r="V34" s="15" t="s">
        <v>108</v>
      </c>
      <c r="W34" s="15" t="s">
        <v>5</v>
      </c>
      <c r="X34" s="15" t="s">
        <v>333</v>
      </c>
    </row>
    <row r="35" spans="1:24" s="9" customFormat="1" ht="13.5" customHeight="1" x14ac:dyDescent="0.2">
      <c r="A35" s="15">
        <v>7</v>
      </c>
      <c r="B35" s="15" t="s">
        <v>164</v>
      </c>
      <c r="C35" s="15">
        <v>2020</v>
      </c>
      <c r="D35" s="15" t="s">
        <v>51</v>
      </c>
      <c r="E35" s="15" t="s">
        <v>323</v>
      </c>
      <c r="F35" s="15" t="s">
        <v>320</v>
      </c>
      <c r="G35" s="15" t="s">
        <v>306</v>
      </c>
      <c r="H35" s="15" t="s">
        <v>358</v>
      </c>
      <c r="I35" s="37" t="s">
        <v>30</v>
      </c>
      <c r="J35" s="37">
        <v>13.58</v>
      </c>
      <c r="K35" s="37">
        <v>90</v>
      </c>
      <c r="L35" s="37">
        <v>10</v>
      </c>
      <c r="M35" s="37">
        <v>69</v>
      </c>
      <c r="N35" s="117">
        <v>2.2999999999999998</v>
      </c>
      <c r="O35" s="117">
        <v>1.5</v>
      </c>
      <c r="P35" s="117">
        <v>1.72</v>
      </c>
      <c r="Q35" s="15" t="s">
        <v>214</v>
      </c>
      <c r="R35" s="15" t="s">
        <v>332</v>
      </c>
      <c r="S35" s="15" t="s">
        <v>106</v>
      </c>
      <c r="T35" s="15" t="s">
        <v>30</v>
      </c>
      <c r="U35" s="14">
        <v>47000</v>
      </c>
      <c r="V35" s="15" t="s">
        <v>108</v>
      </c>
      <c r="W35" s="15" t="s">
        <v>5</v>
      </c>
      <c r="X35" s="15" t="s">
        <v>333</v>
      </c>
    </row>
  </sheetData>
  <sheetProtection sheet="1" objects="1" scenarios="1"/>
  <sortState xmlns:xlrd2="http://schemas.microsoft.com/office/spreadsheetml/2017/richdata2" ref="A3:X35">
    <sortCondition ref="E3"/>
  </sortState>
  <mergeCells count="1">
    <mergeCell ref="A1:X1"/>
  </mergeCells>
  <conditionalFormatting sqref="A3:X35">
    <cfRule type="containsBlanks" dxfId="45" priority="3">
      <formula>LEN(TRIM(A3))=0</formula>
    </cfRule>
  </conditionalFormatting>
  <conditionalFormatting sqref="A2:XFD1048576 A1 Y1:XFD1">
    <cfRule type="containsBlanks" dxfId="44" priority="2">
      <formula>LEN(TRIM(A1))=0</formula>
    </cfRule>
  </conditionalFormatting>
  <conditionalFormatting sqref="R22:S25 V22:W25">
    <cfRule type="containsBlanks" dxfId="43" priority="1">
      <formula>LEN(TRIM(R22))=0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outlinePr summaryBelow="0" summaryRight="0"/>
  </sheetPr>
  <dimension ref="A1:W17"/>
  <sheetViews>
    <sheetView topLeftCell="C1" workbookViewId="0">
      <pane ySplit="2" topLeftCell="A3" activePane="bottomLeft" state="frozen"/>
      <selection pane="bottomLeft" sqref="A1:W1"/>
    </sheetView>
  </sheetViews>
  <sheetFormatPr baseColWidth="10" defaultColWidth="11.26953125" defaultRowHeight="15.75" customHeight="1" x14ac:dyDescent="0.4"/>
  <cols>
    <col min="1" max="1" width="5.90625" style="7" hidden="1" customWidth="1"/>
    <col min="2" max="2" width="16.90625" style="7" hidden="1" customWidth="1"/>
    <col min="3" max="3" width="6.90625" style="7" customWidth="1"/>
    <col min="4" max="4" width="13.6328125" style="7" customWidth="1"/>
    <col min="5" max="5" width="21.6328125" style="7" customWidth="1"/>
    <col min="6" max="6" width="22" style="7" customWidth="1"/>
    <col min="7" max="7" width="13.26953125" style="7" customWidth="1"/>
    <col min="8" max="8" width="9.26953125" style="7" customWidth="1"/>
    <col min="9" max="9" width="11.7265625" style="7" customWidth="1"/>
    <col min="10" max="10" width="10.6328125" style="7" customWidth="1"/>
    <col min="11" max="11" width="13.453125" style="7" customWidth="1"/>
    <col min="12" max="12" width="10.08984375" style="7" customWidth="1"/>
    <col min="13" max="13" width="8.36328125" style="7" customWidth="1"/>
    <col min="14" max="14" width="6.26953125" style="7" customWidth="1"/>
    <col min="15" max="15" width="6.6328125" style="7" customWidth="1"/>
    <col min="16" max="16" width="6.7265625" style="7" customWidth="1"/>
    <col min="17" max="17" width="15.7265625" style="7" customWidth="1"/>
    <col min="18" max="18" width="15" style="7" customWidth="1"/>
    <col min="19" max="19" width="7.90625" style="7" customWidth="1"/>
    <col min="20" max="21" width="7.6328125" style="7" customWidth="1"/>
    <col min="22" max="22" width="7.90625" style="7" customWidth="1"/>
    <col min="23" max="23" width="255.6328125" style="7" bestFit="1" customWidth="1"/>
    <col min="24" max="16384" width="11.26953125" style="7"/>
  </cols>
  <sheetData>
    <row r="1" spans="1:23" ht="27.6" x14ac:dyDescent="0.4">
      <c r="A1" s="162" t="s">
        <v>376</v>
      </c>
      <c r="B1" s="162"/>
      <c r="C1" s="162"/>
      <c r="D1" s="162"/>
      <c r="E1" s="162"/>
      <c r="F1" s="162"/>
      <c r="G1" s="162"/>
      <c r="H1" s="162"/>
      <c r="I1" s="162"/>
      <c r="J1" s="162"/>
      <c r="K1" s="162"/>
      <c r="L1" s="162"/>
      <c r="M1" s="162"/>
      <c r="N1" s="162"/>
      <c r="O1" s="162"/>
      <c r="P1" s="162"/>
      <c r="Q1" s="162"/>
      <c r="R1" s="162"/>
      <c r="S1" s="162"/>
      <c r="T1" s="162"/>
      <c r="U1" s="162"/>
      <c r="V1" s="162"/>
      <c r="W1" s="162"/>
    </row>
    <row r="2" spans="1:23" ht="28.8" x14ac:dyDescent="0.4">
      <c r="A2" s="3" t="s">
        <v>1</v>
      </c>
      <c r="B2" s="3" t="s">
        <v>2</v>
      </c>
      <c r="C2" s="4" t="s">
        <v>9</v>
      </c>
      <c r="D2" s="3" t="s">
        <v>3</v>
      </c>
      <c r="E2" s="4" t="s">
        <v>4</v>
      </c>
      <c r="F2" s="4" t="s">
        <v>8</v>
      </c>
      <c r="G2" s="3" t="s">
        <v>377</v>
      </c>
      <c r="H2" s="3" t="s">
        <v>378</v>
      </c>
      <c r="I2" s="3" t="s">
        <v>379</v>
      </c>
      <c r="J2" s="3" t="s">
        <v>380</v>
      </c>
      <c r="K2" s="3" t="s">
        <v>381</v>
      </c>
      <c r="L2" s="3" t="s">
        <v>382</v>
      </c>
      <c r="M2" s="3" t="s">
        <v>160</v>
      </c>
      <c r="N2" s="3" t="s">
        <v>17</v>
      </c>
      <c r="O2" s="3" t="s">
        <v>162</v>
      </c>
      <c r="P2" s="3" t="s">
        <v>19</v>
      </c>
      <c r="Q2" s="3" t="s">
        <v>161</v>
      </c>
      <c r="R2" s="4" t="s">
        <v>5</v>
      </c>
      <c r="S2" s="3" t="s">
        <v>6</v>
      </c>
      <c r="T2" s="5" t="s">
        <v>1244</v>
      </c>
      <c r="U2" s="35" t="s">
        <v>22</v>
      </c>
      <c r="V2" s="3" t="s">
        <v>23</v>
      </c>
      <c r="W2" s="35" t="s">
        <v>24</v>
      </c>
    </row>
    <row r="3" spans="1:23" s="9" customFormat="1" ht="13.05" customHeight="1" x14ac:dyDescent="0.2">
      <c r="A3" s="15">
        <v>27</v>
      </c>
      <c r="B3" s="15" t="s">
        <v>280</v>
      </c>
      <c r="C3" s="15">
        <v>2019</v>
      </c>
      <c r="D3" s="15" t="s">
        <v>40</v>
      </c>
      <c r="E3" s="15" t="s">
        <v>407</v>
      </c>
      <c r="F3" s="15" t="s">
        <v>408</v>
      </c>
      <c r="G3" s="15" t="s">
        <v>235</v>
      </c>
      <c r="H3" s="15" t="s">
        <v>396</v>
      </c>
      <c r="I3" s="131">
        <f>40*1000/24</f>
        <v>1666.6666666666667</v>
      </c>
      <c r="J3" s="15" t="s">
        <v>30</v>
      </c>
      <c r="K3" s="37" t="s">
        <v>30</v>
      </c>
      <c r="L3" s="37">
        <v>90</v>
      </c>
      <c r="M3" s="37">
        <v>55</v>
      </c>
      <c r="N3" s="37" t="s">
        <v>30</v>
      </c>
      <c r="O3" s="37">
        <v>1.17</v>
      </c>
      <c r="P3" s="37">
        <v>11.5</v>
      </c>
      <c r="Q3" s="116" t="s">
        <v>30</v>
      </c>
      <c r="R3" s="116" t="s">
        <v>409</v>
      </c>
      <c r="S3" s="15" t="s">
        <v>143</v>
      </c>
      <c r="T3" s="14">
        <v>36000</v>
      </c>
      <c r="U3" s="124" t="s">
        <v>145</v>
      </c>
      <c r="V3" s="15" t="s">
        <v>5</v>
      </c>
      <c r="W3" s="15" t="s">
        <v>410</v>
      </c>
    </row>
    <row r="4" spans="1:23" s="9" customFormat="1" ht="13.05" customHeight="1" x14ac:dyDescent="0.2">
      <c r="A4" s="15">
        <v>27</v>
      </c>
      <c r="B4" s="15" t="s">
        <v>280</v>
      </c>
      <c r="C4" s="15">
        <v>2019</v>
      </c>
      <c r="D4" s="15" t="s">
        <v>40</v>
      </c>
      <c r="E4" s="15" t="s">
        <v>407</v>
      </c>
      <c r="F4" s="15" t="s">
        <v>411</v>
      </c>
      <c r="G4" s="15" t="s">
        <v>412</v>
      </c>
      <c r="H4" s="15" t="s">
        <v>396</v>
      </c>
      <c r="I4" s="131">
        <v>1430</v>
      </c>
      <c r="J4" s="131">
        <f>I4-860</f>
        <v>570</v>
      </c>
      <c r="K4" s="37" t="s">
        <v>30</v>
      </c>
      <c r="L4" s="37">
        <v>40</v>
      </c>
      <c r="M4" s="37">
        <v>3.7</v>
      </c>
      <c r="N4" s="37" t="s">
        <v>30</v>
      </c>
      <c r="O4" s="37" t="s">
        <v>30</v>
      </c>
      <c r="P4" s="37" t="s">
        <v>30</v>
      </c>
      <c r="Q4" s="116" t="s">
        <v>413</v>
      </c>
      <c r="R4" s="116" t="s">
        <v>414</v>
      </c>
      <c r="S4" s="15" t="s">
        <v>131</v>
      </c>
      <c r="T4" s="14">
        <v>104517</v>
      </c>
      <c r="U4" s="124" t="s">
        <v>275</v>
      </c>
      <c r="V4" s="15" t="s">
        <v>5</v>
      </c>
      <c r="W4" s="15" t="s">
        <v>415</v>
      </c>
    </row>
    <row r="5" spans="1:23" s="9" customFormat="1" ht="13.05" customHeight="1" x14ac:dyDescent="0.2">
      <c r="A5" s="15">
        <v>27</v>
      </c>
      <c r="B5" s="15" t="s">
        <v>280</v>
      </c>
      <c r="C5" s="15">
        <v>2019</v>
      </c>
      <c r="D5" s="15" t="s">
        <v>40</v>
      </c>
      <c r="E5" s="15" t="s">
        <v>407</v>
      </c>
      <c r="F5" s="15" t="s">
        <v>416</v>
      </c>
      <c r="G5" s="15" t="s">
        <v>417</v>
      </c>
      <c r="H5" s="15" t="s">
        <v>396</v>
      </c>
      <c r="I5" s="131">
        <v>2907</v>
      </c>
      <c r="J5" s="37" t="s">
        <v>30</v>
      </c>
      <c r="K5" s="37" t="s">
        <v>30</v>
      </c>
      <c r="L5" s="37">
        <v>75</v>
      </c>
      <c r="M5" s="37">
        <v>15</v>
      </c>
      <c r="N5" s="37" t="s">
        <v>30</v>
      </c>
      <c r="O5" s="41">
        <v>0.61</v>
      </c>
      <c r="P5" s="41">
        <v>5.81</v>
      </c>
      <c r="Q5" s="116" t="s">
        <v>30</v>
      </c>
      <c r="R5" s="116" t="s">
        <v>409</v>
      </c>
      <c r="S5" s="15" t="s">
        <v>143</v>
      </c>
      <c r="T5" s="14">
        <v>50000</v>
      </c>
      <c r="U5" s="124" t="s">
        <v>145</v>
      </c>
      <c r="V5" s="15" t="s">
        <v>5</v>
      </c>
      <c r="W5" s="15" t="s">
        <v>410</v>
      </c>
    </row>
    <row r="6" spans="1:23" s="9" customFormat="1" ht="13.05" customHeight="1" x14ac:dyDescent="0.2">
      <c r="A6" s="15">
        <v>27</v>
      </c>
      <c r="B6" s="15" t="s">
        <v>280</v>
      </c>
      <c r="C6" s="15">
        <v>2019</v>
      </c>
      <c r="D6" s="15" t="s">
        <v>40</v>
      </c>
      <c r="E6" s="15" t="s">
        <v>407</v>
      </c>
      <c r="F6" s="15" t="s">
        <v>411</v>
      </c>
      <c r="G6" s="15" t="s">
        <v>418</v>
      </c>
      <c r="H6" s="15" t="s">
        <v>396</v>
      </c>
      <c r="I6" s="131">
        <f>3.72*1000</f>
        <v>3720</v>
      </c>
      <c r="J6" s="37" t="s">
        <v>30</v>
      </c>
      <c r="K6" s="37" t="s">
        <v>30</v>
      </c>
      <c r="L6" s="37">
        <v>60</v>
      </c>
      <c r="M6" s="37">
        <v>3.7</v>
      </c>
      <c r="N6" s="37" t="s">
        <v>30</v>
      </c>
      <c r="O6" s="37" t="s">
        <v>30</v>
      </c>
      <c r="P6" s="37" t="s">
        <v>30</v>
      </c>
      <c r="Q6" s="116" t="s">
        <v>413</v>
      </c>
      <c r="R6" s="116" t="s">
        <v>414</v>
      </c>
      <c r="S6" s="15" t="s">
        <v>131</v>
      </c>
      <c r="T6" s="14">
        <v>195047</v>
      </c>
      <c r="U6" s="124" t="s">
        <v>275</v>
      </c>
      <c r="V6" s="15" t="s">
        <v>5</v>
      </c>
      <c r="W6" s="15" t="s">
        <v>415</v>
      </c>
    </row>
    <row r="7" spans="1:23" s="9" customFormat="1" ht="13.05" customHeight="1" x14ac:dyDescent="0.2">
      <c r="A7" s="9">
        <v>1</v>
      </c>
      <c r="B7" s="9" t="s">
        <v>25</v>
      </c>
      <c r="C7" s="9">
        <v>2020</v>
      </c>
      <c r="D7" s="9" t="s">
        <v>26</v>
      </c>
      <c r="E7" s="9" t="s">
        <v>383</v>
      </c>
      <c r="F7" s="9" t="s">
        <v>384</v>
      </c>
      <c r="G7" s="9" t="s">
        <v>385</v>
      </c>
      <c r="H7" s="15" t="s">
        <v>235</v>
      </c>
      <c r="I7" s="134">
        <v>170</v>
      </c>
      <c r="J7" s="41" t="s">
        <v>30</v>
      </c>
      <c r="K7" s="41">
        <v>80</v>
      </c>
      <c r="L7" s="41">
        <v>90</v>
      </c>
      <c r="M7" s="41">
        <v>16.3</v>
      </c>
      <c r="N7" s="41">
        <v>4.5999999999999996</v>
      </c>
      <c r="O7" s="41">
        <v>2.2000000000000002</v>
      </c>
      <c r="P7" s="41">
        <v>2.8</v>
      </c>
      <c r="Q7" s="124" t="s">
        <v>386</v>
      </c>
      <c r="R7" s="124" t="s">
        <v>387</v>
      </c>
      <c r="S7" s="9" t="s">
        <v>131</v>
      </c>
      <c r="T7" s="40">
        <v>172500</v>
      </c>
      <c r="U7" s="124" t="s">
        <v>275</v>
      </c>
      <c r="V7" s="9" t="s">
        <v>5</v>
      </c>
      <c r="W7" s="9" t="s">
        <v>388</v>
      </c>
    </row>
    <row r="8" spans="1:23" s="9" customFormat="1" ht="13.05" customHeight="1" x14ac:dyDescent="0.2">
      <c r="A8" s="9">
        <v>1</v>
      </c>
      <c r="B8" s="9" t="s">
        <v>25</v>
      </c>
      <c r="C8" s="9">
        <v>2020</v>
      </c>
      <c r="D8" s="9" t="s">
        <v>26</v>
      </c>
      <c r="E8" s="9" t="s">
        <v>383</v>
      </c>
      <c r="F8" s="9" t="s">
        <v>389</v>
      </c>
      <c r="G8" s="9" t="s">
        <v>385</v>
      </c>
      <c r="H8" s="15" t="s">
        <v>235</v>
      </c>
      <c r="I8" s="134" t="s">
        <v>30</v>
      </c>
      <c r="J8" s="41">
        <f>300*0.8</f>
        <v>240</v>
      </c>
      <c r="K8" s="41" t="s">
        <v>30</v>
      </c>
      <c r="L8" s="41">
        <v>121</v>
      </c>
      <c r="M8" s="41" t="s">
        <v>30</v>
      </c>
      <c r="N8" s="41">
        <v>1.58</v>
      </c>
      <c r="O8" s="41">
        <v>1.22</v>
      </c>
      <c r="P8" s="41">
        <v>2.92</v>
      </c>
      <c r="Q8" s="124" t="s">
        <v>34</v>
      </c>
      <c r="R8" s="124" t="s">
        <v>390</v>
      </c>
      <c r="S8" s="9" t="s">
        <v>131</v>
      </c>
      <c r="T8" s="40">
        <v>128300</v>
      </c>
      <c r="U8" s="124" t="s">
        <v>275</v>
      </c>
      <c r="V8" s="9" t="s">
        <v>5</v>
      </c>
      <c r="W8" s="9" t="s">
        <v>391</v>
      </c>
    </row>
    <row r="9" spans="1:23" s="9" customFormat="1" ht="13.05" customHeight="1" x14ac:dyDescent="0.2">
      <c r="A9" s="15">
        <v>10</v>
      </c>
      <c r="B9" s="15" t="s">
        <v>67</v>
      </c>
      <c r="C9" s="15">
        <v>2020</v>
      </c>
      <c r="D9" s="15" t="s">
        <v>297</v>
      </c>
      <c r="E9" s="15" t="s">
        <v>383</v>
      </c>
      <c r="F9" s="15" t="s">
        <v>30</v>
      </c>
      <c r="G9" s="15" t="s">
        <v>235</v>
      </c>
      <c r="H9" s="15" t="s">
        <v>396</v>
      </c>
      <c r="I9" s="131">
        <v>20000</v>
      </c>
      <c r="J9" s="131">
        <f>6179*3</f>
        <v>18537</v>
      </c>
      <c r="K9" s="37" t="s">
        <v>30</v>
      </c>
      <c r="L9" s="37">
        <v>90</v>
      </c>
      <c r="M9" s="37" t="s">
        <v>30</v>
      </c>
      <c r="N9" s="37" t="s">
        <v>30</v>
      </c>
      <c r="O9" s="37" t="s">
        <v>30</v>
      </c>
      <c r="P9" s="37" t="s">
        <v>30</v>
      </c>
      <c r="Q9" s="116" t="s">
        <v>178</v>
      </c>
      <c r="R9" s="116" t="s">
        <v>397</v>
      </c>
      <c r="S9" s="9" t="s">
        <v>106</v>
      </c>
      <c r="T9" s="14">
        <v>52500</v>
      </c>
      <c r="U9" s="124" t="s">
        <v>108</v>
      </c>
      <c r="V9" s="15" t="s">
        <v>5</v>
      </c>
      <c r="W9" s="15" t="s">
        <v>398</v>
      </c>
    </row>
    <row r="10" spans="1:23" s="9" customFormat="1" ht="13.05" customHeight="1" x14ac:dyDescent="0.2">
      <c r="A10" s="15">
        <v>11</v>
      </c>
      <c r="B10" s="15" t="s">
        <v>77</v>
      </c>
      <c r="C10" s="15">
        <v>2020</v>
      </c>
      <c r="D10" s="9" t="s">
        <v>78</v>
      </c>
      <c r="E10" s="15" t="s">
        <v>383</v>
      </c>
      <c r="F10" s="15" t="s">
        <v>30</v>
      </c>
      <c r="G10" s="15" t="s">
        <v>235</v>
      </c>
      <c r="H10" s="15" t="s">
        <v>396</v>
      </c>
      <c r="I10" s="131">
        <v>2324</v>
      </c>
      <c r="J10" s="131">
        <v>1823</v>
      </c>
      <c r="K10" s="37" t="s">
        <v>30</v>
      </c>
      <c r="L10" s="37">
        <v>85</v>
      </c>
      <c r="M10" s="37">
        <v>37</v>
      </c>
      <c r="N10" s="37">
        <v>6</v>
      </c>
      <c r="O10" s="37">
        <v>3.5</v>
      </c>
      <c r="P10" s="37">
        <v>12</v>
      </c>
      <c r="Q10" s="116" t="s">
        <v>399</v>
      </c>
      <c r="R10" s="116" t="s">
        <v>400</v>
      </c>
      <c r="S10" s="9" t="s">
        <v>106</v>
      </c>
      <c r="T10" s="14">
        <v>115385</v>
      </c>
      <c r="U10" s="124" t="s">
        <v>108</v>
      </c>
      <c r="V10" s="15" t="s">
        <v>5</v>
      </c>
      <c r="W10" s="15" t="s">
        <v>401</v>
      </c>
    </row>
    <row r="11" spans="1:23" s="9" customFormat="1" ht="13.05" customHeight="1" x14ac:dyDescent="0.2">
      <c r="A11" s="15">
        <v>11</v>
      </c>
      <c r="B11" s="15" t="s">
        <v>77</v>
      </c>
      <c r="C11" s="15">
        <v>2020</v>
      </c>
      <c r="D11" s="9" t="s">
        <v>78</v>
      </c>
      <c r="E11" s="15" t="s">
        <v>383</v>
      </c>
      <c r="F11" s="15" t="s">
        <v>30</v>
      </c>
      <c r="G11" s="15" t="s">
        <v>235</v>
      </c>
      <c r="H11" s="15" t="s">
        <v>396</v>
      </c>
      <c r="I11" s="131">
        <v>2324</v>
      </c>
      <c r="J11" s="131">
        <v>1823</v>
      </c>
      <c r="K11" s="37" t="s">
        <v>30</v>
      </c>
      <c r="L11" s="37">
        <v>85</v>
      </c>
      <c r="M11" s="37">
        <v>37</v>
      </c>
      <c r="N11" s="37">
        <v>6</v>
      </c>
      <c r="O11" s="37">
        <v>3.5</v>
      </c>
      <c r="P11" s="37">
        <v>12</v>
      </c>
      <c r="Q11" s="116" t="s">
        <v>399</v>
      </c>
      <c r="R11" s="116" t="s">
        <v>400</v>
      </c>
      <c r="S11" s="9" t="s">
        <v>106</v>
      </c>
      <c r="T11" s="14">
        <v>99500</v>
      </c>
      <c r="U11" s="124" t="s">
        <v>108</v>
      </c>
      <c r="V11" s="15" t="s">
        <v>5</v>
      </c>
      <c r="W11" s="15" t="s">
        <v>402</v>
      </c>
    </row>
    <row r="12" spans="1:23" s="9" customFormat="1" ht="13.05" customHeight="1" x14ac:dyDescent="0.2">
      <c r="A12" s="15">
        <v>25</v>
      </c>
      <c r="B12" s="15" t="s">
        <v>115</v>
      </c>
      <c r="C12" s="15">
        <v>2019</v>
      </c>
      <c r="D12" s="15" t="s">
        <v>209</v>
      </c>
      <c r="E12" s="15" t="s">
        <v>383</v>
      </c>
      <c r="F12" s="15" t="s">
        <v>403</v>
      </c>
      <c r="G12" s="15" t="s">
        <v>235</v>
      </c>
      <c r="H12" s="15" t="s">
        <v>396</v>
      </c>
      <c r="I12" s="131" t="s">
        <v>30</v>
      </c>
      <c r="J12" s="37">
        <v>100</v>
      </c>
      <c r="K12" s="37" t="s">
        <v>30</v>
      </c>
      <c r="L12" s="37" t="s">
        <v>30</v>
      </c>
      <c r="M12" s="37">
        <v>7.5</v>
      </c>
      <c r="N12" s="37">
        <v>2</v>
      </c>
      <c r="O12" s="41">
        <v>2.2000000000000002</v>
      </c>
      <c r="P12" s="41">
        <v>2.9</v>
      </c>
      <c r="Q12" s="116" t="s">
        <v>30</v>
      </c>
      <c r="R12" s="116" t="s">
        <v>404</v>
      </c>
      <c r="S12" s="15" t="s">
        <v>106</v>
      </c>
      <c r="T12" s="14">
        <f>51000/2</f>
        <v>25500</v>
      </c>
      <c r="U12" s="124" t="s">
        <v>108</v>
      </c>
      <c r="V12" s="15" t="s">
        <v>5</v>
      </c>
      <c r="W12" s="15" t="s">
        <v>405</v>
      </c>
    </row>
    <row r="13" spans="1:23" s="9" customFormat="1" ht="13.05" customHeight="1" x14ac:dyDescent="0.2">
      <c r="A13" s="15">
        <v>25</v>
      </c>
      <c r="B13" s="15" t="s">
        <v>115</v>
      </c>
      <c r="C13" s="15">
        <v>2019</v>
      </c>
      <c r="D13" s="15" t="s">
        <v>209</v>
      </c>
      <c r="E13" s="15" t="s">
        <v>383</v>
      </c>
      <c r="F13" s="15" t="s">
        <v>406</v>
      </c>
      <c r="G13" s="15" t="s">
        <v>235</v>
      </c>
      <c r="H13" s="15" t="s">
        <v>396</v>
      </c>
      <c r="I13" s="131" t="s">
        <v>30</v>
      </c>
      <c r="J13" s="37">
        <v>50</v>
      </c>
      <c r="K13" s="37" t="s">
        <v>30</v>
      </c>
      <c r="L13" s="37" t="s">
        <v>30</v>
      </c>
      <c r="M13" s="37">
        <v>3.7</v>
      </c>
      <c r="N13" s="37">
        <v>1.5</v>
      </c>
      <c r="O13" s="41">
        <v>1.7</v>
      </c>
      <c r="P13" s="41">
        <v>2.2000000000000002</v>
      </c>
      <c r="Q13" s="116" t="s">
        <v>30</v>
      </c>
      <c r="R13" s="116" t="s">
        <v>404</v>
      </c>
      <c r="S13" s="15" t="s">
        <v>106</v>
      </c>
      <c r="T13" s="14">
        <v>13500</v>
      </c>
      <c r="U13" s="124" t="s">
        <v>108</v>
      </c>
      <c r="V13" s="15" t="s">
        <v>5</v>
      </c>
      <c r="W13" s="15" t="s">
        <v>405</v>
      </c>
    </row>
    <row r="14" spans="1:23" s="9" customFormat="1" ht="13.05" customHeight="1" x14ac:dyDescent="0.2">
      <c r="A14" s="15">
        <v>28</v>
      </c>
      <c r="B14" s="15" t="s">
        <v>419</v>
      </c>
      <c r="C14" s="15">
        <v>2019</v>
      </c>
      <c r="D14" s="15" t="s">
        <v>40</v>
      </c>
      <c r="E14" s="15" t="s">
        <v>383</v>
      </c>
      <c r="F14" s="15" t="s">
        <v>420</v>
      </c>
      <c r="G14" s="15" t="s">
        <v>235</v>
      </c>
      <c r="H14" s="15" t="s">
        <v>396</v>
      </c>
      <c r="I14" s="131" t="s">
        <v>30</v>
      </c>
      <c r="J14" s="131">
        <v>10000</v>
      </c>
      <c r="K14" s="37" t="s">
        <v>30</v>
      </c>
      <c r="L14" s="37">
        <v>110</v>
      </c>
      <c r="M14" s="37" t="s">
        <v>30</v>
      </c>
      <c r="N14" s="37">
        <v>8</v>
      </c>
      <c r="O14" s="41">
        <v>4</v>
      </c>
      <c r="P14" s="41">
        <v>14</v>
      </c>
      <c r="Q14" s="116" t="s">
        <v>421</v>
      </c>
      <c r="R14" s="116" t="s">
        <v>422</v>
      </c>
      <c r="S14" s="15" t="s">
        <v>106</v>
      </c>
      <c r="T14" s="14">
        <v>427000</v>
      </c>
      <c r="U14" s="124" t="s">
        <v>108</v>
      </c>
      <c r="V14" s="15" t="s">
        <v>5</v>
      </c>
      <c r="W14" s="15" t="s">
        <v>423</v>
      </c>
    </row>
    <row r="15" spans="1:23" s="9" customFormat="1" ht="13.05" customHeight="1" x14ac:dyDescent="0.2">
      <c r="A15" s="15">
        <v>28</v>
      </c>
      <c r="B15" s="15" t="s">
        <v>419</v>
      </c>
      <c r="C15" s="15">
        <v>2019</v>
      </c>
      <c r="D15" s="15" t="s">
        <v>40</v>
      </c>
      <c r="E15" s="15" t="s">
        <v>383</v>
      </c>
      <c r="F15" s="15" t="s">
        <v>424</v>
      </c>
      <c r="G15" s="15" t="s">
        <v>235</v>
      </c>
      <c r="H15" s="15" t="s">
        <v>396</v>
      </c>
      <c r="I15" s="131" t="s">
        <v>30</v>
      </c>
      <c r="J15" s="131">
        <v>30000</v>
      </c>
      <c r="K15" s="37" t="s">
        <v>30</v>
      </c>
      <c r="L15" s="37">
        <v>110</v>
      </c>
      <c r="M15" s="37" t="s">
        <v>30</v>
      </c>
      <c r="N15" s="37">
        <v>15</v>
      </c>
      <c r="O15" s="41">
        <v>11</v>
      </c>
      <c r="P15" s="41">
        <v>16</v>
      </c>
      <c r="Q15" s="116" t="s">
        <v>425</v>
      </c>
      <c r="R15" s="116" t="s">
        <v>422</v>
      </c>
      <c r="S15" s="15" t="s">
        <v>106</v>
      </c>
      <c r="T15" s="14">
        <v>768000</v>
      </c>
      <c r="U15" s="124" t="s">
        <v>108</v>
      </c>
      <c r="V15" s="15" t="s">
        <v>5</v>
      </c>
      <c r="W15" s="15" t="s">
        <v>423</v>
      </c>
    </row>
    <row r="16" spans="1:23" s="9" customFormat="1" ht="13.05" customHeight="1" x14ac:dyDescent="0.2">
      <c r="A16" s="15"/>
      <c r="B16" s="15"/>
      <c r="C16" s="15">
        <v>2022</v>
      </c>
      <c r="D16" s="15" t="s">
        <v>148</v>
      </c>
      <c r="E16" s="15" t="s">
        <v>383</v>
      </c>
      <c r="F16" s="15" t="s">
        <v>30</v>
      </c>
      <c r="G16" s="15" t="s">
        <v>235</v>
      </c>
      <c r="H16" s="15" t="s">
        <v>396</v>
      </c>
      <c r="I16" s="37" t="s">
        <v>30</v>
      </c>
      <c r="J16" s="131">
        <v>3560</v>
      </c>
      <c r="K16" s="37" t="s">
        <v>30</v>
      </c>
      <c r="L16" s="37">
        <v>105</v>
      </c>
      <c r="M16" s="37">
        <v>105</v>
      </c>
      <c r="N16" s="37" t="s">
        <v>30</v>
      </c>
      <c r="O16" s="37">
        <v>1.2</v>
      </c>
      <c r="P16" s="37" t="s">
        <v>30</v>
      </c>
      <c r="Q16" s="116" t="s">
        <v>1315</v>
      </c>
      <c r="R16" s="116" t="s">
        <v>1317</v>
      </c>
      <c r="S16" s="15" t="s">
        <v>106</v>
      </c>
      <c r="T16" s="14">
        <v>219130</v>
      </c>
      <c r="U16" s="116" t="s">
        <v>1316</v>
      </c>
      <c r="V16" s="15" t="s">
        <v>5</v>
      </c>
      <c r="W16" s="15" t="s">
        <v>1318</v>
      </c>
    </row>
    <row r="17" spans="1:23" s="9" customFormat="1" ht="13.05" customHeight="1" x14ac:dyDescent="0.2">
      <c r="A17" s="9">
        <v>1</v>
      </c>
      <c r="B17" s="9" t="s">
        <v>25</v>
      </c>
      <c r="C17" s="9">
        <v>2020</v>
      </c>
      <c r="D17" s="9" t="s">
        <v>26</v>
      </c>
      <c r="E17" s="9" t="s">
        <v>392</v>
      </c>
      <c r="F17" s="9" t="s">
        <v>393</v>
      </c>
      <c r="G17" s="9" t="s">
        <v>385</v>
      </c>
      <c r="H17" s="15" t="s">
        <v>235</v>
      </c>
      <c r="I17" s="134" t="s">
        <v>30</v>
      </c>
      <c r="J17" s="131">
        <v>10</v>
      </c>
      <c r="K17" s="41" t="s">
        <v>30</v>
      </c>
      <c r="L17" s="41">
        <v>180</v>
      </c>
      <c r="M17" s="41">
        <v>4.5999999999999996</v>
      </c>
      <c r="N17" s="41">
        <v>0.69</v>
      </c>
      <c r="O17" s="41">
        <v>0.97</v>
      </c>
      <c r="P17" s="41">
        <v>1.6</v>
      </c>
      <c r="Q17" s="124" t="s">
        <v>30</v>
      </c>
      <c r="R17" s="124" t="s">
        <v>394</v>
      </c>
      <c r="S17" s="9" t="s">
        <v>131</v>
      </c>
      <c r="T17" s="40">
        <v>88000</v>
      </c>
      <c r="U17" s="124" t="s">
        <v>248</v>
      </c>
      <c r="V17" s="9" t="s">
        <v>5</v>
      </c>
      <c r="W17" s="9" t="s">
        <v>395</v>
      </c>
    </row>
  </sheetData>
  <sheetProtection sheet="1" objects="1" scenarios="1"/>
  <sortState xmlns:xlrd2="http://schemas.microsoft.com/office/spreadsheetml/2017/richdata2" ref="A3:W17">
    <sortCondition ref="E3"/>
  </sortState>
  <mergeCells count="1">
    <mergeCell ref="A1:W1"/>
  </mergeCells>
  <conditionalFormatting sqref="A3:W17">
    <cfRule type="containsBlanks" dxfId="42" priority="4">
      <formula>LEN(TRIM(A3))=0</formula>
    </cfRule>
  </conditionalFormatting>
  <conditionalFormatting sqref="A2:XFD1048576 A1 X1:XFD1">
    <cfRule type="containsBlanks" dxfId="41" priority="3">
      <formula>LEN(TRIM(A1))=0</formula>
    </cfRule>
  </conditionalFormatting>
  <conditionalFormatting sqref="D16:E16">
    <cfRule type="containsBlanks" dxfId="40" priority="1">
      <formula>LEN(TRIM(D16))=0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outlinePr summaryBelow="0" summaryRight="0"/>
  </sheetPr>
  <dimension ref="A1:V43"/>
  <sheetViews>
    <sheetView topLeftCell="C1" workbookViewId="0">
      <pane ySplit="2" topLeftCell="A3" activePane="bottomLeft" state="frozen"/>
      <selection activeCell="C1" sqref="C1"/>
      <selection pane="bottomLeft" sqref="A1:V1"/>
    </sheetView>
  </sheetViews>
  <sheetFormatPr baseColWidth="10" defaultColWidth="11.26953125" defaultRowHeight="15.75" customHeight="1" x14ac:dyDescent="0.4"/>
  <cols>
    <col min="1" max="1" width="5.26953125" style="7" hidden="1" customWidth="1"/>
    <col min="2" max="2" width="21.36328125" style="7" hidden="1" customWidth="1"/>
    <col min="3" max="3" width="6.08984375" style="7" customWidth="1"/>
    <col min="4" max="4" width="13.6328125" style="7" customWidth="1"/>
    <col min="5" max="6" width="18.26953125" style="7" customWidth="1"/>
    <col min="7" max="7" width="12.36328125" style="7" customWidth="1"/>
    <col min="8" max="8" width="17.90625" style="7" customWidth="1"/>
    <col min="9" max="9" width="12.453125" style="7" customWidth="1"/>
    <col min="10" max="11" width="10" style="7" customWidth="1"/>
    <col min="12" max="12" width="8.90625" style="7" customWidth="1"/>
    <col min="13" max="13" width="5.90625" style="7" customWidth="1"/>
    <col min="14" max="14" width="7.08984375" style="7" customWidth="1"/>
    <col min="15" max="15" width="6.453125" style="7" customWidth="1"/>
    <col min="16" max="16" width="18.453125" style="7" customWidth="1"/>
    <col min="17" max="17" width="16.453125" style="7" customWidth="1"/>
    <col min="18" max="18" width="11.26953125" style="7"/>
    <col min="19" max="19" width="12.36328125" style="7" customWidth="1"/>
    <col min="20" max="22" width="9.08984375" style="7" customWidth="1"/>
    <col min="23" max="16384" width="11.26953125" style="7"/>
  </cols>
  <sheetData>
    <row r="1" spans="1:22" ht="27.6" x14ac:dyDescent="0.4">
      <c r="A1" s="162" t="s">
        <v>426</v>
      </c>
      <c r="B1" s="162"/>
      <c r="C1" s="162"/>
      <c r="D1" s="162"/>
      <c r="E1" s="162"/>
      <c r="F1" s="162"/>
      <c r="G1" s="162"/>
      <c r="H1" s="162"/>
      <c r="I1" s="162"/>
      <c r="J1" s="162"/>
      <c r="K1" s="162"/>
      <c r="L1" s="162"/>
      <c r="M1" s="162"/>
      <c r="N1" s="162"/>
      <c r="O1" s="162"/>
      <c r="P1" s="162"/>
      <c r="Q1" s="162"/>
      <c r="R1" s="162"/>
      <c r="S1" s="162"/>
      <c r="T1" s="162"/>
      <c r="U1" s="162"/>
      <c r="V1" s="162"/>
    </row>
    <row r="2" spans="1:22" ht="28.8" x14ac:dyDescent="0.4">
      <c r="A2" s="3" t="s">
        <v>1</v>
      </c>
      <c r="B2" s="3" t="s">
        <v>2</v>
      </c>
      <c r="C2" s="4" t="s">
        <v>9</v>
      </c>
      <c r="D2" s="3" t="s">
        <v>3</v>
      </c>
      <c r="E2" s="3" t="s">
        <v>4</v>
      </c>
      <c r="F2" s="3" t="s">
        <v>224</v>
      </c>
      <c r="G2" s="4" t="s">
        <v>8</v>
      </c>
      <c r="H2" s="3" t="s">
        <v>427</v>
      </c>
      <c r="I2" s="3" t="s">
        <v>428</v>
      </c>
      <c r="J2" s="3" t="s">
        <v>429</v>
      </c>
      <c r="K2" s="3" t="s">
        <v>430</v>
      </c>
      <c r="L2" s="3" t="s">
        <v>160</v>
      </c>
      <c r="M2" s="3" t="s">
        <v>17</v>
      </c>
      <c r="N2" s="3" t="s">
        <v>431</v>
      </c>
      <c r="O2" s="3" t="s">
        <v>19</v>
      </c>
      <c r="P2" s="3" t="s">
        <v>432</v>
      </c>
      <c r="Q2" s="3" t="s">
        <v>433</v>
      </c>
      <c r="R2" s="3" t="s">
        <v>6</v>
      </c>
      <c r="S2" s="3" t="s">
        <v>434</v>
      </c>
      <c r="T2" s="5" t="s">
        <v>1244</v>
      </c>
      <c r="U2" s="3" t="s">
        <v>22</v>
      </c>
      <c r="V2" s="3" t="s">
        <v>23</v>
      </c>
    </row>
    <row r="3" spans="1:22" s="9" customFormat="1" ht="13.95" customHeight="1" x14ac:dyDescent="0.2">
      <c r="A3" s="15">
        <v>35</v>
      </c>
      <c r="B3" s="9" t="s">
        <v>110</v>
      </c>
      <c r="C3" s="15">
        <v>2019</v>
      </c>
      <c r="D3" s="15" t="s">
        <v>40</v>
      </c>
      <c r="E3" s="9" t="s">
        <v>535</v>
      </c>
      <c r="F3" s="9" t="s">
        <v>536</v>
      </c>
      <c r="G3" s="15" t="s">
        <v>30</v>
      </c>
      <c r="H3" s="15" t="s">
        <v>537</v>
      </c>
      <c r="I3" s="37">
        <v>250</v>
      </c>
      <c r="J3" s="37" t="s">
        <v>30</v>
      </c>
      <c r="K3" s="34" t="s">
        <v>30</v>
      </c>
      <c r="L3" s="15">
        <v>1.5</v>
      </c>
      <c r="M3" s="37">
        <v>4.8499999999999996</v>
      </c>
      <c r="N3" s="37">
        <v>1.99</v>
      </c>
      <c r="O3" s="37">
        <v>2</v>
      </c>
      <c r="P3" s="15" t="s">
        <v>30</v>
      </c>
      <c r="Q3" s="15" t="s">
        <v>30</v>
      </c>
      <c r="R3" s="15" t="s">
        <v>106</v>
      </c>
      <c r="S3" s="9" t="s">
        <v>30</v>
      </c>
      <c r="T3" s="14">
        <f>70596/6</f>
        <v>11766</v>
      </c>
      <c r="U3" s="15" t="s">
        <v>509</v>
      </c>
      <c r="V3" s="15" t="s">
        <v>534</v>
      </c>
    </row>
    <row r="4" spans="1:22" s="9" customFormat="1" ht="13.95" customHeight="1" x14ac:dyDescent="0.2">
      <c r="A4" s="9">
        <v>1</v>
      </c>
      <c r="B4" s="9" t="s">
        <v>25</v>
      </c>
      <c r="C4" s="9">
        <v>2020</v>
      </c>
      <c r="D4" s="9" t="s">
        <v>26</v>
      </c>
      <c r="E4" s="9" t="s">
        <v>435</v>
      </c>
      <c r="F4" s="9" t="s">
        <v>436</v>
      </c>
      <c r="G4" s="9" t="s">
        <v>437</v>
      </c>
      <c r="H4" s="9" t="s">
        <v>438</v>
      </c>
      <c r="I4" s="41">
        <f>1.3*60/1000</f>
        <v>7.8E-2</v>
      </c>
      <c r="J4" s="32" t="s">
        <v>30</v>
      </c>
      <c r="K4" s="32">
        <v>5.0000000000000001E-3</v>
      </c>
      <c r="L4" s="9">
        <v>0.4</v>
      </c>
      <c r="M4" s="41">
        <v>0.6</v>
      </c>
      <c r="N4" s="41">
        <v>0.6</v>
      </c>
      <c r="O4" s="41">
        <v>1.1000000000000001</v>
      </c>
      <c r="P4" s="15" t="s">
        <v>439</v>
      </c>
      <c r="Q4" s="9" t="s">
        <v>440</v>
      </c>
      <c r="R4" s="9" t="s">
        <v>131</v>
      </c>
      <c r="S4" s="9" t="s">
        <v>30</v>
      </c>
      <c r="T4" s="40">
        <f>75300/3</f>
        <v>25100</v>
      </c>
      <c r="U4" s="9" t="s">
        <v>192</v>
      </c>
      <c r="V4" s="9" t="s">
        <v>5</v>
      </c>
    </row>
    <row r="5" spans="1:22" s="9" customFormat="1" ht="13.95" customHeight="1" x14ac:dyDescent="0.2">
      <c r="A5" s="9">
        <v>5</v>
      </c>
      <c r="B5" s="9" t="s">
        <v>448</v>
      </c>
      <c r="C5" s="9">
        <v>2020</v>
      </c>
      <c r="D5" s="9" t="s">
        <v>449</v>
      </c>
      <c r="E5" s="9" t="s">
        <v>435</v>
      </c>
      <c r="F5" s="9" t="s">
        <v>450</v>
      </c>
      <c r="G5" s="9" t="s">
        <v>451</v>
      </c>
      <c r="H5" s="9" t="s">
        <v>452</v>
      </c>
      <c r="I5" s="41">
        <v>18000</v>
      </c>
      <c r="J5" s="32" t="s">
        <v>30</v>
      </c>
      <c r="K5" s="32" t="s">
        <v>30</v>
      </c>
      <c r="L5" s="9">
        <v>30</v>
      </c>
      <c r="M5" s="41">
        <v>23</v>
      </c>
      <c r="N5" s="41">
        <v>6.1</v>
      </c>
      <c r="O5" s="41">
        <v>2.2599999999999998</v>
      </c>
      <c r="P5" s="9" t="s">
        <v>34</v>
      </c>
      <c r="Q5" s="9" t="s">
        <v>453</v>
      </c>
      <c r="R5" s="9" t="s">
        <v>185</v>
      </c>
      <c r="S5" s="9" t="s">
        <v>30</v>
      </c>
      <c r="T5" s="40">
        <v>13800</v>
      </c>
      <c r="U5" s="9" t="s">
        <v>186</v>
      </c>
      <c r="V5" s="9" t="s">
        <v>5</v>
      </c>
    </row>
    <row r="6" spans="1:22" s="9" customFormat="1" ht="13.95" customHeight="1" x14ac:dyDescent="0.2">
      <c r="A6" s="9">
        <v>9</v>
      </c>
      <c r="B6" s="9" t="s">
        <v>254</v>
      </c>
      <c r="C6" s="9">
        <v>2020</v>
      </c>
      <c r="D6" s="9" t="s">
        <v>90</v>
      </c>
      <c r="E6" s="9" t="s">
        <v>435</v>
      </c>
      <c r="F6" s="9" t="s">
        <v>470</v>
      </c>
      <c r="G6" s="9" t="s">
        <v>471</v>
      </c>
      <c r="H6" s="9" t="s">
        <v>472</v>
      </c>
      <c r="I6" s="41">
        <v>35</v>
      </c>
      <c r="J6" s="37" t="s">
        <v>30</v>
      </c>
      <c r="K6" s="32" t="s">
        <v>30</v>
      </c>
      <c r="L6" s="9" t="s">
        <v>30</v>
      </c>
      <c r="M6" s="41" t="s">
        <v>30</v>
      </c>
      <c r="N6" s="41">
        <v>0.95</v>
      </c>
      <c r="O6" s="41">
        <v>1.22</v>
      </c>
      <c r="P6" s="9" t="s">
        <v>473</v>
      </c>
      <c r="Q6" s="15" t="s">
        <v>474</v>
      </c>
      <c r="R6" s="9" t="s">
        <v>29</v>
      </c>
      <c r="S6" s="9" t="s">
        <v>30</v>
      </c>
      <c r="T6" s="40">
        <v>1570</v>
      </c>
      <c r="U6" s="9" t="s">
        <v>36</v>
      </c>
      <c r="V6" s="9" t="s">
        <v>5</v>
      </c>
    </row>
    <row r="7" spans="1:22" s="9" customFormat="1" ht="13.95" customHeight="1" x14ac:dyDescent="0.2">
      <c r="A7" s="15">
        <v>20</v>
      </c>
      <c r="B7" s="15" t="s">
        <v>318</v>
      </c>
      <c r="C7" s="15">
        <v>2017</v>
      </c>
      <c r="D7" s="15" t="s">
        <v>51</v>
      </c>
      <c r="E7" s="15" t="s">
        <v>435</v>
      </c>
      <c r="F7" s="15" t="s">
        <v>500</v>
      </c>
      <c r="G7" s="15" t="s">
        <v>501</v>
      </c>
      <c r="H7" s="15" t="s">
        <v>502</v>
      </c>
      <c r="I7" s="37">
        <v>3</v>
      </c>
      <c r="J7" s="37" t="s">
        <v>30</v>
      </c>
      <c r="K7" s="34" t="s">
        <v>30</v>
      </c>
      <c r="L7" s="15" t="s">
        <v>30</v>
      </c>
      <c r="M7" s="37" t="s">
        <v>30</v>
      </c>
      <c r="N7" s="37">
        <v>0.45</v>
      </c>
      <c r="O7" s="37">
        <v>1.65</v>
      </c>
      <c r="P7" s="15" t="s">
        <v>503</v>
      </c>
      <c r="Q7" s="15" t="s">
        <v>504</v>
      </c>
      <c r="R7" s="15" t="s">
        <v>46</v>
      </c>
      <c r="S7" s="15" t="s">
        <v>33</v>
      </c>
      <c r="T7" s="14">
        <v>1623</v>
      </c>
      <c r="U7" s="15" t="s">
        <v>248</v>
      </c>
      <c r="V7" s="15" t="s">
        <v>5</v>
      </c>
    </row>
    <row r="8" spans="1:22" s="9" customFormat="1" ht="13.95" customHeight="1" x14ac:dyDescent="0.2">
      <c r="A8" s="15">
        <v>44</v>
      </c>
      <c r="B8" s="9" t="s">
        <v>347</v>
      </c>
      <c r="C8" s="15">
        <v>2018</v>
      </c>
      <c r="D8" s="15" t="s">
        <v>90</v>
      </c>
      <c r="E8" s="15" t="s">
        <v>435</v>
      </c>
      <c r="F8" s="15" t="s">
        <v>546</v>
      </c>
      <c r="G8" s="15" t="s">
        <v>547</v>
      </c>
      <c r="H8" s="15" t="s">
        <v>548</v>
      </c>
      <c r="I8" s="37" t="s">
        <v>30</v>
      </c>
      <c r="J8" s="37">
        <v>4000</v>
      </c>
      <c r="K8" s="34" t="s">
        <v>30</v>
      </c>
      <c r="L8" s="15" t="s">
        <v>30</v>
      </c>
      <c r="M8" s="37">
        <v>1.3</v>
      </c>
      <c r="N8" s="37">
        <v>3</v>
      </c>
      <c r="O8" s="37" t="s">
        <v>30</v>
      </c>
      <c r="P8" s="9" t="s">
        <v>473</v>
      </c>
      <c r="Q8" s="15" t="s">
        <v>214</v>
      </c>
      <c r="R8" s="15" t="s">
        <v>106</v>
      </c>
      <c r="S8" s="9" t="s">
        <v>30</v>
      </c>
      <c r="T8" s="14">
        <v>16980</v>
      </c>
      <c r="U8" s="15" t="s">
        <v>108</v>
      </c>
      <c r="V8" s="15" t="s">
        <v>5</v>
      </c>
    </row>
    <row r="9" spans="1:22" s="9" customFormat="1" ht="13.95" customHeight="1" x14ac:dyDescent="0.2">
      <c r="A9" s="15">
        <v>35</v>
      </c>
      <c r="B9" s="9" t="s">
        <v>110</v>
      </c>
      <c r="C9" s="15">
        <v>2019</v>
      </c>
      <c r="D9" s="15" t="s">
        <v>40</v>
      </c>
      <c r="E9" s="15" t="s">
        <v>530</v>
      </c>
      <c r="F9" s="15" t="s">
        <v>531</v>
      </c>
      <c r="G9" s="15" t="s">
        <v>532</v>
      </c>
      <c r="H9" s="15" t="s">
        <v>533</v>
      </c>
      <c r="I9" s="37">
        <v>300</v>
      </c>
      <c r="J9" s="37" t="s">
        <v>30</v>
      </c>
      <c r="K9" s="34" t="s">
        <v>30</v>
      </c>
      <c r="L9" s="15">
        <v>2.6</v>
      </c>
      <c r="M9" s="37">
        <v>2.15</v>
      </c>
      <c r="N9" s="37">
        <v>1.95</v>
      </c>
      <c r="O9" s="37">
        <v>2</v>
      </c>
      <c r="P9" s="15" t="s">
        <v>439</v>
      </c>
      <c r="Q9" s="15" t="s">
        <v>30</v>
      </c>
      <c r="R9" s="15" t="s">
        <v>106</v>
      </c>
      <c r="S9" s="9" t="s">
        <v>30</v>
      </c>
      <c r="T9" s="14">
        <f>63900/6</f>
        <v>10650</v>
      </c>
      <c r="U9" s="15" t="s">
        <v>509</v>
      </c>
      <c r="V9" s="15" t="s">
        <v>534</v>
      </c>
    </row>
    <row r="10" spans="1:22" s="9" customFormat="1" ht="13.95" customHeight="1" x14ac:dyDescent="0.2">
      <c r="A10" s="15">
        <v>39</v>
      </c>
      <c r="B10" s="9" t="s">
        <v>137</v>
      </c>
      <c r="C10" s="15">
        <v>2017</v>
      </c>
      <c r="D10" s="9" t="s">
        <v>78</v>
      </c>
      <c r="E10" s="15" t="s">
        <v>530</v>
      </c>
      <c r="F10" s="15" t="s">
        <v>538</v>
      </c>
      <c r="G10" s="15" t="s">
        <v>539</v>
      </c>
      <c r="H10" s="15" t="s">
        <v>540</v>
      </c>
      <c r="I10" s="37" t="s">
        <v>30</v>
      </c>
      <c r="J10" s="37">
        <f>1000*0.3</f>
        <v>300</v>
      </c>
      <c r="K10" s="34">
        <v>0.2</v>
      </c>
      <c r="L10" s="15">
        <v>0.55000000000000004</v>
      </c>
      <c r="M10" s="37" t="s">
        <v>30</v>
      </c>
      <c r="N10" s="37">
        <v>1.97</v>
      </c>
      <c r="O10" s="37" t="s">
        <v>30</v>
      </c>
      <c r="P10" s="9" t="s">
        <v>473</v>
      </c>
      <c r="Q10" s="15" t="s">
        <v>541</v>
      </c>
      <c r="R10" s="15" t="s">
        <v>106</v>
      </c>
      <c r="S10" s="9" t="s">
        <v>30</v>
      </c>
      <c r="T10" s="14">
        <v>1480</v>
      </c>
      <c r="U10" s="15" t="s">
        <v>108</v>
      </c>
      <c r="V10" s="15" t="s">
        <v>5</v>
      </c>
    </row>
    <row r="11" spans="1:22" s="9" customFormat="1" ht="13.95" customHeight="1" x14ac:dyDescent="0.2">
      <c r="A11" s="15">
        <v>42</v>
      </c>
      <c r="B11" s="9" t="s">
        <v>542</v>
      </c>
      <c r="C11" s="15">
        <v>2018</v>
      </c>
      <c r="D11" s="15" t="s">
        <v>543</v>
      </c>
      <c r="E11" s="15" t="s">
        <v>530</v>
      </c>
      <c r="F11" s="15" t="s">
        <v>538</v>
      </c>
      <c r="G11" s="15" t="s">
        <v>544</v>
      </c>
      <c r="H11" s="15" t="s">
        <v>545</v>
      </c>
      <c r="I11" s="37">
        <v>60</v>
      </c>
      <c r="J11" s="37" t="s">
        <v>30</v>
      </c>
      <c r="K11" s="34" t="s">
        <v>30</v>
      </c>
      <c r="L11" s="15">
        <v>7.5</v>
      </c>
      <c r="M11" s="37">
        <v>5.15</v>
      </c>
      <c r="N11" s="37">
        <v>1.87</v>
      </c>
      <c r="O11" s="37">
        <v>2.2400000000000002</v>
      </c>
      <c r="P11" s="15" t="s">
        <v>30</v>
      </c>
      <c r="Q11" s="15" t="s">
        <v>30</v>
      </c>
      <c r="R11" s="15" t="s">
        <v>106</v>
      </c>
      <c r="S11" s="9" t="s">
        <v>30</v>
      </c>
      <c r="T11" s="14">
        <v>6900</v>
      </c>
      <c r="U11" s="15" t="s">
        <v>248</v>
      </c>
      <c r="V11" s="15" t="s">
        <v>5</v>
      </c>
    </row>
    <row r="12" spans="1:22" s="9" customFormat="1" ht="13.95" customHeight="1" x14ac:dyDescent="0.2">
      <c r="A12" s="15">
        <v>25</v>
      </c>
      <c r="B12" s="15" t="s">
        <v>115</v>
      </c>
      <c r="C12" s="15">
        <v>2019</v>
      </c>
      <c r="D12" s="9" t="s">
        <v>78</v>
      </c>
      <c r="E12" s="15" t="s">
        <v>514</v>
      </c>
      <c r="F12" s="15" t="s">
        <v>515</v>
      </c>
      <c r="G12" s="15" t="s">
        <v>516</v>
      </c>
      <c r="H12" s="15" t="s">
        <v>517</v>
      </c>
      <c r="I12" s="37">
        <v>3</v>
      </c>
      <c r="J12" s="37" t="s">
        <v>30</v>
      </c>
      <c r="K12" s="34">
        <v>2.1999999999999999E-2</v>
      </c>
      <c r="L12" s="15">
        <v>15</v>
      </c>
      <c r="M12" s="37">
        <v>2.15</v>
      </c>
      <c r="N12" s="37">
        <v>2.15</v>
      </c>
      <c r="O12" s="37">
        <v>4.3</v>
      </c>
      <c r="P12" s="15" t="s">
        <v>34</v>
      </c>
      <c r="Q12" s="15" t="s">
        <v>30</v>
      </c>
      <c r="R12" s="15" t="s">
        <v>106</v>
      </c>
      <c r="S12" s="9" t="s">
        <v>30</v>
      </c>
      <c r="T12" s="14">
        <f>136000/2</f>
        <v>68000</v>
      </c>
      <c r="U12" s="15" t="s">
        <v>108</v>
      </c>
      <c r="V12" s="15" t="s">
        <v>5</v>
      </c>
    </row>
    <row r="13" spans="1:22" s="9" customFormat="1" ht="13.95" customHeight="1" x14ac:dyDescent="0.2">
      <c r="A13" s="15">
        <v>25</v>
      </c>
      <c r="B13" s="15" t="s">
        <v>115</v>
      </c>
      <c r="C13" s="15">
        <v>2019</v>
      </c>
      <c r="D13" s="9" t="s">
        <v>78</v>
      </c>
      <c r="E13" s="15" t="s">
        <v>514</v>
      </c>
      <c r="F13" s="15" t="s">
        <v>515</v>
      </c>
      <c r="G13" s="15" t="s">
        <v>518</v>
      </c>
      <c r="H13" s="15" t="s">
        <v>517</v>
      </c>
      <c r="I13" s="37">
        <v>1.5</v>
      </c>
      <c r="J13" s="37" t="s">
        <v>30</v>
      </c>
      <c r="K13" s="34">
        <v>2.1999999999999999E-2</v>
      </c>
      <c r="L13" s="15">
        <v>4.4000000000000004</v>
      </c>
      <c r="M13" s="37">
        <v>1.5</v>
      </c>
      <c r="N13" s="37">
        <v>1.9</v>
      </c>
      <c r="O13" s="37">
        <v>2.4</v>
      </c>
      <c r="P13" s="15" t="s">
        <v>34</v>
      </c>
      <c r="Q13" s="15" t="s">
        <v>30</v>
      </c>
      <c r="R13" s="15" t="s">
        <v>106</v>
      </c>
      <c r="S13" s="9" t="s">
        <v>30</v>
      </c>
      <c r="T13" s="14">
        <v>45000</v>
      </c>
      <c r="U13" s="15" t="s">
        <v>108</v>
      </c>
      <c r="V13" s="15" t="s">
        <v>5</v>
      </c>
    </row>
    <row r="14" spans="1:22" s="9" customFormat="1" ht="13.95" customHeight="1" x14ac:dyDescent="0.2">
      <c r="A14" s="15"/>
      <c r="B14" s="15"/>
      <c r="C14" s="15">
        <v>2022</v>
      </c>
      <c r="D14" s="15" t="s">
        <v>148</v>
      </c>
      <c r="E14" s="15" t="s">
        <v>514</v>
      </c>
      <c r="F14" s="114" t="s">
        <v>1312</v>
      </c>
      <c r="G14" s="15" t="s">
        <v>30</v>
      </c>
      <c r="H14" s="15" t="s">
        <v>1313</v>
      </c>
      <c r="I14" s="37">
        <v>15</v>
      </c>
      <c r="J14" s="34" t="s">
        <v>30</v>
      </c>
      <c r="K14" s="34">
        <v>0.01</v>
      </c>
      <c r="L14" s="15" t="s">
        <v>30</v>
      </c>
      <c r="M14" s="37" t="s">
        <v>30</v>
      </c>
      <c r="N14" s="37">
        <v>1.94</v>
      </c>
      <c r="O14" s="37">
        <v>5.07</v>
      </c>
      <c r="P14" s="15" t="s">
        <v>1309</v>
      </c>
      <c r="Q14" s="15" t="s">
        <v>1314</v>
      </c>
      <c r="R14" s="15" t="s">
        <v>106</v>
      </c>
      <c r="S14" s="15" t="s">
        <v>30</v>
      </c>
      <c r="T14" s="14">
        <v>39500</v>
      </c>
      <c r="U14" s="15" t="s">
        <v>108</v>
      </c>
      <c r="V14" s="9" t="s">
        <v>5</v>
      </c>
    </row>
    <row r="15" spans="1:22" s="9" customFormat="1" ht="13.95" customHeight="1" x14ac:dyDescent="0.2">
      <c r="A15" s="9">
        <v>5</v>
      </c>
      <c r="B15" s="9" t="s">
        <v>448</v>
      </c>
      <c r="C15" s="9">
        <v>2020</v>
      </c>
      <c r="D15" s="9" t="s">
        <v>449</v>
      </c>
      <c r="E15" s="15" t="s">
        <v>458</v>
      </c>
      <c r="F15" s="9" t="s">
        <v>459</v>
      </c>
      <c r="G15" s="9" t="s">
        <v>460</v>
      </c>
      <c r="H15" s="9" t="s">
        <v>461</v>
      </c>
      <c r="I15" s="37" t="s">
        <v>30</v>
      </c>
      <c r="J15" s="41">
        <v>280</v>
      </c>
      <c r="K15" s="32" t="s">
        <v>30</v>
      </c>
      <c r="L15" s="9">
        <v>4.0999999999999996</v>
      </c>
      <c r="M15" s="41">
        <v>3.6</v>
      </c>
      <c r="N15" s="41">
        <v>2.0299999999999998</v>
      </c>
      <c r="O15" s="41">
        <v>1.98</v>
      </c>
      <c r="P15" s="9" t="s">
        <v>214</v>
      </c>
      <c r="Q15" s="15" t="s">
        <v>33</v>
      </c>
      <c r="R15" s="9" t="s">
        <v>131</v>
      </c>
      <c r="S15" s="9" t="s">
        <v>30</v>
      </c>
      <c r="T15" s="40">
        <v>48196</v>
      </c>
      <c r="U15" s="9" t="s">
        <v>275</v>
      </c>
      <c r="V15" s="9" t="s">
        <v>5</v>
      </c>
    </row>
    <row r="16" spans="1:22" s="9" customFormat="1" ht="13.95" customHeight="1" x14ac:dyDescent="0.2">
      <c r="A16" s="9">
        <v>5</v>
      </c>
      <c r="B16" s="9" t="s">
        <v>448</v>
      </c>
      <c r="C16" s="9">
        <v>2020</v>
      </c>
      <c r="D16" s="9" t="s">
        <v>449</v>
      </c>
      <c r="E16" s="15" t="s">
        <v>458</v>
      </c>
      <c r="F16" s="9" t="s">
        <v>459</v>
      </c>
      <c r="G16" s="9" t="s">
        <v>462</v>
      </c>
      <c r="H16" s="9" t="s">
        <v>461</v>
      </c>
      <c r="I16" s="37" t="s">
        <v>30</v>
      </c>
      <c r="J16" s="41">
        <v>140</v>
      </c>
      <c r="K16" s="32" t="s">
        <v>30</v>
      </c>
      <c r="L16" s="15">
        <v>2.25</v>
      </c>
      <c r="M16" s="41">
        <v>3.45</v>
      </c>
      <c r="N16" s="41">
        <v>1.1499999999999999</v>
      </c>
      <c r="O16" s="41">
        <v>1.78</v>
      </c>
      <c r="P16" s="9" t="s">
        <v>214</v>
      </c>
      <c r="Q16" s="15" t="s">
        <v>33</v>
      </c>
      <c r="R16" s="9" t="s">
        <v>131</v>
      </c>
      <c r="S16" s="9" t="s">
        <v>30</v>
      </c>
      <c r="T16" s="40">
        <v>27246</v>
      </c>
      <c r="U16" s="9" t="s">
        <v>275</v>
      </c>
      <c r="V16" s="9" t="s">
        <v>5</v>
      </c>
    </row>
    <row r="17" spans="1:22" s="9" customFormat="1" ht="13.95" customHeight="1" x14ac:dyDescent="0.2">
      <c r="A17" s="9">
        <v>5</v>
      </c>
      <c r="B17" s="9" t="s">
        <v>448</v>
      </c>
      <c r="C17" s="9">
        <v>2020</v>
      </c>
      <c r="D17" s="9" t="s">
        <v>449</v>
      </c>
      <c r="E17" s="15" t="s">
        <v>458</v>
      </c>
      <c r="F17" s="9" t="s">
        <v>459</v>
      </c>
      <c r="G17" s="9" t="s">
        <v>463</v>
      </c>
      <c r="H17" s="9" t="s">
        <v>461</v>
      </c>
      <c r="I17" s="37" t="s">
        <v>30</v>
      </c>
      <c r="J17" s="41">
        <v>320</v>
      </c>
      <c r="K17" s="32" t="s">
        <v>30</v>
      </c>
      <c r="L17" s="9">
        <v>4.5</v>
      </c>
      <c r="M17" s="41">
        <v>4.5999999999999996</v>
      </c>
      <c r="N17" s="41">
        <v>1.4</v>
      </c>
      <c r="O17" s="41">
        <v>2.0499999999999998</v>
      </c>
      <c r="P17" s="9" t="s">
        <v>214</v>
      </c>
      <c r="Q17" s="15" t="s">
        <v>33</v>
      </c>
      <c r="R17" s="9" t="s">
        <v>131</v>
      </c>
      <c r="S17" s="9" t="s">
        <v>30</v>
      </c>
      <c r="T17" s="40">
        <v>46200</v>
      </c>
      <c r="U17" s="9" t="s">
        <v>275</v>
      </c>
      <c r="V17" s="9" t="s">
        <v>5</v>
      </c>
    </row>
    <row r="18" spans="1:22" s="9" customFormat="1" ht="13.95" customHeight="1" x14ac:dyDescent="0.2">
      <c r="A18" s="15">
        <v>11</v>
      </c>
      <c r="B18" s="15" t="s">
        <v>77</v>
      </c>
      <c r="C18" s="15">
        <v>2021</v>
      </c>
      <c r="D18" s="9" t="s">
        <v>78</v>
      </c>
      <c r="E18" s="15" t="s">
        <v>458</v>
      </c>
      <c r="F18" s="15" t="s">
        <v>487</v>
      </c>
      <c r="G18" s="15" t="s">
        <v>488</v>
      </c>
      <c r="H18" s="15" t="s">
        <v>489</v>
      </c>
      <c r="I18" s="37">
        <v>0.1</v>
      </c>
      <c r="J18" s="37" t="s">
        <v>30</v>
      </c>
      <c r="K18" s="34" t="s">
        <v>30</v>
      </c>
      <c r="L18" s="15" t="s">
        <v>30</v>
      </c>
      <c r="M18" s="37">
        <v>3.1</v>
      </c>
      <c r="N18" s="37">
        <v>1.3</v>
      </c>
      <c r="O18" s="37">
        <v>1.6</v>
      </c>
      <c r="P18" s="15" t="s">
        <v>30</v>
      </c>
      <c r="Q18" s="15" t="s">
        <v>490</v>
      </c>
      <c r="R18" s="15" t="s">
        <v>131</v>
      </c>
      <c r="S18" s="15" t="s">
        <v>30</v>
      </c>
      <c r="T18" s="14">
        <v>48776</v>
      </c>
      <c r="U18" s="15" t="s">
        <v>192</v>
      </c>
      <c r="V18" s="9" t="s">
        <v>5</v>
      </c>
    </row>
    <row r="19" spans="1:22" s="9" customFormat="1" ht="13.95" customHeight="1" x14ac:dyDescent="0.2">
      <c r="A19" s="15">
        <v>17</v>
      </c>
      <c r="B19" s="15" t="s">
        <v>89</v>
      </c>
      <c r="C19" s="15">
        <v>2017</v>
      </c>
      <c r="D19" s="15" t="s">
        <v>15</v>
      </c>
      <c r="E19" s="15" t="s">
        <v>458</v>
      </c>
      <c r="F19" s="15" t="s">
        <v>459</v>
      </c>
      <c r="G19" s="15" t="s">
        <v>491</v>
      </c>
      <c r="H19" s="15" t="s">
        <v>492</v>
      </c>
      <c r="I19" s="37" t="s">
        <v>30</v>
      </c>
      <c r="J19" s="37">
        <v>3900</v>
      </c>
      <c r="K19" s="34" t="s">
        <v>30</v>
      </c>
      <c r="L19" s="15">
        <v>10</v>
      </c>
      <c r="M19" s="37">
        <v>3.8</v>
      </c>
      <c r="N19" s="37">
        <v>0.8</v>
      </c>
      <c r="O19" s="37">
        <v>1.6</v>
      </c>
      <c r="P19" s="15" t="s">
        <v>34</v>
      </c>
      <c r="Q19" s="15" t="s">
        <v>30</v>
      </c>
      <c r="R19" s="15" t="s">
        <v>493</v>
      </c>
      <c r="S19" s="15" t="s">
        <v>30</v>
      </c>
      <c r="T19" s="14">
        <v>35100</v>
      </c>
      <c r="U19" s="9" t="s">
        <v>494</v>
      </c>
      <c r="V19" s="15" t="s">
        <v>5</v>
      </c>
    </row>
    <row r="20" spans="1:22" s="9" customFormat="1" ht="13.95" customHeight="1" x14ac:dyDescent="0.2">
      <c r="A20" s="15">
        <v>18</v>
      </c>
      <c r="B20" s="15" t="s">
        <v>97</v>
      </c>
      <c r="C20" s="15">
        <v>2017</v>
      </c>
      <c r="D20" s="15" t="s">
        <v>85</v>
      </c>
      <c r="E20" s="15" t="s">
        <v>458</v>
      </c>
      <c r="F20" s="15" t="s">
        <v>498</v>
      </c>
      <c r="G20" s="15" t="s">
        <v>30</v>
      </c>
      <c r="H20" s="15" t="s">
        <v>499</v>
      </c>
      <c r="I20" s="37">
        <v>94</v>
      </c>
      <c r="J20" s="37" t="s">
        <v>30</v>
      </c>
      <c r="K20" s="34" t="s">
        <v>30</v>
      </c>
      <c r="L20" s="15">
        <v>5.71</v>
      </c>
      <c r="M20" s="37">
        <v>15.75</v>
      </c>
      <c r="N20" s="37">
        <v>4</v>
      </c>
      <c r="O20" s="37">
        <v>0.5</v>
      </c>
      <c r="P20" s="15" t="s">
        <v>30</v>
      </c>
      <c r="Q20" s="15" t="s">
        <v>30</v>
      </c>
      <c r="R20" s="15" t="s">
        <v>309</v>
      </c>
      <c r="S20" s="15" t="s">
        <v>30</v>
      </c>
      <c r="T20" s="14">
        <v>327465</v>
      </c>
      <c r="U20" s="9" t="s">
        <v>353</v>
      </c>
      <c r="V20" s="15" t="s">
        <v>5</v>
      </c>
    </row>
    <row r="21" spans="1:22" s="9" customFormat="1" ht="13.95" customHeight="1" x14ac:dyDescent="0.2">
      <c r="A21" s="15">
        <v>25</v>
      </c>
      <c r="B21" s="15" t="s">
        <v>115</v>
      </c>
      <c r="C21" s="15">
        <v>2019</v>
      </c>
      <c r="D21" s="9" t="s">
        <v>78</v>
      </c>
      <c r="E21" s="15" t="s">
        <v>458</v>
      </c>
      <c r="F21" s="15" t="s">
        <v>519</v>
      </c>
      <c r="G21" s="15" t="s">
        <v>520</v>
      </c>
      <c r="H21" s="15" t="s">
        <v>521</v>
      </c>
      <c r="I21" s="37">
        <f>1000*60/1000</f>
        <v>60</v>
      </c>
      <c r="J21" s="37" t="s">
        <v>30</v>
      </c>
      <c r="K21" s="34" t="s">
        <v>30</v>
      </c>
      <c r="L21" s="15">
        <v>4</v>
      </c>
      <c r="M21" s="37">
        <v>1.9</v>
      </c>
      <c r="N21" s="37">
        <v>0.7</v>
      </c>
      <c r="O21" s="37">
        <v>2.1</v>
      </c>
      <c r="P21" s="15" t="s">
        <v>30</v>
      </c>
      <c r="Q21" s="15" t="s">
        <v>30</v>
      </c>
      <c r="R21" s="15" t="s">
        <v>106</v>
      </c>
      <c r="S21" s="9" t="s">
        <v>30</v>
      </c>
      <c r="T21" s="14">
        <f>34000/2</f>
        <v>17000</v>
      </c>
      <c r="U21" s="15" t="s">
        <v>108</v>
      </c>
      <c r="V21" s="15" t="s">
        <v>5</v>
      </c>
    </row>
    <row r="22" spans="1:22" s="9" customFormat="1" ht="13.95" customHeight="1" x14ac:dyDescent="0.2">
      <c r="A22" s="15">
        <v>25</v>
      </c>
      <c r="B22" s="15" t="s">
        <v>115</v>
      </c>
      <c r="C22" s="15">
        <v>2019</v>
      </c>
      <c r="D22" s="9" t="s">
        <v>78</v>
      </c>
      <c r="E22" s="15" t="s">
        <v>458</v>
      </c>
      <c r="F22" s="15" t="s">
        <v>519</v>
      </c>
      <c r="G22" s="15" t="s">
        <v>522</v>
      </c>
      <c r="H22" s="15" t="s">
        <v>521</v>
      </c>
      <c r="I22" s="37">
        <f>2000*60/1000</f>
        <v>120</v>
      </c>
      <c r="J22" s="37" t="s">
        <v>30</v>
      </c>
      <c r="K22" s="34" t="s">
        <v>30</v>
      </c>
      <c r="L22" s="15">
        <v>9</v>
      </c>
      <c r="M22" s="37">
        <v>2.25</v>
      </c>
      <c r="N22" s="37">
        <v>0.85</v>
      </c>
      <c r="O22" s="37">
        <v>2.2000000000000002</v>
      </c>
      <c r="P22" s="15" t="s">
        <v>30</v>
      </c>
      <c r="Q22" s="15" t="s">
        <v>30</v>
      </c>
      <c r="R22" s="15" t="s">
        <v>106</v>
      </c>
      <c r="S22" s="9" t="s">
        <v>30</v>
      </c>
      <c r="T22" s="14">
        <v>23000</v>
      </c>
      <c r="U22" s="15" t="s">
        <v>108</v>
      </c>
      <c r="V22" s="15" t="s">
        <v>5</v>
      </c>
    </row>
    <row r="23" spans="1:22" s="9" customFormat="1" ht="13.95" customHeight="1" x14ac:dyDescent="0.2">
      <c r="A23" s="15">
        <v>27</v>
      </c>
      <c r="B23" s="15" t="s">
        <v>280</v>
      </c>
      <c r="C23" s="15">
        <v>2019</v>
      </c>
      <c r="D23" s="15" t="s">
        <v>40</v>
      </c>
      <c r="E23" s="15" t="s">
        <v>458</v>
      </c>
      <c r="F23" s="15" t="s">
        <v>523</v>
      </c>
      <c r="G23" s="15" t="s">
        <v>524</v>
      </c>
      <c r="H23" s="15" t="s">
        <v>525</v>
      </c>
      <c r="I23" s="37">
        <f>60/1000</f>
        <v>0.06</v>
      </c>
      <c r="J23" s="37" t="s">
        <v>30</v>
      </c>
      <c r="K23" s="34">
        <v>2.5000000000000001E-2</v>
      </c>
      <c r="L23" s="15">
        <v>2.2000000000000002</v>
      </c>
      <c r="M23" s="37">
        <v>1.95</v>
      </c>
      <c r="N23" s="37">
        <v>0.7</v>
      </c>
      <c r="O23" s="37">
        <v>0.86</v>
      </c>
      <c r="P23" s="9" t="s">
        <v>526</v>
      </c>
      <c r="Q23" s="15" t="s">
        <v>527</v>
      </c>
      <c r="R23" s="15" t="s">
        <v>106</v>
      </c>
      <c r="S23" s="9" t="s">
        <v>30</v>
      </c>
      <c r="T23" s="14">
        <v>2191</v>
      </c>
      <c r="U23" s="15" t="s">
        <v>108</v>
      </c>
      <c r="V23" s="15" t="s">
        <v>5</v>
      </c>
    </row>
    <row r="24" spans="1:22" s="9" customFormat="1" ht="13.95" customHeight="1" x14ac:dyDescent="0.2">
      <c r="A24" s="15">
        <v>52</v>
      </c>
      <c r="B24" s="9" t="s">
        <v>154</v>
      </c>
      <c r="C24" s="15">
        <v>2018</v>
      </c>
      <c r="D24" s="15" t="s">
        <v>40</v>
      </c>
      <c r="E24" s="15" t="s">
        <v>458</v>
      </c>
      <c r="F24" s="15" t="s">
        <v>553</v>
      </c>
      <c r="G24" s="15" t="s">
        <v>554</v>
      </c>
      <c r="H24" s="15" t="s">
        <v>555</v>
      </c>
      <c r="I24" s="37" t="s">
        <v>30</v>
      </c>
      <c r="J24" s="37">
        <v>3000</v>
      </c>
      <c r="K24" s="34" t="s">
        <v>30</v>
      </c>
      <c r="L24" s="15">
        <v>1.5</v>
      </c>
      <c r="M24" s="37">
        <v>1.7789999999999999</v>
      </c>
      <c r="N24" s="37">
        <v>1.3</v>
      </c>
      <c r="O24" s="37">
        <v>2.5299999999999998</v>
      </c>
      <c r="P24" s="9" t="s">
        <v>214</v>
      </c>
      <c r="Q24" s="15" t="s">
        <v>30</v>
      </c>
      <c r="R24" s="15" t="s">
        <v>106</v>
      </c>
      <c r="S24" s="9" t="s">
        <v>30</v>
      </c>
      <c r="T24" s="14">
        <v>17474</v>
      </c>
      <c r="U24" s="15" t="s">
        <v>192</v>
      </c>
      <c r="V24" s="15" t="s">
        <v>5</v>
      </c>
    </row>
    <row r="25" spans="1:22" s="9" customFormat="1" ht="13.95" customHeight="1" x14ac:dyDescent="0.2">
      <c r="C25" s="9">
        <v>2021</v>
      </c>
      <c r="D25" s="9" t="s">
        <v>78</v>
      </c>
      <c r="E25" s="9" t="s">
        <v>458</v>
      </c>
      <c r="F25" s="9" t="s">
        <v>1443</v>
      </c>
      <c r="G25" s="9" t="s">
        <v>1444</v>
      </c>
      <c r="H25" s="9" t="s">
        <v>1445</v>
      </c>
      <c r="I25" s="41" t="s">
        <v>30</v>
      </c>
      <c r="J25" s="41">
        <v>600</v>
      </c>
      <c r="K25" s="41" t="s">
        <v>30</v>
      </c>
      <c r="L25" s="9">
        <v>18.5</v>
      </c>
      <c r="M25" s="41">
        <v>2.5</v>
      </c>
      <c r="N25" s="41">
        <v>1.6</v>
      </c>
      <c r="O25" s="41">
        <v>2.5</v>
      </c>
      <c r="P25" s="9" t="s">
        <v>30</v>
      </c>
      <c r="Q25" s="9" t="s">
        <v>30</v>
      </c>
      <c r="R25" s="9" t="s">
        <v>106</v>
      </c>
      <c r="S25" s="9" t="s">
        <v>30</v>
      </c>
      <c r="T25" s="40">
        <v>5900</v>
      </c>
      <c r="U25" s="9" t="s">
        <v>108</v>
      </c>
      <c r="V25" s="9" t="s">
        <v>5</v>
      </c>
    </row>
    <row r="26" spans="1:22" s="9" customFormat="1" ht="13.95" customHeight="1" x14ac:dyDescent="0.2">
      <c r="C26" s="9">
        <v>2021</v>
      </c>
      <c r="D26" s="9" t="s">
        <v>148</v>
      </c>
      <c r="E26" s="9" t="s">
        <v>458</v>
      </c>
      <c r="F26" s="9" t="s">
        <v>1455</v>
      </c>
      <c r="G26" s="9" t="s">
        <v>1453</v>
      </c>
      <c r="H26" s="9" t="s">
        <v>1454</v>
      </c>
      <c r="I26" s="124" t="s">
        <v>1456</v>
      </c>
      <c r="J26" s="41" t="s">
        <v>30</v>
      </c>
      <c r="K26" s="41" t="s">
        <v>30</v>
      </c>
      <c r="L26" s="9">
        <v>4</v>
      </c>
      <c r="M26" s="41">
        <v>4.0999999999999996</v>
      </c>
      <c r="N26" s="41">
        <v>1.35</v>
      </c>
      <c r="O26" s="41">
        <v>1.3</v>
      </c>
      <c r="P26" s="9" t="s">
        <v>30</v>
      </c>
      <c r="Q26" s="9" t="s">
        <v>30</v>
      </c>
      <c r="R26" s="9" t="s">
        <v>106</v>
      </c>
      <c r="S26" s="9" t="s">
        <v>30</v>
      </c>
      <c r="T26" s="40">
        <v>27000</v>
      </c>
      <c r="U26" s="9" t="s">
        <v>108</v>
      </c>
      <c r="V26" s="9" t="s">
        <v>5</v>
      </c>
    </row>
    <row r="27" spans="1:22" s="9" customFormat="1" ht="13.95" customHeight="1" x14ac:dyDescent="0.2">
      <c r="A27" s="15"/>
      <c r="B27" s="15"/>
      <c r="C27" s="15">
        <v>2022</v>
      </c>
      <c r="D27" s="15" t="s">
        <v>148</v>
      </c>
      <c r="E27" s="9" t="s">
        <v>458</v>
      </c>
      <c r="F27" s="15" t="s">
        <v>1368</v>
      </c>
      <c r="G27" s="15" t="s">
        <v>1329</v>
      </c>
      <c r="H27" s="114" t="s">
        <v>1330</v>
      </c>
      <c r="I27" s="37" t="s">
        <v>30</v>
      </c>
      <c r="J27" s="34">
        <v>70</v>
      </c>
      <c r="K27" s="34" t="s">
        <v>30</v>
      </c>
      <c r="L27" s="15">
        <v>75</v>
      </c>
      <c r="M27" s="37">
        <v>5.1260000000000003</v>
      </c>
      <c r="N27" s="37">
        <v>2.6789999999999998</v>
      </c>
      <c r="O27" s="37">
        <v>1.24</v>
      </c>
      <c r="P27" s="15" t="s">
        <v>30</v>
      </c>
      <c r="Q27" s="15" t="s">
        <v>30</v>
      </c>
      <c r="R27" s="15" t="s">
        <v>106</v>
      </c>
      <c r="S27" s="15" t="s">
        <v>30</v>
      </c>
      <c r="T27" s="14">
        <v>21157</v>
      </c>
      <c r="U27" s="15" t="s">
        <v>108</v>
      </c>
      <c r="V27" s="15" t="s">
        <v>5</v>
      </c>
    </row>
    <row r="28" spans="1:22" s="9" customFormat="1" ht="13.95" customHeight="1" x14ac:dyDescent="0.2">
      <c r="A28" s="15"/>
      <c r="B28" s="15"/>
      <c r="C28" s="15">
        <v>2022</v>
      </c>
      <c r="D28" s="15" t="s">
        <v>148</v>
      </c>
      <c r="E28" s="9" t="s">
        <v>458</v>
      </c>
      <c r="F28" s="15" t="s">
        <v>1368</v>
      </c>
      <c r="G28" s="15" t="s">
        <v>1331</v>
      </c>
      <c r="H28" s="114" t="s">
        <v>1330</v>
      </c>
      <c r="I28" s="37" t="s">
        <v>30</v>
      </c>
      <c r="J28" s="34">
        <v>40</v>
      </c>
      <c r="K28" s="34" t="s">
        <v>30</v>
      </c>
      <c r="L28" s="15">
        <v>37</v>
      </c>
      <c r="M28" s="37">
        <v>3.4940000000000002</v>
      </c>
      <c r="N28" s="37">
        <v>2.3610000000000002</v>
      </c>
      <c r="O28" s="37">
        <v>1.1299999999999999</v>
      </c>
      <c r="P28" s="15" t="s">
        <v>30</v>
      </c>
      <c r="Q28" s="15" t="s">
        <v>30</v>
      </c>
      <c r="R28" s="15" t="s">
        <v>106</v>
      </c>
      <c r="S28" s="15" t="s">
        <v>30</v>
      </c>
      <c r="T28" s="14">
        <v>15600</v>
      </c>
      <c r="U28" s="15" t="s">
        <v>108</v>
      </c>
      <c r="V28" s="15" t="s">
        <v>5</v>
      </c>
    </row>
    <row r="29" spans="1:22" s="9" customFormat="1" ht="13.95" customHeight="1" x14ac:dyDescent="0.2">
      <c r="A29" s="15">
        <v>23</v>
      </c>
      <c r="B29" s="15" t="s">
        <v>104</v>
      </c>
      <c r="C29" s="15">
        <v>2019</v>
      </c>
      <c r="D29" s="15" t="s">
        <v>40</v>
      </c>
      <c r="E29" s="15" t="s">
        <v>505</v>
      </c>
      <c r="F29" s="15" t="s">
        <v>506</v>
      </c>
      <c r="G29" s="15" t="s">
        <v>30</v>
      </c>
      <c r="H29" s="15" t="s">
        <v>507</v>
      </c>
      <c r="I29" s="37">
        <v>40</v>
      </c>
      <c r="J29" s="37" t="s">
        <v>30</v>
      </c>
      <c r="K29" s="34">
        <v>0.2</v>
      </c>
      <c r="L29" s="15" t="s">
        <v>30</v>
      </c>
      <c r="M29" s="37" t="s">
        <v>30</v>
      </c>
      <c r="N29" s="37" t="s">
        <v>30</v>
      </c>
      <c r="O29" s="37" t="s">
        <v>30</v>
      </c>
      <c r="P29" s="15" t="s">
        <v>439</v>
      </c>
      <c r="Q29" s="15" t="s">
        <v>508</v>
      </c>
      <c r="R29" s="15" t="s">
        <v>143</v>
      </c>
      <c r="S29" s="15" t="s">
        <v>30</v>
      </c>
      <c r="T29" s="14">
        <v>2784</v>
      </c>
      <c r="U29" s="15" t="s">
        <v>509</v>
      </c>
      <c r="V29" s="15" t="s">
        <v>5</v>
      </c>
    </row>
    <row r="30" spans="1:22" s="9" customFormat="1" ht="13.95" customHeight="1" x14ac:dyDescent="0.2">
      <c r="A30" s="9">
        <v>10</v>
      </c>
      <c r="B30" s="9" t="s">
        <v>67</v>
      </c>
      <c r="C30" s="9">
        <v>2020</v>
      </c>
      <c r="D30" s="9" t="s">
        <v>40</v>
      </c>
      <c r="E30" s="9" t="s">
        <v>481</v>
      </c>
      <c r="F30" s="9" t="s">
        <v>482</v>
      </c>
      <c r="G30" s="9" t="s">
        <v>483</v>
      </c>
      <c r="H30" s="9" t="s">
        <v>190</v>
      </c>
      <c r="I30" s="41">
        <v>4</v>
      </c>
      <c r="J30" s="37" t="s">
        <v>30</v>
      </c>
      <c r="K30" s="32">
        <v>1E-4</v>
      </c>
      <c r="L30" s="9">
        <v>50</v>
      </c>
      <c r="M30" s="41">
        <v>0.96499999999999997</v>
      </c>
      <c r="N30" s="41">
        <v>0.16</v>
      </c>
      <c r="O30" s="41" t="s">
        <v>30</v>
      </c>
      <c r="P30" s="9" t="s">
        <v>214</v>
      </c>
      <c r="Q30" s="9" t="s">
        <v>478</v>
      </c>
      <c r="R30" s="9" t="s">
        <v>479</v>
      </c>
      <c r="S30" s="9" t="s">
        <v>480</v>
      </c>
      <c r="T30" s="40">
        <v>270900</v>
      </c>
      <c r="U30" s="9" t="s">
        <v>192</v>
      </c>
      <c r="V30" s="9" t="s">
        <v>5</v>
      </c>
    </row>
    <row r="31" spans="1:22" s="9" customFormat="1" ht="13.95" customHeight="1" x14ac:dyDescent="0.2">
      <c r="A31" s="15">
        <v>25</v>
      </c>
      <c r="B31" s="15" t="s">
        <v>115</v>
      </c>
      <c r="C31" s="15">
        <v>2019</v>
      </c>
      <c r="D31" s="9" t="s">
        <v>78</v>
      </c>
      <c r="E31" s="15" t="s">
        <v>510</v>
      </c>
      <c r="F31" s="15" t="s">
        <v>511</v>
      </c>
      <c r="G31" s="15" t="s">
        <v>30</v>
      </c>
      <c r="H31" s="15" t="s">
        <v>404</v>
      </c>
      <c r="I31" s="37">
        <v>3</v>
      </c>
      <c r="J31" s="37" t="s">
        <v>30</v>
      </c>
      <c r="K31" s="34" t="s">
        <v>512</v>
      </c>
      <c r="L31" s="15">
        <v>18.5</v>
      </c>
      <c r="M31" s="37" t="s">
        <v>30</v>
      </c>
      <c r="N31" s="37" t="s">
        <v>30</v>
      </c>
      <c r="O31" s="37" t="s">
        <v>30</v>
      </c>
      <c r="P31" s="9" t="s">
        <v>214</v>
      </c>
      <c r="Q31" s="15" t="s">
        <v>513</v>
      </c>
      <c r="R31" s="15" t="s">
        <v>106</v>
      </c>
      <c r="S31" s="9" t="s">
        <v>30</v>
      </c>
      <c r="T31" s="14">
        <v>73800</v>
      </c>
      <c r="U31" s="15" t="s">
        <v>108</v>
      </c>
      <c r="V31" s="15" t="s">
        <v>5</v>
      </c>
    </row>
    <row r="32" spans="1:22" s="9" customFormat="1" ht="13.95" customHeight="1" x14ac:dyDescent="0.2">
      <c r="A32" s="9">
        <v>4</v>
      </c>
      <c r="B32" s="9" t="s">
        <v>39</v>
      </c>
      <c r="C32" s="9">
        <v>2020</v>
      </c>
      <c r="D32" s="9" t="s">
        <v>40</v>
      </c>
      <c r="E32" s="9" t="s">
        <v>441</v>
      </c>
      <c r="F32" s="9" t="s">
        <v>442</v>
      </c>
      <c r="G32" s="9" t="s">
        <v>443</v>
      </c>
      <c r="H32" s="9" t="s">
        <v>444</v>
      </c>
      <c r="I32" s="41">
        <v>9</v>
      </c>
      <c r="J32" s="32" t="s">
        <v>30</v>
      </c>
      <c r="K32" s="32">
        <v>0.75</v>
      </c>
      <c r="L32" s="9" t="s">
        <v>30</v>
      </c>
      <c r="M32" s="41">
        <v>1.1000000000000001</v>
      </c>
      <c r="N32" s="41">
        <v>0.65</v>
      </c>
      <c r="O32" s="41">
        <v>1.1000000000000001</v>
      </c>
      <c r="P32" s="9" t="s">
        <v>445</v>
      </c>
      <c r="Q32" s="15" t="s">
        <v>214</v>
      </c>
      <c r="R32" s="9" t="s">
        <v>446</v>
      </c>
      <c r="S32" s="9" t="s">
        <v>30</v>
      </c>
      <c r="T32" s="40">
        <v>2740</v>
      </c>
      <c r="U32" s="9" t="s">
        <v>447</v>
      </c>
      <c r="V32" s="9" t="s">
        <v>5</v>
      </c>
    </row>
    <row r="33" spans="1:22" s="9" customFormat="1" ht="13.95" customHeight="1" x14ac:dyDescent="0.2">
      <c r="A33" s="9">
        <v>5</v>
      </c>
      <c r="B33" s="9" t="s">
        <v>448</v>
      </c>
      <c r="C33" s="9">
        <v>2021</v>
      </c>
      <c r="D33" s="9" t="s">
        <v>449</v>
      </c>
      <c r="E33" s="9" t="s">
        <v>441</v>
      </c>
      <c r="F33" s="9" t="s">
        <v>454</v>
      </c>
      <c r="G33" s="9" t="s">
        <v>455</v>
      </c>
      <c r="H33" s="9" t="s">
        <v>456</v>
      </c>
      <c r="I33" s="37" t="s">
        <v>30</v>
      </c>
      <c r="J33" s="41">
        <v>1000</v>
      </c>
      <c r="K33" s="32">
        <v>2</v>
      </c>
      <c r="L33" s="9">
        <v>0.8</v>
      </c>
      <c r="M33" s="41">
        <v>2.27</v>
      </c>
      <c r="N33" s="41">
        <v>7.5</v>
      </c>
      <c r="O33" s="41">
        <v>1.1599999999999999</v>
      </c>
      <c r="P33" s="9" t="s">
        <v>457</v>
      </c>
      <c r="Q33" s="15" t="s">
        <v>214</v>
      </c>
      <c r="R33" s="9" t="s">
        <v>106</v>
      </c>
      <c r="S33" s="9" t="s">
        <v>30</v>
      </c>
      <c r="T33" s="40">
        <v>2260</v>
      </c>
      <c r="U33" s="9" t="s">
        <v>108</v>
      </c>
      <c r="V33" s="9" t="s">
        <v>5</v>
      </c>
    </row>
    <row r="34" spans="1:22" s="9" customFormat="1" ht="13.95" customHeight="1" x14ac:dyDescent="0.2">
      <c r="A34" s="9">
        <v>6</v>
      </c>
      <c r="B34" s="9" t="s">
        <v>60</v>
      </c>
      <c r="C34" s="9">
        <v>2020</v>
      </c>
      <c r="D34" s="9" t="s">
        <v>40</v>
      </c>
      <c r="E34" s="9" t="s">
        <v>441</v>
      </c>
      <c r="F34" s="9" t="s">
        <v>464</v>
      </c>
      <c r="G34" s="9" t="s">
        <v>465</v>
      </c>
      <c r="H34" s="9" t="s">
        <v>466</v>
      </c>
      <c r="I34" s="37" t="s">
        <v>30</v>
      </c>
      <c r="J34" s="41">
        <v>500</v>
      </c>
      <c r="K34" s="32" t="s">
        <v>30</v>
      </c>
      <c r="L34" s="9">
        <v>0.75</v>
      </c>
      <c r="M34" s="41">
        <v>1</v>
      </c>
      <c r="N34" s="41">
        <v>1</v>
      </c>
      <c r="O34" s="41">
        <v>1.5</v>
      </c>
      <c r="P34" s="9" t="s">
        <v>34</v>
      </c>
      <c r="Q34" s="15" t="s">
        <v>30</v>
      </c>
      <c r="R34" s="9" t="s">
        <v>467</v>
      </c>
      <c r="S34" s="9" t="s">
        <v>30</v>
      </c>
      <c r="T34" s="40">
        <v>4144</v>
      </c>
      <c r="U34" s="9" t="s">
        <v>468</v>
      </c>
      <c r="V34" s="9" t="s">
        <v>5</v>
      </c>
    </row>
    <row r="35" spans="1:22" s="9" customFormat="1" ht="13.95" customHeight="1" x14ac:dyDescent="0.2">
      <c r="A35" s="9">
        <v>6</v>
      </c>
      <c r="B35" s="9" t="s">
        <v>60</v>
      </c>
      <c r="C35" s="9">
        <v>2020</v>
      </c>
      <c r="D35" s="9" t="s">
        <v>40</v>
      </c>
      <c r="E35" s="9" t="s">
        <v>441</v>
      </c>
      <c r="F35" s="9" t="s">
        <v>464</v>
      </c>
      <c r="G35" s="9" t="s">
        <v>469</v>
      </c>
      <c r="H35" s="9" t="s">
        <v>466</v>
      </c>
      <c r="I35" s="37" t="s">
        <v>30</v>
      </c>
      <c r="J35" s="41">
        <v>1000</v>
      </c>
      <c r="K35" s="32" t="s">
        <v>30</v>
      </c>
      <c r="L35" s="9">
        <v>0.75</v>
      </c>
      <c r="M35" s="41">
        <v>1.35</v>
      </c>
      <c r="N35" s="41">
        <v>0.99</v>
      </c>
      <c r="O35" s="41">
        <v>1.9</v>
      </c>
      <c r="P35" s="9" t="s">
        <v>34</v>
      </c>
      <c r="Q35" s="15" t="s">
        <v>30</v>
      </c>
      <c r="R35" s="9" t="s">
        <v>467</v>
      </c>
      <c r="S35" s="9" t="s">
        <v>30</v>
      </c>
      <c r="T35" s="40">
        <v>5801</v>
      </c>
      <c r="U35" s="9" t="s">
        <v>468</v>
      </c>
      <c r="V35" s="9" t="s">
        <v>5</v>
      </c>
    </row>
    <row r="36" spans="1:22" s="9" customFormat="1" ht="13.95" customHeight="1" x14ac:dyDescent="0.2">
      <c r="A36" s="9">
        <v>10</v>
      </c>
      <c r="B36" s="9" t="s">
        <v>67</v>
      </c>
      <c r="C36" s="9">
        <v>2020</v>
      </c>
      <c r="D36" s="9" t="s">
        <v>40</v>
      </c>
      <c r="E36" s="15" t="s">
        <v>441</v>
      </c>
      <c r="F36" s="15" t="s">
        <v>484</v>
      </c>
      <c r="G36" s="15" t="s">
        <v>485</v>
      </c>
      <c r="H36" s="15" t="s">
        <v>486</v>
      </c>
      <c r="I36" s="37" t="s">
        <v>30</v>
      </c>
      <c r="J36" s="37">
        <v>80</v>
      </c>
      <c r="K36" s="34">
        <v>3</v>
      </c>
      <c r="L36" s="15">
        <v>0.24</v>
      </c>
      <c r="M36" s="37" t="s">
        <v>30</v>
      </c>
      <c r="N36" s="41">
        <v>0.83</v>
      </c>
      <c r="O36" s="41">
        <v>1.1599999999999999</v>
      </c>
      <c r="P36" s="15" t="s">
        <v>34</v>
      </c>
      <c r="Q36" s="15" t="s">
        <v>30</v>
      </c>
      <c r="R36" s="15" t="s">
        <v>309</v>
      </c>
      <c r="S36" s="15" t="s">
        <v>30</v>
      </c>
      <c r="T36" s="14">
        <v>2000</v>
      </c>
      <c r="U36" s="9" t="s">
        <v>353</v>
      </c>
      <c r="V36" s="15" t="s">
        <v>5</v>
      </c>
    </row>
    <row r="37" spans="1:22" s="9" customFormat="1" ht="13.95" customHeight="1" x14ac:dyDescent="0.2">
      <c r="A37" s="15">
        <v>17</v>
      </c>
      <c r="B37" s="15" t="s">
        <v>89</v>
      </c>
      <c r="C37" s="15">
        <v>2017</v>
      </c>
      <c r="D37" s="15" t="s">
        <v>15</v>
      </c>
      <c r="E37" s="15" t="s">
        <v>441</v>
      </c>
      <c r="F37" s="15" t="s">
        <v>495</v>
      </c>
      <c r="G37" s="15" t="s">
        <v>496</v>
      </c>
      <c r="H37" s="15" t="s">
        <v>497</v>
      </c>
      <c r="I37" s="37" t="s">
        <v>30</v>
      </c>
      <c r="J37" s="37">
        <f>2600-1350</f>
        <v>1250</v>
      </c>
      <c r="K37" s="34">
        <v>2</v>
      </c>
      <c r="L37" s="15">
        <v>1.32</v>
      </c>
      <c r="M37" s="37">
        <v>1.48</v>
      </c>
      <c r="N37" s="37">
        <v>1.8</v>
      </c>
      <c r="O37" s="37">
        <v>1.75</v>
      </c>
      <c r="P37" s="15" t="s">
        <v>30</v>
      </c>
      <c r="Q37" s="15" t="s">
        <v>30</v>
      </c>
      <c r="R37" s="15" t="s">
        <v>92</v>
      </c>
      <c r="S37" s="15" t="s">
        <v>30</v>
      </c>
      <c r="T37" s="14">
        <v>28876</v>
      </c>
      <c r="U37" s="9" t="s">
        <v>95</v>
      </c>
      <c r="V37" s="15" t="s">
        <v>5</v>
      </c>
    </row>
    <row r="38" spans="1:22" s="9" customFormat="1" ht="13.95" customHeight="1" x14ac:dyDescent="0.2">
      <c r="A38" s="15">
        <v>30</v>
      </c>
      <c r="B38" s="15" t="s">
        <v>141</v>
      </c>
      <c r="C38" s="15">
        <v>2017</v>
      </c>
      <c r="D38" s="15" t="s">
        <v>40</v>
      </c>
      <c r="E38" s="15" t="s">
        <v>441</v>
      </c>
      <c r="F38" s="15" t="s">
        <v>528</v>
      </c>
      <c r="G38" s="15" t="s">
        <v>30</v>
      </c>
      <c r="H38" s="15" t="s">
        <v>529</v>
      </c>
      <c r="I38" s="37">
        <v>15</v>
      </c>
      <c r="J38" s="37" t="s">
        <v>30</v>
      </c>
      <c r="K38" s="34">
        <v>0.2</v>
      </c>
      <c r="L38" s="15" t="s">
        <v>30</v>
      </c>
      <c r="M38" s="37" t="s">
        <v>30</v>
      </c>
      <c r="N38" s="37" t="s">
        <v>30</v>
      </c>
      <c r="O38" s="37" t="s">
        <v>30</v>
      </c>
      <c r="P38" s="15" t="s">
        <v>34</v>
      </c>
      <c r="Q38" s="15" t="s">
        <v>30</v>
      </c>
      <c r="R38" s="15" t="s">
        <v>446</v>
      </c>
      <c r="S38" s="15" t="s">
        <v>30</v>
      </c>
      <c r="T38" s="14">
        <v>2079</v>
      </c>
      <c r="U38" s="15" t="s">
        <v>447</v>
      </c>
      <c r="V38" s="15" t="s">
        <v>5</v>
      </c>
    </row>
    <row r="39" spans="1:22" s="9" customFormat="1" ht="13.95" customHeight="1" x14ac:dyDescent="0.2">
      <c r="A39" s="15">
        <v>46</v>
      </c>
      <c r="B39" s="9" t="s">
        <v>549</v>
      </c>
      <c r="C39" s="15">
        <v>2018</v>
      </c>
      <c r="D39" s="15" t="s">
        <v>78</v>
      </c>
      <c r="E39" s="15" t="s">
        <v>441</v>
      </c>
      <c r="F39" s="15" t="s">
        <v>550</v>
      </c>
      <c r="G39" s="15" t="s">
        <v>551</v>
      </c>
      <c r="H39" s="15" t="s">
        <v>552</v>
      </c>
      <c r="I39" s="37" t="s">
        <v>30</v>
      </c>
      <c r="J39" s="37">
        <v>3500</v>
      </c>
      <c r="K39" s="34">
        <v>1</v>
      </c>
      <c r="L39" s="15">
        <v>2</v>
      </c>
      <c r="M39" s="37">
        <v>1.4</v>
      </c>
      <c r="N39" s="37">
        <v>1</v>
      </c>
      <c r="O39" s="37" t="s">
        <v>30</v>
      </c>
      <c r="P39" s="15" t="s">
        <v>30</v>
      </c>
      <c r="Q39" s="15" t="s">
        <v>30</v>
      </c>
      <c r="R39" s="15" t="s">
        <v>131</v>
      </c>
      <c r="S39" s="15" t="s">
        <v>30</v>
      </c>
      <c r="T39" s="14">
        <v>23500</v>
      </c>
      <c r="U39" s="15" t="s">
        <v>275</v>
      </c>
      <c r="V39" s="15" t="s">
        <v>5</v>
      </c>
    </row>
    <row r="40" spans="1:22" s="9" customFormat="1" ht="13.95" customHeight="1" x14ac:dyDescent="0.2">
      <c r="C40" s="9">
        <v>2021</v>
      </c>
      <c r="D40" s="9" t="s">
        <v>1392</v>
      </c>
      <c r="E40" s="9" t="s">
        <v>441</v>
      </c>
      <c r="F40" s="9" t="s">
        <v>1404</v>
      </c>
      <c r="G40" s="9" t="s">
        <v>1405</v>
      </c>
      <c r="H40" s="9" t="s">
        <v>1406</v>
      </c>
      <c r="I40" s="41" t="s">
        <v>30</v>
      </c>
      <c r="J40" s="41">
        <v>1000</v>
      </c>
      <c r="K40" s="41">
        <v>2</v>
      </c>
      <c r="L40" s="9">
        <v>1.5</v>
      </c>
      <c r="M40" s="41">
        <v>3</v>
      </c>
      <c r="N40" s="41">
        <v>1</v>
      </c>
      <c r="O40" s="41" t="s">
        <v>30</v>
      </c>
      <c r="P40" s="15" t="s">
        <v>34</v>
      </c>
      <c r="Q40" s="9" t="s">
        <v>30</v>
      </c>
      <c r="R40" s="9" t="s">
        <v>106</v>
      </c>
      <c r="S40" s="9" t="s">
        <v>30</v>
      </c>
      <c r="T40" s="40">
        <v>4900</v>
      </c>
      <c r="U40" s="15" t="s">
        <v>108</v>
      </c>
      <c r="V40" s="9" t="s">
        <v>5</v>
      </c>
    </row>
    <row r="41" spans="1:22" s="9" customFormat="1" ht="13.95" customHeight="1" x14ac:dyDescent="0.2">
      <c r="C41" s="9">
        <v>2021</v>
      </c>
      <c r="D41" s="9" t="s">
        <v>78</v>
      </c>
      <c r="E41" s="9" t="s">
        <v>441</v>
      </c>
      <c r="F41" s="9" t="s">
        <v>484</v>
      </c>
      <c r="G41" s="9" t="s">
        <v>1441</v>
      </c>
      <c r="H41" s="9" t="s">
        <v>1442</v>
      </c>
      <c r="I41" s="41" t="s">
        <v>30</v>
      </c>
      <c r="J41" s="41">
        <v>1000</v>
      </c>
      <c r="K41" s="41">
        <v>0.18</v>
      </c>
      <c r="L41" s="9">
        <v>0.75</v>
      </c>
      <c r="M41" s="41">
        <v>0.99</v>
      </c>
      <c r="N41" s="41">
        <v>0.89</v>
      </c>
      <c r="O41" s="41">
        <v>0.9</v>
      </c>
      <c r="P41" s="9" t="s">
        <v>526</v>
      </c>
      <c r="Q41" s="9" t="s">
        <v>30</v>
      </c>
      <c r="R41" s="9" t="s">
        <v>106</v>
      </c>
      <c r="S41" s="9" t="s">
        <v>30</v>
      </c>
      <c r="T41" s="40">
        <v>2200</v>
      </c>
      <c r="U41" s="9" t="s">
        <v>108</v>
      </c>
      <c r="V41" s="9" t="s">
        <v>5</v>
      </c>
    </row>
    <row r="42" spans="1:22" s="9" customFormat="1" ht="13.95" customHeight="1" x14ac:dyDescent="0.2">
      <c r="C42" s="9">
        <v>2022</v>
      </c>
      <c r="D42" s="9" t="s">
        <v>78</v>
      </c>
      <c r="E42" s="9" t="s">
        <v>441</v>
      </c>
      <c r="F42" s="9" t="s">
        <v>484</v>
      </c>
      <c r="G42" s="9" t="s">
        <v>1467</v>
      </c>
      <c r="H42" s="9" t="s">
        <v>1468</v>
      </c>
      <c r="I42" s="41" t="s">
        <v>30</v>
      </c>
      <c r="J42" s="41">
        <v>3600</v>
      </c>
      <c r="K42" s="41">
        <v>5</v>
      </c>
      <c r="L42" s="9" t="s">
        <v>30</v>
      </c>
      <c r="M42" s="41" t="s">
        <v>30</v>
      </c>
      <c r="N42" s="41" t="s">
        <v>30</v>
      </c>
      <c r="O42" s="41" t="s">
        <v>30</v>
      </c>
      <c r="P42" s="9" t="s">
        <v>1469</v>
      </c>
      <c r="Q42" s="9" t="s">
        <v>30</v>
      </c>
      <c r="R42" s="9" t="s">
        <v>106</v>
      </c>
      <c r="S42" s="9" t="s">
        <v>30</v>
      </c>
      <c r="T42" s="40">
        <v>10419</v>
      </c>
      <c r="U42" s="9" t="s">
        <v>192</v>
      </c>
      <c r="V42" s="9" t="s">
        <v>5</v>
      </c>
    </row>
    <row r="43" spans="1:22" s="9" customFormat="1" ht="13.95" customHeight="1" x14ac:dyDescent="0.2">
      <c r="A43" s="9">
        <v>10</v>
      </c>
      <c r="B43" s="9" t="s">
        <v>67</v>
      </c>
      <c r="C43" s="9">
        <v>2020</v>
      </c>
      <c r="D43" s="9" t="s">
        <v>40</v>
      </c>
      <c r="E43" s="9" t="s">
        <v>475</v>
      </c>
      <c r="F43" s="9" t="s">
        <v>476</v>
      </c>
      <c r="G43" s="9" t="s">
        <v>477</v>
      </c>
      <c r="H43" s="9" t="s">
        <v>190</v>
      </c>
      <c r="I43" s="41">
        <v>23</v>
      </c>
      <c r="J43" s="37" t="s">
        <v>30</v>
      </c>
      <c r="K43" s="33">
        <v>1.0000000000000001E-5</v>
      </c>
      <c r="L43" s="9">
        <v>52</v>
      </c>
      <c r="M43" s="41">
        <v>5</v>
      </c>
      <c r="N43" s="41">
        <v>6</v>
      </c>
      <c r="O43" s="41">
        <v>2.5</v>
      </c>
      <c r="P43" s="9" t="s">
        <v>214</v>
      </c>
      <c r="Q43" s="9" t="s">
        <v>478</v>
      </c>
      <c r="R43" s="9" t="s">
        <v>479</v>
      </c>
      <c r="S43" s="9" t="s">
        <v>480</v>
      </c>
      <c r="T43" s="40">
        <v>233100</v>
      </c>
      <c r="U43" s="9" t="s">
        <v>192</v>
      </c>
      <c r="V43" s="9" t="s">
        <v>5</v>
      </c>
    </row>
  </sheetData>
  <sheetProtection sheet="1" objects="1" scenarios="1"/>
  <sortState xmlns:xlrd2="http://schemas.microsoft.com/office/spreadsheetml/2017/richdata2" ref="A3:V43">
    <sortCondition ref="E3"/>
  </sortState>
  <mergeCells count="1">
    <mergeCell ref="A1:V1"/>
  </mergeCells>
  <conditionalFormatting sqref="A3:V43">
    <cfRule type="containsBlanks" dxfId="39" priority="3">
      <formula>LEN(TRIM(A3))=0</formula>
    </cfRule>
  </conditionalFormatting>
  <conditionalFormatting sqref="A2:XFD1048576 A1 W1:XFD1">
    <cfRule type="containsBlanks" dxfId="38" priority="2">
      <formula>LEN(TRIM(A1))=0</formula>
    </cfRule>
  </conditionalFormatting>
  <conditionalFormatting sqref="P40:P42">
    <cfRule type="containsBlanks" dxfId="37" priority="1">
      <formula>LEN(TRIM(P40))=0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19</vt:i4>
      </vt:variant>
    </vt:vector>
  </HeadingPairs>
  <TitlesOfParts>
    <vt:vector size="39" baseType="lpstr">
      <vt:lpstr>BASE DE DATOS</vt:lpstr>
      <vt:lpstr>Ingreso CEPCI</vt:lpstr>
      <vt:lpstr>DATOS</vt:lpstr>
      <vt:lpstr>CALDERAS</vt:lpstr>
      <vt:lpstr>CENTRÍFUGAS</vt:lpstr>
      <vt:lpstr>CHILLERS</vt:lpstr>
      <vt:lpstr>COMPRESORES</vt:lpstr>
      <vt:lpstr>EVAPORADORES</vt:lpstr>
      <vt:lpstr>FILTROS</vt:lpstr>
      <vt:lpstr>IC</vt:lpstr>
      <vt:lpstr>MIXERS</vt:lpstr>
      <vt:lpstr>MOLINOS</vt:lpstr>
      <vt:lpstr>ÓSMOSIS INV</vt:lpstr>
      <vt:lpstr>REACTORES</vt:lpstr>
      <vt:lpstr>RESINAS</vt:lpstr>
      <vt:lpstr>SECADORES</vt:lpstr>
      <vt:lpstr>SILOS</vt:lpstr>
      <vt:lpstr>TANQUES</vt:lpstr>
      <vt:lpstr>TK AGITADOS</vt:lpstr>
      <vt:lpstr>TORRES ENF</vt:lpstr>
      <vt:lpstr>Calderas</vt:lpstr>
      <vt:lpstr>Centrífugas</vt:lpstr>
      <vt:lpstr>Chillers</vt:lpstr>
      <vt:lpstr>Compresores</vt:lpstr>
      <vt:lpstr>'BASE DE DATOS'!Criterios</vt:lpstr>
      <vt:lpstr>Evaporadores</vt:lpstr>
      <vt:lpstr>Filtros</vt:lpstr>
      <vt:lpstr>Intercambiadores_de_calor</vt:lpstr>
      <vt:lpstr>LISTA_EQUIPOS</vt:lpstr>
      <vt:lpstr>Mixers</vt:lpstr>
      <vt:lpstr>Molinos</vt:lpstr>
      <vt:lpstr>Ósmosis_inversa</vt:lpstr>
      <vt:lpstr>Reactores</vt:lpstr>
      <vt:lpstr>Resinas_de_intercambio_iónico</vt:lpstr>
      <vt:lpstr>Secadores</vt:lpstr>
      <vt:lpstr>Silos</vt:lpstr>
      <vt:lpstr>Tanques</vt:lpstr>
      <vt:lpstr>Tanques_agitados</vt:lpstr>
      <vt:lpstr>Torres_de_enfriamiento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Maite Serena Bozzolasco Telesca</dc:creator>
  <cp:lastModifiedBy>Eduardo Testorelli</cp:lastModifiedBy>
  <dcterms:created xsi:type="dcterms:W3CDTF">2023-01-26T13:36:57Z</dcterms:created>
  <dcterms:modified xsi:type="dcterms:W3CDTF">2024-05-21T12:21:46Z</dcterms:modified>
</cp:coreProperties>
</file>