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485" activeTab="0"/>
  </bookViews>
  <sheets>
    <sheet name="Carril 0" sheetId="1" r:id="rId1"/>
    <sheet name="Carril 1" sheetId="2" r:id="rId2"/>
  </sheets>
  <definedNames/>
  <calcPr fullCalcOnLoad="1"/>
</workbook>
</file>

<file path=xl/sharedStrings.xml><?xml version="1.0" encoding="utf-8"?>
<sst xmlns="http://schemas.openxmlformats.org/spreadsheetml/2006/main" count="1223" uniqueCount="66">
  <si>
    <t>MINISTERIO DE TRANSPORTE Y OBRAS PÚBLICAS</t>
  </si>
  <si>
    <t>DIRECCIÓN NACIONAL DE VIALIDAD</t>
  </si>
  <si>
    <t>GERENCIA DE CONSERVACIÓN - DEPARTAMENTO SEGURIDAD EN EL TRÁNSITO</t>
  </si>
  <si>
    <t>SECTOR ESTUDIOS DE TRÁNSITO</t>
  </si>
  <si>
    <t>REPORTE 401 - Coeficientes de Equivalencia según Tipo de Vehículo</t>
  </si>
  <si>
    <t>Puesto: P83 / 003-268</t>
  </si>
  <si>
    <t>Ruta 3, progresiva 267K610</t>
  </si>
  <si>
    <t>Sentido: hacia P. del Puerto</t>
  </si>
  <si>
    <t>Carril: Exterior (00)</t>
  </si>
  <si>
    <t>Año: 2005</t>
  </si>
  <si>
    <t>Tipo de Vehículo</t>
  </si>
  <si>
    <t>Categ.</t>
  </si>
  <si>
    <t>Clasif.</t>
  </si>
  <si>
    <t>Volumen de Vehículos</t>
  </si>
  <si>
    <t>Conceptos</t>
  </si>
  <si>
    <t>Cant.</t>
  </si>
  <si>
    <t>Porc.</t>
  </si>
  <si>
    <t>Valor promedio de la carga</t>
  </si>
  <si>
    <t>por eje y grupos de ejes (kg)</t>
  </si>
  <si>
    <t>Bruto</t>
  </si>
  <si>
    <t>Eje 1</t>
  </si>
  <si>
    <t>Eje 2</t>
  </si>
  <si>
    <t>Eje 3</t>
  </si>
  <si>
    <t>Eje 4</t>
  </si>
  <si>
    <t>Eje 5</t>
  </si>
  <si>
    <t>Eje 6</t>
  </si>
  <si>
    <t>Tan 1</t>
  </si>
  <si>
    <t>Tan 2</t>
  </si>
  <si>
    <t>Tri 1</t>
  </si>
  <si>
    <t>Ejes Equivalentes (ESALs)</t>
  </si>
  <si>
    <t>y Coeficientes de Equivalencia (CE)</t>
  </si>
  <si>
    <t>ESALs</t>
  </si>
  <si>
    <t>Ce</t>
  </si>
  <si>
    <t>O11</t>
  </si>
  <si>
    <t>Descargados</t>
  </si>
  <si>
    <t>-</t>
  </si>
  <si>
    <t>Subcargados</t>
  </si>
  <si>
    <t>Cargados</t>
  </si>
  <si>
    <t>Sobrecargados</t>
  </si>
  <si>
    <t>O12</t>
  </si>
  <si>
    <t>O22</t>
  </si>
  <si>
    <t>C11</t>
  </si>
  <si>
    <t>C12</t>
  </si>
  <si>
    <t>C22</t>
  </si>
  <si>
    <t>T11S1</t>
  </si>
  <si>
    <t>T11S2</t>
  </si>
  <si>
    <t>T12S1</t>
  </si>
  <si>
    <t>T11S11</t>
  </si>
  <si>
    <t>C11R11</t>
  </si>
  <si>
    <t>T11S3</t>
  </si>
  <si>
    <t>T12S2</t>
  </si>
  <si>
    <t>T11S12</t>
  </si>
  <si>
    <t>T12S11</t>
  </si>
  <si>
    <t>T12S3</t>
  </si>
  <si>
    <t>C11R12</t>
  </si>
  <si>
    <t>C12R11</t>
  </si>
  <si>
    <t>C12R12</t>
  </si>
  <si>
    <t>T11S111</t>
  </si>
  <si>
    <t>T12S111</t>
  </si>
  <si>
    <t>Todos</t>
  </si>
  <si>
    <t>Intervalo de confianza 7%, nivel de confianza 95%, correspondiente a la</t>
  </si>
  <si>
    <t>clase B+ de las especificaciones COST 323 (versión 3.0, Agosto 2003).</t>
  </si>
  <si>
    <t>Sentido: hacia Young</t>
  </si>
  <si>
    <t>Carril: Exterior (01)</t>
  </si>
  <si>
    <t>Intervalo de confianza 10%, nivel de confianza 95%, correspondiente a la</t>
  </si>
  <si>
    <t>clase B de las especificaciones COST 323 (versión 3.0, Agosto 2003).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</si>
</sst>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0" borderId="0" xfId="0" applyAlignment="1">
      <alignment horizontal="left"/>
    </xf>
    <xf numFmtId="3" fontId="0" fillId="33" borderId="11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33" borderId="17" xfId="0" applyNumberFormat="1" applyFill="1" applyBorder="1" applyAlignment="1">
      <alignment horizontal="left"/>
    </xf>
    <xf numFmtId="3" fontId="0" fillId="33" borderId="18" xfId="0" applyNumberFormat="1" applyFill="1" applyBorder="1" applyAlignment="1">
      <alignment horizontal="left"/>
    </xf>
    <xf numFmtId="3" fontId="0" fillId="33" borderId="19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33" borderId="12" xfId="0" applyNumberFormat="1" applyFill="1" applyBorder="1" applyAlignment="1">
      <alignment horizontal="center"/>
    </xf>
    <xf numFmtId="9" fontId="0" fillId="33" borderId="14" xfId="0" applyNumberFormat="1" applyFill="1" applyBorder="1" applyAlignment="1">
      <alignment horizontal="center"/>
    </xf>
    <xf numFmtId="9" fontId="0" fillId="33" borderId="16" xfId="0" applyNumberFormat="1" applyFill="1" applyBorder="1" applyAlignment="1">
      <alignment horizontal="center"/>
    </xf>
    <xf numFmtId="0" fontId="3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4" fontId="0" fillId="33" borderId="18" xfId="0" applyNumberForma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276225</xdr:rowOff>
    </xdr:to>
    <xdr:pic>
      <xdr:nvPicPr>
        <xdr:cNvPr id="1" name="1 Imagen" descr="LOGO_SAE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276225</xdr:rowOff>
    </xdr:to>
    <xdr:pic>
      <xdr:nvPicPr>
        <xdr:cNvPr id="1" name="1 Imagen" descr="LOGO_SAE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5"/>
  <cols>
    <col min="1" max="2" width="8.140625" style="0" customWidth="1"/>
    <col min="3" max="3" width="13.7109375" style="0" customWidth="1"/>
    <col min="4" max="5" width="6.7109375" style="0" customWidth="1"/>
    <col min="6" max="6" width="13.7109375" style="0" customWidth="1"/>
    <col min="7" max="16" width="6.7109375" style="0" customWidth="1"/>
    <col min="17" max="17" width="13.7109375" style="0" customWidth="1"/>
    <col min="18" max="20" width="6.7109375" style="0" customWidth="1"/>
  </cols>
  <sheetData>
    <row r="1" spans="1:20" ht="26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6.25">
      <c r="A2" s="76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21">
      <c r="A3" s="77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21">
      <c r="A4" s="77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26.25">
      <c r="A7" s="74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ht="21">
      <c r="A10" s="1" t="s">
        <v>5</v>
      </c>
    </row>
    <row r="11" ht="21">
      <c r="A11" s="1" t="s">
        <v>6</v>
      </c>
    </row>
    <row r="12" ht="21">
      <c r="A12" s="1" t="s">
        <v>7</v>
      </c>
    </row>
    <row r="13" spans="1:7" ht="21">
      <c r="A13" s="1" t="s">
        <v>8</v>
      </c>
      <c r="G13" t="s">
        <v>60</v>
      </c>
    </row>
    <row r="14" spans="1:7" ht="21">
      <c r="A14" s="1" t="s">
        <v>9</v>
      </c>
      <c r="G14" t="s">
        <v>61</v>
      </c>
    </row>
    <row r="16" spans="1:20" ht="15">
      <c r="A16" s="50" t="s">
        <v>10</v>
      </c>
      <c r="B16" s="51"/>
      <c r="C16" s="50" t="s">
        <v>13</v>
      </c>
      <c r="D16" s="54"/>
      <c r="E16" s="51"/>
      <c r="F16" s="50" t="s">
        <v>17</v>
      </c>
      <c r="G16" s="54"/>
      <c r="H16" s="54"/>
      <c r="I16" s="54"/>
      <c r="J16" s="54"/>
      <c r="K16" s="54"/>
      <c r="L16" s="54"/>
      <c r="M16" s="54"/>
      <c r="N16" s="54"/>
      <c r="O16" s="54"/>
      <c r="P16" s="51"/>
      <c r="Q16" s="50" t="s">
        <v>29</v>
      </c>
      <c r="R16" s="54"/>
      <c r="S16" s="54"/>
      <c r="T16" s="51"/>
    </row>
    <row r="17" spans="1:20" ht="15">
      <c r="A17" s="52"/>
      <c r="B17" s="53"/>
      <c r="C17" s="52"/>
      <c r="D17" s="55"/>
      <c r="E17" s="53"/>
      <c r="F17" s="56" t="s">
        <v>18</v>
      </c>
      <c r="G17" s="55"/>
      <c r="H17" s="55"/>
      <c r="I17" s="55"/>
      <c r="J17" s="55"/>
      <c r="K17" s="55"/>
      <c r="L17" s="55"/>
      <c r="M17" s="55"/>
      <c r="N17" s="55"/>
      <c r="O17" s="55"/>
      <c r="P17" s="53"/>
      <c r="Q17" s="56" t="s">
        <v>30</v>
      </c>
      <c r="R17" s="55"/>
      <c r="S17" s="55"/>
      <c r="T17" s="53"/>
    </row>
    <row r="18" spans="1:21" ht="15">
      <c r="A18" s="2" t="s">
        <v>11</v>
      </c>
      <c r="B18" s="2" t="s">
        <v>12</v>
      </c>
      <c r="C18" s="2" t="s">
        <v>14</v>
      </c>
      <c r="D18" s="2" t="s">
        <v>15</v>
      </c>
      <c r="E18" s="2" t="s">
        <v>16</v>
      </c>
      <c r="F18" s="2" t="s">
        <v>14</v>
      </c>
      <c r="G18" s="2" t="s">
        <v>19</v>
      </c>
      <c r="H18" s="2" t="s">
        <v>20</v>
      </c>
      <c r="I18" s="2" t="s">
        <v>21</v>
      </c>
      <c r="J18" s="2" t="s">
        <v>22</v>
      </c>
      <c r="K18" s="2" t="s">
        <v>23</v>
      </c>
      <c r="L18" s="2" t="s">
        <v>24</v>
      </c>
      <c r="M18" s="2" t="s">
        <v>25</v>
      </c>
      <c r="N18" s="2" t="s">
        <v>26</v>
      </c>
      <c r="O18" s="2" t="s">
        <v>27</v>
      </c>
      <c r="P18" s="2" t="s">
        <v>28</v>
      </c>
      <c r="Q18" s="2" t="s">
        <v>14</v>
      </c>
      <c r="R18" s="2" t="s">
        <v>31</v>
      </c>
      <c r="S18" s="57" t="s">
        <v>32</v>
      </c>
      <c r="T18" s="58"/>
      <c r="U18" s="3"/>
    </row>
    <row r="19" spans="1:21" ht="15">
      <c r="A19" s="59">
        <v>6</v>
      </c>
      <c r="B19" s="59" t="s">
        <v>33</v>
      </c>
      <c r="C19" s="10" t="s">
        <v>34</v>
      </c>
      <c r="D19" s="4" t="s">
        <v>35</v>
      </c>
      <c r="E19" s="44" t="s">
        <v>35</v>
      </c>
      <c r="F19" s="20" t="s">
        <v>34</v>
      </c>
      <c r="G19" s="4" t="s">
        <v>35</v>
      </c>
      <c r="H19" s="28" t="s">
        <v>35</v>
      </c>
      <c r="I19" s="28" t="s">
        <v>35</v>
      </c>
      <c r="J19" s="28" t="s">
        <v>35</v>
      </c>
      <c r="K19" s="28" t="s">
        <v>35</v>
      </c>
      <c r="L19" s="28" t="s">
        <v>35</v>
      </c>
      <c r="M19" s="5" t="s">
        <v>35</v>
      </c>
      <c r="N19" s="4" t="s">
        <v>35</v>
      </c>
      <c r="O19" s="28" t="s">
        <v>35</v>
      </c>
      <c r="P19" s="5" t="s">
        <v>35</v>
      </c>
      <c r="Q19" s="10" t="s">
        <v>34</v>
      </c>
      <c r="R19" s="4" t="s">
        <v>35</v>
      </c>
      <c r="S19" s="37" t="str">
        <f aca="true" t="shared" si="0" ref="S19:S50">IF(R19="-","-",R19/D19)</f>
        <v>-</v>
      </c>
      <c r="T19" s="62">
        <f>IF(SUM(R19:R22)=0,0,SUM(R19:R22)/SUM(D19:D22))</f>
        <v>1.6063964324874302</v>
      </c>
      <c r="U19" s="3"/>
    </row>
    <row r="20" spans="1:21" ht="15">
      <c r="A20" s="60"/>
      <c r="B20" s="60"/>
      <c r="C20" s="11" t="s">
        <v>36</v>
      </c>
      <c r="D20" s="6">
        <v>91</v>
      </c>
      <c r="E20" s="45">
        <f>IF(D20=0,0,D20/SUM(D19:D22))</f>
        <v>0.22921914357682618</v>
      </c>
      <c r="F20" s="21" t="s">
        <v>36</v>
      </c>
      <c r="G20" s="6">
        <v>11623.0771484375</v>
      </c>
      <c r="H20" s="29">
        <v>4691.208984375</v>
      </c>
      <c r="I20" s="29">
        <v>6931.8681640625</v>
      </c>
      <c r="J20" s="29">
        <v>0</v>
      </c>
      <c r="K20" s="29">
        <v>0</v>
      </c>
      <c r="L20" s="29">
        <v>0</v>
      </c>
      <c r="M20" s="7">
        <v>0</v>
      </c>
      <c r="N20" s="6" t="s">
        <v>35</v>
      </c>
      <c r="O20" s="29" t="s">
        <v>35</v>
      </c>
      <c r="P20" s="7" t="s">
        <v>35</v>
      </c>
      <c r="Q20" s="11" t="s">
        <v>36</v>
      </c>
      <c r="R20" s="6">
        <v>62.29903030395508</v>
      </c>
      <c r="S20" s="38">
        <f t="shared" si="0"/>
        <v>0.684604728614891</v>
      </c>
      <c r="T20" s="63"/>
      <c r="U20" s="3"/>
    </row>
    <row r="21" spans="1:21" ht="15">
      <c r="A21" s="60"/>
      <c r="B21" s="60"/>
      <c r="C21" s="11" t="s">
        <v>37</v>
      </c>
      <c r="D21" s="6">
        <v>261</v>
      </c>
      <c r="E21" s="45">
        <f>IF(D21=0,0,D21/SUM(D19:D22))</f>
        <v>0.6574307304785895</v>
      </c>
      <c r="F21" s="21" t="s">
        <v>37</v>
      </c>
      <c r="G21" s="6">
        <v>14800.3828125</v>
      </c>
      <c r="H21" s="29">
        <v>6172.03076171875</v>
      </c>
      <c r="I21" s="29">
        <v>8628.3525390625</v>
      </c>
      <c r="J21" s="29">
        <v>0</v>
      </c>
      <c r="K21" s="29">
        <v>0</v>
      </c>
      <c r="L21" s="29">
        <v>0</v>
      </c>
      <c r="M21" s="7">
        <v>0</v>
      </c>
      <c r="N21" s="6" t="s">
        <v>35</v>
      </c>
      <c r="O21" s="29" t="s">
        <v>35</v>
      </c>
      <c r="P21" s="7" t="s">
        <v>35</v>
      </c>
      <c r="Q21" s="11" t="s">
        <v>37</v>
      </c>
      <c r="R21" s="6">
        <v>424.4045715332031</v>
      </c>
      <c r="S21" s="38">
        <f t="shared" si="0"/>
        <v>1.6260711552996288</v>
      </c>
      <c r="T21" s="63"/>
      <c r="U21" s="3"/>
    </row>
    <row r="22" spans="1:21" ht="15">
      <c r="A22" s="61"/>
      <c r="B22" s="61"/>
      <c r="C22" s="12" t="s">
        <v>38</v>
      </c>
      <c r="D22" s="8">
        <v>45</v>
      </c>
      <c r="E22" s="46">
        <f>IF(D22=0,0,D22/SUM(D19:D22))</f>
        <v>0.11335012594458438</v>
      </c>
      <c r="F22" s="22" t="s">
        <v>38</v>
      </c>
      <c r="G22" s="8">
        <v>17508.888671875</v>
      </c>
      <c r="H22" s="30">
        <v>7191.111328125</v>
      </c>
      <c r="I22" s="30">
        <v>10317.77734375</v>
      </c>
      <c r="J22" s="30">
        <v>0</v>
      </c>
      <c r="K22" s="30">
        <v>0</v>
      </c>
      <c r="L22" s="30">
        <v>0</v>
      </c>
      <c r="M22" s="9">
        <v>0</v>
      </c>
      <c r="N22" s="8" t="s">
        <v>35</v>
      </c>
      <c r="O22" s="30" t="s">
        <v>35</v>
      </c>
      <c r="P22" s="9" t="s">
        <v>35</v>
      </c>
      <c r="Q22" s="12" t="s">
        <v>38</v>
      </c>
      <c r="R22" s="8">
        <v>151.03578186035156</v>
      </c>
      <c r="S22" s="39">
        <f t="shared" si="0"/>
        <v>3.3563507080078123</v>
      </c>
      <c r="T22" s="64"/>
      <c r="U22" s="3"/>
    </row>
    <row r="23" spans="1:21" ht="15">
      <c r="A23" s="65">
        <v>7</v>
      </c>
      <c r="B23" s="65" t="s">
        <v>39</v>
      </c>
      <c r="C23" s="13" t="s">
        <v>34</v>
      </c>
      <c r="D23" s="17">
        <v>4</v>
      </c>
      <c r="E23" s="47">
        <f>IF(D23=0,0,D23/SUM(D23:D26))</f>
        <v>0.0008394543546694648</v>
      </c>
      <c r="F23" s="23" t="s">
        <v>34</v>
      </c>
      <c r="G23" s="17">
        <v>7750</v>
      </c>
      <c r="H23" s="31">
        <v>2550</v>
      </c>
      <c r="I23" s="31">
        <v>3450</v>
      </c>
      <c r="J23" s="31">
        <v>1750</v>
      </c>
      <c r="K23" s="31">
        <v>0</v>
      </c>
      <c r="L23" s="31">
        <v>0</v>
      </c>
      <c r="M23" s="34">
        <v>0</v>
      </c>
      <c r="N23" s="17">
        <v>5200</v>
      </c>
      <c r="O23" s="31" t="s">
        <v>35</v>
      </c>
      <c r="P23" s="34" t="s">
        <v>35</v>
      </c>
      <c r="Q23" s="13" t="s">
        <v>34</v>
      </c>
      <c r="R23" s="17">
        <v>0.0938882827758789</v>
      </c>
      <c r="S23" s="40">
        <f t="shared" si="0"/>
        <v>0.023472070693969727</v>
      </c>
      <c r="T23" s="68">
        <f>IF(SUM(R23:R26)=0,0,SUM(R23:R26)/SUM(D23:D26))</f>
        <v>0.7221252059135957</v>
      </c>
      <c r="U23" s="3"/>
    </row>
    <row r="24" spans="1:21" ht="15">
      <c r="A24" s="66"/>
      <c r="B24" s="66"/>
      <c r="C24" s="14" t="s">
        <v>36</v>
      </c>
      <c r="D24" s="18">
        <v>720</v>
      </c>
      <c r="E24" s="48">
        <f>IF(D24=0,0,D24/SUM(D23:D26))</f>
        <v>0.15110178384050368</v>
      </c>
      <c r="F24" s="24" t="s">
        <v>36</v>
      </c>
      <c r="G24" s="18">
        <v>14449.1669921875</v>
      </c>
      <c r="H24" s="32">
        <v>5026.8056640625</v>
      </c>
      <c r="I24" s="32">
        <v>5015.41650390625</v>
      </c>
      <c r="J24" s="32">
        <v>4406.9443359375</v>
      </c>
      <c r="K24" s="32">
        <v>0</v>
      </c>
      <c r="L24" s="32">
        <v>0</v>
      </c>
      <c r="M24" s="35">
        <v>0</v>
      </c>
      <c r="N24" s="18">
        <v>9422.361328125</v>
      </c>
      <c r="O24" s="32" t="s">
        <v>35</v>
      </c>
      <c r="P24" s="35" t="s">
        <v>35</v>
      </c>
      <c r="Q24" s="14" t="s">
        <v>36</v>
      </c>
      <c r="R24" s="18">
        <v>216.1417999267578</v>
      </c>
      <c r="S24" s="41">
        <f t="shared" si="0"/>
        <v>0.3001969443427192</v>
      </c>
      <c r="T24" s="69"/>
      <c r="U24" s="3"/>
    </row>
    <row r="25" spans="1:21" ht="15">
      <c r="A25" s="66"/>
      <c r="B25" s="66"/>
      <c r="C25" s="14" t="s">
        <v>37</v>
      </c>
      <c r="D25" s="18">
        <v>3453</v>
      </c>
      <c r="E25" s="48">
        <f>IF(D25=0,0,D25/SUM(D23:D26))</f>
        <v>0.7246589716684155</v>
      </c>
      <c r="F25" s="24" t="s">
        <v>37</v>
      </c>
      <c r="G25" s="18">
        <v>17988.271484375</v>
      </c>
      <c r="H25" s="32">
        <v>6383.869140625</v>
      </c>
      <c r="I25" s="32">
        <v>5728.96044921875</v>
      </c>
      <c r="J25" s="32">
        <v>5875.44140625</v>
      </c>
      <c r="K25" s="32">
        <v>0</v>
      </c>
      <c r="L25" s="32">
        <v>0</v>
      </c>
      <c r="M25" s="35">
        <v>0</v>
      </c>
      <c r="N25" s="18">
        <v>11604.40234375</v>
      </c>
      <c r="O25" s="32" t="s">
        <v>35</v>
      </c>
      <c r="P25" s="35" t="s">
        <v>35</v>
      </c>
      <c r="Q25" s="14" t="s">
        <v>37</v>
      </c>
      <c r="R25" s="18">
        <v>2458.52001953125</v>
      </c>
      <c r="S25" s="41">
        <f t="shared" si="0"/>
        <v>0.7119953720044164</v>
      </c>
      <c r="T25" s="69"/>
      <c r="U25" s="3"/>
    </row>
    <row r="26" spans="1:21" ht="15">
      <c r="A26" s="67"/>
      <c r="B26" s="67"/>
      <c r="C26" s="15" t="s">
        <v>38</v>
      </c>
      <c r="D26" s="19">
        <v>588</v>
      </c>
      <c r="E26" s="49">
        <f>IF(D26=0,0,D26/SUM(D23:D26))</f>
        <v>0.12339979013641134</v>
      </c>
      <c r="F26" s="25" t="s">
        <v>38</v>
      </c>
      <c r="G26" s="19">
        <v>20805.271484375</v>
      </c>
      <c r="H26" s="33">
        <v>7454.421875</v>
      </c>
      <c r="I26" s="33">
        <v>6595.91845703125</v>
      </c>
      <c r="J26" s="33">
        <v>6754.93212890625</v>
      </c>
      <c r="K26" s="33">
        <v>0</v>
      </c>
      <c r="L26" s="33">
        <v>0</v>
      </c>
      <c r="M26" s="36">
        <v>0</v>
      </c>
      <c r="N26" s="19">
        <v>13350.8505859375</v>
      </c>
      <c r="O26" s="33" t="s">
        <v>35</v>
      </c>
      <c r="P26" s="36" t="s">
        <v>35</v>
      </c>
      <c r="Q26" s="15" t="s">
        <v>38</v>
      </c>
      <c r="R26" s="19">
        <v>766.1708984375</v>
      </c>
      <c r="S26" s="42">
        <f t="shared" si="0"/>
        <v>1.3030117320365646</v>
      </c>
      <c r="T26" s="70"/>
      <c r="U26" s="3"/>
    </row>
    <row r="27" spans="1:21" ht="15">
      <c r="A27" s="59">
        <v>8</v>
      </c>
      <c r="B27" s="59" t="s">
        <v>40</v>
      </c>
      <c r="C27" s="10" t="s">
        <v>34</v>
      </c>
      <c r="D27" s="4">
        <v>2</v>
      </c>
      <c r="E27" s="44">
        <f>IF(D27=0,0,D27/SUM(D27:D30))</f>
        <v>0.005681818181818182</v>
      </c>
      <c r="F27" s="20" t="s">
        <v>34</v>
      </c>
      <c r="G27" s="4">
        <v>8600</v>
      </c>
      <c r="H27" s="28">
        <v>1600</v>
      </c>
      <c r="I27" s="28">
        <v>1800</v>
      </c>
      <c r="J27" s="28">
        <v>3500</v>
      </c>
      <c r="K27" s="28">
        <v>1700</v>
      </c>
      <c r="L27" s="28">
        <v>0</v>
      </c>
      <c r="M27" s="5">
        <v>0</v>
      </c>
      <c r="N27" s="4">
        <v>3400</v>
      </c>
      <c r="O27" s="28">
        <v>5200</v>
      </c>
      <c r="P27" s="5" t="s">
        <v>35</v>
      </c>
      <c r="Q27" s="10" t="s">
        <v>34</v>
      </c>
      <c r="R27" s="4">
        <v>0.028399184346199036</v>
      </c>
      <c r="S27" s="37">
        <f t="shared" si="0"/>
        <v>0.014199592173099518</v>
      </c>
      <c r="T27" s="62">
        <f>IF(SUM(R27:R30)=0,0,SUM(R27:R30)/SUM(D27:D30))</f>
        <v>0.9731922954405573</v>
      </c>
      <c r="U27" s="3"/>
    </row>
    <row r="28" spans="1:21" ht="15">
      <c r="A28" s="60"/>
      <c r="B28" s="60"/>
      <c r="C28" s="11" t="s">
        <v>36</v>
      </c>
      <c r="D28" s="6">
        <v>26</v>
      </c>
      <c r="E28" s="45">
        <f>IF(D28=0,0,D28/SUM(D27:D30))</f>
        <v>0.07386363636363637</v>
      </c>
      <c r="F28" s="21" t="s">
        <v>36</v>
      </c>
      <c r="G28" s="6">
        <v>15853.845703125</v>
      </c>
      <c r="H28" s="29">
        <v>2861.53857421875</v>
      </c>
      <c r="I28" s="29">
        <v>3042.3076171875</v>
      </c>
      <c r="J28" s="29">
        <v>6911.53857421875</v>
      </c>
      <c r="K28" s="29">
        <v>3038.46142578125</v>
      </c>
      <c r="L28" s="29">
        <v>0</v>
      </c>
      <c r="M28" s="7">
        <v>0</v>
      </c>
      <c r="N28" s="6">
        <v>5903.84619140625</v>
      </c>
      <c r="O28" s="29">
        <v>9950</v>
      </c>
      <c r="P28" s="7" t="s">
        <v>35</v>
      </c>
      <c r="Q28" s="11" t="s">
        <v>36</v>
      </c>
      <c r="R28" s="6">
        <v>6.152949333190918</v>
      </c>
      <c r="S28" s="38">
        <f t="shared" si="0"/>
        <v>0.23665189743041992</v>
      </c>
      <c r="T28" s="63"/>
      <c r="U28" s="3"/>
    </row>
    <row r="29" spans="1:21" ht="15">
      <c r="A29" s="60"/>
      <c r="B29" s="60"/>
      <c r="C29" s="11" t="s">
        <v>37</v>
      </c>
      <c r="D29" s="6">
        <v>181</v>
      </c>
      <c r="E29" s="45">
        <f>IF(D29=0,0,D29/SUM(D27:D30))</f>
        <v>0.5142045454545454</v>
      </c>
      <c r="F29" s="21" t="s">
        <v>37</v>
      </c>
      <c r="G29" s="6">
        <v>22309.9453125</v>
      </c>
      <c r="H29" s="29">
        <v>4102.76220703125</v>
      </c>
      <c r="I29" s="29">
        <v>4217.6796875</v>
      </c>
      <c r="J29" s="29">
        <v>9368.5078125</v>
      </c>
      <c r="K29" s="29">
        <v>4620.99462890625</v>
      </c>
      <c r="L29" s="29">
        <v>0</v>
      </c>
      <c r="M29" s="7">
        <v>0</v>
      </c>
      <c r="N29" s="6">
        <v>8320.44140625</v>
      </c>
      <c r="O29" s="29">
        <v>13989.501953125</v>
      </c>
      <c r="P29" s="7" t="s">
        <v>35</v>
      </c>
      <c r="Q29" s="11" t="s">
        <v>37</v>
      </c>
      <c r="R29" s="6">
        <v>148.1502227783203</v>
      </c>
      <c r="S29" s="38">
        <f t="shared" si="0"/>
        <v>0.8185095181122669</v>
      </c>
      <c r="T29" s="63"/>
      <c r="U29" s="3"/>
    </row>
    <row r="30" spans="1:21" ht="15">
      <c r="A30" s="61"/>
      <c r="B30" s="61"/>
      <c r="C30" s="12" t="s">
        <v>38</v>
      </c>
      <c r="D30" s="8">
        <v>143</v>
      </c>
      <c r="E30" s="46">
        <f>IF(D30=0,0,D30/SUM(D27:D30))</f>
        <v>0.40625</v>
      </c>
      <c r="F30" s="22" t="s">
        <v>38</v>
      </c>
      <c r="G30" s="8">
        <v>25229.37109375</v>
      </c>
      <c r="H30" s="30">
        <v>4709.7900390625</v>
      </c>
      <c r="I30" s="30">
        <v>4855.24462890625</v>
      </c>
      <c r="J30" s="30">
        <v>10426.5732421875</v>
      </c>
      <c r="K30" s="30">
        <v>5237.76220703125</v>
      </c>
      <c r="L30" s="30">
        <v>0</v>
      </c>
      <c r="M30" s="9">
        <v>0</v>
      </c>
      <c r="N30" s="8">
        <v>9565.03515625</v>
      </c>
      <c r="O30" s="30">
        <v>15664.3359375</v>
      </c>
      <c r="P30" s="9" t="s">
        <v>35</v>
      </c>
      <c r="Q30" s="12" t="s">
        <v>38</v>
      </c>
      <c r="R30" s="8">
        <v>188.23211669921875</v>
      </c>
      <c r="S30" s="39">
        <f t="shared" si="0"/>
        <v>1.3163085083861452</v>
      </c>
      <c r="T30" s="64"/>
      <c r="U30" s="3"/>
    </row>
    <row r="31" spans="1:21" ht="15">
      <c r="A31" s="65">
        <v>9</v>
      </c>
      <c r="B31" s="65" t="s">
        <v>41</v>
      </c>
      <c r="C31" s="13" t="s">
        <v>34</v>
      </c>
      <c r="D31" s="17">
        <v>582</v>
      </c>
      <c r="E31" s="47">
        <f>IF(D31=0,0,D31/SUM(D31:D34))</f>
        <v>0.09768378650553877</v>
      </c>
      <c r="F31" s="23" t="s">
        <v>34</v>
      </c>
      <c r="G31" s="17">
        <v>5625.2578125</v>
      </c>
      <c r="H31" s="31">
        <v>2707.216552734375</v>
      </c>
      <c r="I31" s="31">
        <v>2918.041259765625</v>
      </c>
      <c r="J31" s="31">
        <v>0</v>
      </c>
      <c r="K31" s="31">
        <v>0</v>
      </c>
      <c r="L31" s="31">
        <v>0</v>
      </c>
      <c r="M31" s="34">
        <v>0</v>
      </c>
      <c r="N31" s="17" t="s">
        <v>35</v>
      </c>
      <c r="O31" s="31" t="s">
        <v>35</v>
      </c>
      <c r="P31" s="34" t="s">
        <v>35</v>
      </c>
      <c r="Q31" s="13" t="s">
        <v>34</v>
      </c>
      <c r="R31" s="17">
        <v>17.54295539855957</v>
      </c>
      <c r="S31" s="40">
        <f t="shared" si="0"/>
        <v>0.030142535049071426</v>
      </c>
      <c r="T31" s="68">
        <f>IF(SUM(R31:R34)=0,0,SUM(R31:R34)/SUM(D31:D34))</f>
        <v>1.5555038096801512</v>
      </c>
      <c r="U31" s="3"/>
    </row>
    <row r="32" spans="1:21" ht="15">
      <c r="A32" s="66"/>
      <c r="B32" s="66"/>
      <c r="C32" s="14" t="s">
        <v>36</v>
      </c>
      <c r="D32" s="18">
        <v>3006</v>
      </c>
      <c r="E32" s="48">
        <f>IF(D32=0,0,D32/SUM(D31:D34))</f>
        <v>0.5045317220543807</v>
      </c>
      <c r="F32" s="24" t="s">
        <v>36</v>
      </c>
      <c r="G32" s="18">
        <v>9218.529296875</v>
      </c>
      <c r="H32" s="32">
        <v>4151.82958984375</v>
      </c>
      <c r="I32" s="32">
        <v>5066.69970703125</v>
      </c>
      <c r="J32" s="32">
        <v>0</v>
      </c>
      <c r="K32" s="32">
        <v>0</v>
      </c>
      <c r="L32" s="32">
        <v>0</v>
      </c>
      <c r="M32" s="35">
        <v>0</v>
      </c>
      <c r="N32" s="18" t="s">
        <v>35</v>
      </c>
      <c r="O32" s="32" t="s">
        <v>35</v>
      </c>
      <c r="P32" s="35" t="s">
        <v>35</v>
      </c>
      <c r="Q32" s="14" t="s">
        <v>36</v>
      </c>
      <c r="R32" s="18">
        <v>903.4971313476562</v>
      </c>
      <c r="S32" s="41">
        <f t="shared" si="0"/>
        <v>0.3005645812866455</v>
      </c>
      <c r="T32" s="69"/>
      <c r="U32" s="3"/>
    </row>
    <row r="33" spans="1:21" ht="15">
      <c r="A33" s="66"/>
      <c r="B33" s="66"/>
      <c r="C33" s="14" t="s">
        <v>37</v>
      </c>
      <c r="D33" s="18">
        <v>1125</v>
      </c>
      <c r="E33" s="48">
        <f>IF(D33=0,0,D33/SUM(D31:D34))</f>
        <v>0.18882175226586104</v>
      </c>
      <c r="F33" s="24" t="s">
        <v>37</v>
      </c>
      <c r="G33" s="18">
        <v>14998.044921875</v>
      </c>
      <c r="H33" s="32">
        <v>5995.9111328125</v>
      </c>
      <c r="I33" s="32">
        <v>9002.1337890625</v>
      </c>
      <c r="J33" s="32">
        <v>0</v>
      </c>
      <c r="K33" s="32">
        <v>0</v>
      </c>
      <c r="L33" s="32">
        <v>0</v>
      </c>
      <c r="M33" s="35">
        <v>0</v>
      </c>
      <c r="N33" s="18" t="s">
        <v>35</v>
      </c>
      <c r="O33" s="32" t="s">
        <v>35</v>
      </c>
      <c r="P33" s="35" t="s">
        <v>35</v>
      </c>
      <c r="Q33" s="14" t="s">
        <v>37</v>
      </c>
      <c r="R33" s="18">
        <v>2198.162841796875</v>
      </c>
      <c r="S33" s="41">
        <f t="shared" si="0"/>
        <v>1.9539225260416666</v>
      </c>
      <c r="T33" s="69"/>
      <c r="U33" s="3"/>
    </row>
    <row r="34" spans="1:21" ht="15">
      <c r="A34" s="67"/>
      <c r="B34" s="67"/>
      <c r="C34" s="15" t="s">
        <v>38</v>
      </c>
      <c r="D34" s="19">
        <v>1245</v>
      </c>
      <c r="E34" s="49">
        <f>IF(D34=0,0,D34/SUM(D31:D34))</f>
        <v>0.20896273917421954</v>
      </c>
      <c r="F34" s="25" t="s">
        <v>38</v>
      </c>
      <c r="G34" s="19">
        <v>18805.060546875</v>
      </c>
      <c r="H34" s="33">
        <v>8690.923828125</v>
      </c>
      <c r="I34" s="33">
        <v>10114.13671875</v>
      </c>
      <c r="J34" s="33">
        <v>0</v>
      </c>
      <c r="K34" s="33">
        <v>0</v>
      </c>
      <c r="L34" s="33">
        <v>0</v>
      </c>
      <c r="M34" s="36">
        <v>0</v>
      </c>
      <c r="N34" s="19" t="s">
        <v>35</v>
      </c>
      <c r="O34" s="33" t="s">
        <v>35</v>
      </c>
      <c r="P34" s="36" t="s">
        <v>35</v>
      </c>
      <c r="Q34" s="15" t="s">
        <v>38</v>
      </c>
      <c r="R34" s="19">
        <v>6148.48876953125</v>
      </c>
      <c r="S34" s="42">
        <f t="shared" si="0"/>
        <v>4.938545196410643</v>
      </c>
      <c r="T34" s="70"/>
      <c r="U34" s="3"/>
    </row>
    <row r="35" spans="1:21" ht="15">
      <c r="A35" s="59">
        <v>10</v>
      </c>
      <c r="B35" s="59" t="s">
        <v>42</v>
      </c>
      <c r="C35" s="10" t="s">
        <v>34</v>
      </c>
      <c r="D35" s="4">
        <v>154</v>
      </c>
      <c r="E35" s="44">
        <f>IF(D35=0,0,D35/SUM(D35:D38))</f>
        <v>0.05248807089297887</v>
      </c>
      <c r="F35" s="20" t="s">
        <v>34</v>
      </c>
      <c r="G35" s="4">
        <v>8236.3642578125</v>
      </c>
      <c r="H35" s="28">
        <v>3348.701416015625</v>
      </c>
      <c r="I35" s="28">
        <v>2446.753173828125</v>
      </c>
      <c r="J35" s="28">
        <v>2440.9091796875</v>
      </c>
      <c r="K35" s="28">
        <v>0</v>
      </c>
      <c r="L35" s="28">
        <v>0</v>
      </c>
      <c r="M35" s="5">
        <v>0</v>
      </c>
      <c r="N35" s="4">
        <v>4887.662109375</v>
      </c>
      <c r="O35" s="28" t="s">
        <v>35</v>
      </c>
      <c r="P35" s="5" t="s">
        <v>35</v>
      </c>
      <c r="Q35" s="10" t="s">
        <v>34</v>
      </c>
      <c r="R35" s="4">
        <v>5.754945755004883</v>
      </c>
      <c r="S35" s="37">
        <f t="shared" si="0"/>
        <v>0.03736977762990184</v>
      </c>
      <c r="T35" s="62">
        <f>IF(SUM(R35:R38)=0,0,SUM(R35:R38)/SUM(D35:D38))</f>
        <v>2.993810887066946</v>
      </c>
      <c r="U35" s="3"/>
    </row>
    <row r="36" spans="1:21" ht="15">
      <c r="A36" s="60"/>
      <c r="B36" s="60"/>
      <c r="C36" s="11" t="s">
        <v>36</v>
      </c>
      <c r="D36" s="6">
        <v>642</v>
      </c>
      <c r="E36" s="45">
        <f>IF(D36=0,0,D36/SUM(D35:D38))</f>
        <v>0.21881390593047034</v>
      </c>
      <c r="F36" s="21" t="s">
        <v>36</v>
      </c>
      <c r="G36" s="6">
        <v>14089.408203125</v>
      </c>
      <c r="H36" s="29">
        <v>4947.04052734375</v>
      </c>
      <c r="I36" s="29">
        <v>4769.0029296875</v>
      </c>
      <c r="J36" s="29">
        <v>4373.3642578125</v>
      </c>
      <c r="K36" s="29">
        <v>0</v>
      </c>
      <c r="L36" s="29">
        <v>0</v>
      </c>
      <c r="M36" s="7">
        <v>0</v>
      </c>
      <c r="N36" s="6">
        <v>9142.3671875</v>
      </c>
      <c r="O36" s="29" t="s">
        <v>35</v>
      </c>
      <c r="P36" s="7" t="s">
        <v>35</v>
      </c>
      <c r="Q36" s="11" t="s">
        <v>36</v>
      </c>
      <c r="R36" s="6">
        <v>233.47218322753906</v>
      </c>
      <c r="S36" s="38">
        <f t="shared" si="0"/>
        <v>0.36366383680302033</v>
      </c>
      <c r="T36" s="63"/>
      <c r="U36" s="3"/>
    </row>
    <row r="37" spans="1:21" ht="15">
      <c r="A37" s="60"/>
      <c r="B37" s="60"/>
      <c r="C37" s="11" t="s">
        <v>37</v>
      </c>
      <c r="D37" s="6">
        <v>770</v>
      </c>
      <c r="E37" s="45">
        <f>IF(D37=0,0,D37/SUM(D35:D38))</f>
        <v>0.26244035446489433</v>
      </c>
      <c r="F37" s="21" t="s">
        <v>37</v>
      </c>
      <c r="G37" s="6">
        <v>21936.36328125</v>
      </c>
      <c r="H37" s="29">
        <v>6317.662109375</v>
      </c>
      <c r="I37" s="29">
        <v>8107.7919921875</v>
      </c>
      <c r="J37" s="29">
        <v>7510.9091796875</v>
      </c>
      <c r="K37" s="29">
        <v>0</v>
      </c>
      <c r="L37" s="29">
        <v>0</v>
      </c>
      <c r="M37" s="7">
        <v>0</v>
      </c>
      <c r="N37" s="6">
        <v>15618.701171875</v>
      </c>
      <c r="O37" s="29" t="s">
        <v>35</v>
      </c>
      <c r="P37" s="7" t="s">
        <v>35</v>
      </c>
      <c r="Q37" s="11" t="s">
        <v>37</v>
      </c>
      <c r="R37" s="6">
        <v>1281.463134765625</v>
      </c>
      <c r="S37" s="38">
        <f t="shared" si="0"/>
        <v>1.6642378373579545</v>
      </c>
      <c r="T37" s="63"/>
      <c r="U37" s="3"/>
    </row>
    <row r="38" spans="1:21" ht="15">
      <c r="A38" s="61"/>
      <c r="B38" s="61"/>
      <c r="C38" s="12" t="s">
        <v>38</v>
      </c>
      <c r="D38" s="8">
        <v>1368</v>
      </c>
      <c r="E38" s="46">
        <f>IF(D38=0,0,D38/SUM(D35:D38))</f>
        <v>0.4662576687116564</v>
      </c>
      <c r="F38" s="22" t="s">
        <v>38</v>
      </c>
      <c r="G38" s="8">
        <v>27558.48046875</v>
      </c>
      <c r="H38" s="30">
        <v>9516.958984375</v>
      </c>
      <c r="I38" s="30">
        <v>8715.423828125</v>
      </c>
      <c r="J38" s="30">
        <v>9326.0966796875</v>
      </c>
      <c r="K38" s="30">
        <v>0</v>
      </c>
      <c r="L38" s="30">
        <v>0</v>
      </c>
      <c r="M38" s="9">
        <v>0</v>
      </c>
      <c r="N38" s="8">
        <v>18041.51953125</v>
      </c>
      <c r="O38" s="30" t="s">
        <v>35</v>
      </c>
      <c r="P38" s="9" t="s">
        <v>35</v>
      </c>
      <c r="Q38" s="12" t="s">
        <v>38</v>
      </c>
      <c r="R38" s="8">
        <v>7263.15087890625</v>
      </c>
      <c r="S38" s="39">
        <f t="shared" si="0"/>
        <v>5.3093208179139255</v>
      </c>
      <c r="T38" s="64"/>
      <c r="U38" s="3"/>
    </row>
    <row r="39" spans="1:21" ht="15">
      <c r="A39" s="65">
        <v>11</v>
      </c>
      <c r="B39" s="65" t="s">
        <v>43</v>
      </c>
      <c r="C39" s="13" t="s">
        <v>34</v>
      </c>
      <c r="D39" s="17" t="s">
        <v>35</v>
      </c>
      <c r="E39" s="47" t="s">
        <v>35</v>
      </c>
      <c r="F39" s="23" t="s">
        <v>34</v>
      </c>
      <c r="G39" s="17" t="s">
        <v>35</v>
      </c>
      <c r="H39" s="31" t="s">
        <v>35</v>
      </c>
      <c r="I39" s="31" t="s">
        <v>35</v>
      </c>
      <c r="J39" s="31" t="s">
        <v>35</v>
      </c>
      <c r="K39" s="31" t="s">
        <v>35</v>
      </c>
      <c r="L39" s="31" t="s">
        <v>35</v>
      </c>
      <c r="M39" s="34" t="s">
        <v>35</v>
      </c>
      <c r="N39" s="17" t="s">
        <v>35</v>
      </c>
      <c r="O39" s="31" t="s">
        <v>35</v>
      </c>
      <c r="P39" s="34" t="s">
        <v>35</v>
      </c>
      <c r="Q39" s="13" t="s">
        <v>34</v>
      </c>
      <c r="R39" s="17" t="s">
        <v>35</v>
      </c>
      <c r="S39" s="40" t="str">
        <f t="shared" si="0"/>
        <v>-</v>
      </c>
      <c r="T39" s="68">
        <f>IF(SUM(R39:R42)=0,0,SUM(R39:R42)/SUM(D39:D42))</f>
        <v>0.2588914632797241</v>
      </c>
      <c r="U39" s="3"/>
    </row>
    <row r="40" spans="1:21" ht="15">
      <c r="A40" s="66"/>
      <c r="B40" s="66"/>
      <c r="C40" s="14" t="s">
        <v>36</v>
      </c>
      <c r="D40" s="18">
        <v>4</v>
      </c>
      <c r="E40" s="48">
        <f>IF(D40=0,0,D40/SUM(D39:D42))</f>
        <v>1</v>
      </c>
      <c r="F40" s="24" t="s">
        <v>36</v>
      </c>
      <c r="G40" s="18">
        <v>16575</v>
      </c>
      <c r="H40" s="32">
        <v>2725</v>
      </c>
      <c r="I40" s="32">
        <v>3850</v>
      </c>
      <c r="J40" s="32">
        <v>5950</v>
      </c>
      <c r="K40" s="32">
        <v>4050</v>
      </c>
      <c r="L40" s="32">
        <v>0</v>
      </c>
      <c r="M40" s="35">
        <v>0</v>
      </c>
      <c r="N40" s="18">
        <v>6575</v>
      </c>
      <c r="O40" s="32">
        <v>10000</v>
      </c>
      <c r="P40" s="35" t="s">
        <v>35</v>
      </c>
      <c r="Q40" s="14" t="s">
        <v>36</v>
      </c>
      <c r="R40" s="18">
        <v>1.0355658531188965</v>
      </c>
      <c r="S40" s="41">
        <f t="shared" si="0"/>
        <v>0.2588914632797241</v>
      </c>
      <c r="T40" s="69"/>
      <c r="U40" s="3"/>
    </row>
    <row r="41" spans="1:21" ht="15">
      <c r="A41" s="66"/>
      <c r="B41" s="66"/>
      <c r="C41" s="14" t="s">
        <v>37</v>
      </c>
      <c r="D41" s="18" t="s">
        <v>35</v>
      </c>
      <c r="E41" s="48" t="s">
        <v>35</v>
      </c>
      <c r="F41" s="24" t="s">
        <v>37</v>
      </c>
      <c r="G41" s="18" t="s">
        <v>35</v>
      </c>
      <c r="H41" s="32" t="s">
        <v>35</v>
      </c>
      <c r="I41" s="32" t="s">
        <v>35</v>
      </c>
      <c r="J41" s="32" t="s">
        <v>35</v>
      </c>
      <c r="K41" s="32" t="s">
        <v>35</v>
      </c>
      <c r="L41" s="32" t="s">
        <v>35</v>
      </c>
      <c r="M41" s="35" t="s">
        <v>35</v>
      </c>
      <c r="N41" s="18" t="s">
        <v>35</v>
      </c>
      <c r="O41" s="32" t="s">
        <v>35</v>
      </c>
      <c r="P41" s="35" t="s">
        <v>35</v>
      </c>
      <c r="Q41" s="14" t="s">
        <v>37</v>
      </c>
      <c r="R41" s="18" t="s">
        <v>35</v>
      </c>
      <c r="S41" s="41" t="str">
        <f t="shared" si="0"/>
        <v>-</v>
      </c>
      <c r="T41" s="69"/>
      <c r="U41" s="3"/>
    </row>
    <row r="42" spans="1:21" ht="15">
      <c r="A42" s="67"/>
      <c r="B42" s="67"/>
      <c r="C42" s="15" t="s">
        <v>38</v>
      </c>
      <c r="D42" s="19" t="s">
        <v>35</v>
      </c>
      <c r="E42" s="49" t="s">
        <v>35</v>
      </c>
      <c r="F42" s="25" t="s">
        <v>38</v>
      </c>
      <c r="G42" s="19" t="s">
        <v>35</v>
      </c>
      <c r="H42" s="33" t="s">
        <v>35</v>
      </c>
      <c r="I42" s="33" t="s">
        <v>35</v>
      </c>
      <c r="J42" s="33" t="s">
        <v>35</v>
      </c>
      <c r="K42" s="33" t="s">
        <v>35</v>
      </c>
      <c r="L42" s="33" t="s">
        <v>35</v>
      </c>
      <c r="M42" s="36" t="s">
        <v>35</v>
      </c>
      <c r="N42" s="19" t="s">
        <v>35</v>
      </c>
      <c r="O42" s="33" t="s">
        <v>35</v>
      </c>
      <c r="P42" s="36" t="s">
        <v>35</v>
      </c>
      <c r="Q42" s="15" t="s">
        <v>38</v>
      </c>
      <c r="R42" s="19" t="s">
        <v>35</v>
      </c>
      <c r="S42" s="42" t="str">
        <f t="shared" si="0"/>
        <v>-</v>
      </c>
      <c r="T42" s="70"/>
      <c r="U42" s="3"/>
    </row>
    <row r="43" spans="1:21" ht="15">
      <c r="A43" s="59">
        <v>12</v>
      </c>
      <c r="B43" s="59" t="s">
        <v>44</v>
      </c>
      <c r="C43" s="10" t="s">
        <v>34</v>
      </c>
      <c r="D43" s="4">
        <v>39</v>
      </c>
      <c r="E43" s="44">
        <f>IF(D43=0,0,D43/SUM(D43:D46))</f>
        <v>0.09006928406466513</v>
      </c>
      <c r="F43" s="20" t="s">
        <v>34</v>
      </c>
      <c r="G43" s="4">
        <v>9900</v>
      </c>
      <c r="H43" s="28">
        <v>3117.94873046875</v>
      </c>
      <c r="I43" s="28">
        <v>4046.15380859375</v>
      </c>
      <c r="J43" s="28">
        <v>2735.8974609375</v>
      </c>
      <c r="K43" s="28">
        <v>0</v>
      </c>
      <c r="L43" s="28">
        <v>0</v>
      </c>
      <c r="M43" s="5">
        <v>0</v>
      </c>
      <c r="N43" s="4" t="s">
        <v>35</v>
      </c>
      <c r="O43" s="28" t="s">
        <v>35</v>
      </c>
      <c r="P43" s="5" t="s">
        <v>35</v>
      </c>
      <c r="Q43" s="10" t="s">
        <v>34</v>
      </c>
      <c r="R43" s="4">
        <v>3.766937732696533</v>
      </c>
      <c r="S43" s="37">
        <f t="shared" si="0"/>
        <v>0.0965881469922188</v>
      </c>
      <c r="T43" s="62">
        <f>IF(SUM(R43:R46)=0,0,SUM(R43:R46)/SUM(D43:D46))</f>
        <v>0.9699632862698949</v>
      </c>
      <c r="U43" s="3"/>
    </row>
    <row r="44" spans="1:21" ht="15">
      <c r="A44" s="60"/>
      <c r="B44" s="60"/>
      <c r="C44" s="11" t="s">
        <v>36</v>
      </c>
      <c r="D44" s="6">
        <v>359</v>
      </c>
      <c r="E44" s="45">
        <f>IF(D44=0,0,D44/SUM(D43:D46))</f>
        <v>0.8290993071593533</v>
      </c>
      <c r="F44" s="21" t="s">
        <v>36</v>
      </c>
      <c r="G44" s="6">
        <v>15055.7099609375</v>
      </c>
      <c r="H44" s="29">
        <v>4080.222900390625</v>
      </c>
      <c r="I44" s="29">
        <v>5999.44287109375</v>
      </c>
      <c r="J44" s="29">
        <v>4976.04443359375</v>
      </c>
      <c r="K44" s="29">
        <v>0</v>
      </c>
      <c r="L44" s="29">
        <v>0</v>
      </c>
      <c r="M44" s="7">
        <v>0</v>
      </c>
      <c r="N44" s="6" t="s">
        <v>35</v>
      </c>
      <c r="O44" s="29" t="s">
        <v>35</v>
      </c>
      <c r="P44" s="7" t="s">
        <v>35</v>
      </c>
      <c r="Q44" s="11" t="s">
        <v>36</v>
      </c>
      <c r="R44" s="6">
        <v>238.2864990234375</v>
      </c>
      <c r="S44" s="38">
        <f t="shared" si="0"/>
        <v>0.6637506936586003</v>
      </c>
      <c r="T44" s="63"/>
      <c r="U44" s="3"/>
    </row>
    <row r="45" spans="1:21" ht="15">
      <c r="A45" s="60"/>
      <c r="B45" s="60"/>
      <c r="C45" s="11" t="s">
        <v>37</v>
      </c>
      <c r="D45" s="6">
        <v>32</v>
      </c>
      <c r="E45" s="45">
        <f>IF(D45=0,0,D45/SUM(D43:D46))</f>
        <v>0.07390300230946882</v>
      </c>
      <c r="F45" s="21" t="s">
        <v>37</v>
      </c>
      <c r="G45" s="6">
        <v>23859.375</v>
      </c>
      <c r="H45" s="29">
        <v>4337.5</v>
      </c>
      <c r="I45" s="29">
        <v>9756.25</v>
      </c>
      <c r="J45" s="29">
        <v>9765.625</v>
      </c>
      <c r="K45" s="29">
        <v>0</v>
      </c>
      <c r="L45" s="29">
        <v>0</v>
      </c>
      <c r="M45" s="7">
        <v>0</v>
      </c>
      <c r="N45" s="6" t="s">
        <v>35</v>
      </c>
      <c r="O45" s="29" t="s">
        <v>35</v>
      </c>
      <c r="P45" s="7" t="s">
        <v>35</v>
      </c>
      <c r="Q45" s="11" t="s">
        <v>37</v>
      </c>
      <c r="R45" s="6">
        <v>150.46934509277344</v>
      </c>
      <c r="S45" s="38">
        <f t="shared" si="0"/>
        <v>4.70216703414917</v>
      </c>
      <c r="T45" s="63"/>
      <c r="U45" s="3"/>
    </row>
    <row r="46" spans="1:21" ht="15">
      <c r="A46" s="61"/>
      <c r="B46" s="61"/>
      <c r="C46" s="12" t="s">
        <v>38</v>
      </c>
      <c r="D46" s="8">
        <v>3</v>
      </c>
      <c r="E46" s="46">
        <f>IF(D46=0,0,D46/SUM(D43:D46))</f>
        <v>0.006928406466512702</v>
      </c>
      <c r="F46" s="22" t="s">
        <v>38</v>
      </c>
      <c r="G46" s="8">
        <v>27533.333984375</v>
      </c>
      <c r="H46" s="30">
        <v>4300</v>
      </c>
      <c r="I46" s="30">
        <v>10900</v>
      </c>
      <c r="J46" s="30">
        <v>12333.3330078125</v>
      </c>
      <c r="K46" s="30">
        <v>0</v>
      </c>
      <c r="L46" s="30">
        <v>0</v>
      </c>
      <c r="M46" s="9">
        <v>0</v>
      </c>
      <c r="N46" s="8" t="s">
        <v>35</v>
      </c>
      <c r="O46" s="30" t="s">
        <v>35</v>
      </c>
      <c r="P46" s="9" t="s">
        <v>35</v>
      </c>
      <c r="Q46" s="12" t="s">
        <v>38</v>
      </c>
      <c r="R46" s="8">
        <v>27.47132110595703</v>
      </c>
      <c r="S46" s="39">
        <f t="shared" si="0"/>
        <v>9.15710703531901</v>
      </c>
      <c r="T46" s="64"/>
      <c r="U46" s="3"/>
    </row>
    <row r="47" spans="1:21" ht="15">
      <c r="A47" s="65">
        <v>13</v>
      </c>
      <c r="B47" s="65" t="s">
        <v>45</v>
      </c>
      <c r="C47" s="13" t="s">
        <v>34</v>
      </c>
      <c r="D47" s="17">
        <v>140</v>
      </c>
      <c r="E47" s="47">
        <f>IF(D47=0,0,D47/SUM(D47:D50))</f>
        <v>0.04303719643406086</v>
      </c>
      <c r="F47" s="23" t="s">
        <v>34</v>
      </c>
      <c r="G47" s="17">
        <v>12159.2861328125</v>
      </c>
      <c r="H47" s="31">
        <v>3412.142822265625</v>
      </c>
      <c r="I47" s="31">
        <v>4125</v>
      </c>
      <c r="J47" s="31">
        <v>2239.28564453125</v>
      </c>
      <c r="K47" s="31">
        <v>2382.857177734375</v>
      </c>
      <c r="L47" s="31">
        <v>0</v>
      </c>
      <c r="M47" s="34">
        <v>0</v>
      </c>
      <c r="N47" s="17">
        <v>4622.142578125</v>
      </c>
      <c r="O47" s="31" t="s">
        <v>35</v>
      </c>
      <c r="P47" s="34" t="s">
        <v>35</v>
      </c>
      <c r="Q47" s="13" t="s">
        <v>34</v>
      </c>
      <c r="R47" s="17">
        <v>16.114845275878906</v>
      </c>
      <c r="S47" s="40">
        <f t="shared" si="0"/>
        <v>0.11510603768484932</v>
      </c>
      <c r="T47" s="68">
        <f>IF(SUM(R47:R50)=0,0,SUM(R47:R50)/SUM(D47:D50))</f>
        <v>2.6633142353460086</v>
      </c>
      <c r="U47" s="3"/>
    </row>
    <row r="48" spans="1:21" ht="15">
      <c r="A48" s="66"/>
      <c r="B48" s="66"/>
      <c r="C48" s="14" t="s">
        <v>36</v>
      </c>
      <c r="D48" s="18">
        <v>1363</v>
      </c>
      <c r="E48" s="48">
        <f>IF(D48=0,0,D48/SUM(D47:D50))</f>
        <v>0.4189978481401783</v>
      </c>
      <c r="F48" s="24" t="s">
        <v>36</v>
      </c>
      <c r="G48" s="18">
        <v>19422.5234375</v>
      </c>
      <c r="H48" s="32">
        <v>4459.06103515625</v>
      </c>
      <c r="I48" s="32">
        <v>6485.2529296875</v>
      </c>
      <c r="J48" s="32">
        <v>4262.7294921875</v>
      </c>
      <c r="K48" s="32">
        <v>4215.48046875</v>
      </c>
      <c r="L48" s="32">
        <v>0</v>
      </c>
      <c r="M48" s="35">
        <v>0</v>
      </c>
      <c r="N48" s="18">
        <v>8478.2099609375</v>
      </c>
      <c r="O48" s="32" t="s">
        <v>35</v>
      </c>
      <c r="P48" s="35" t="s">
        <v>35</v>
      </c>
      <c r="Q48" s="14" t="s">
        <v>36</v>
      </c>
      <c r="R48" s="18">
        <v>1143.0557861328125</v>
      </c>
      <c r="S48" s="41">
        <f t="shared" si="0"/>
        <v>0.838632271557456</v>
      </c>
      <c r="T48" s="69"/>
      <c r="U48" s="3"/>
    </row>
    <row r="49" spans="1:21" ht="15">
      <c r="A49" s="66"/>
      <c r="B49" s="66"/>
      <c r="C49" s="14" t="s">
        <v>37</v>
      </c>
      <c r="D49" s="18">
        <v>1450</v>
      </c>
      <c r="E49" s="48">
        <f>IF(D49=0,0,D49/SUM(D47:D50))</f>
        <v>0.44574239163848756</v>
      </c>
      <c r="F49" s="24" t="s">
        <v>37</v>
      </c>
      <c r="G49" s="18">
        <v>31038.4140625</v>
      </c>
      <c r="H49" s="32">
        <v>4979.17236328125</v>
      </c>
      <c r="I49" s="32">
        <v>9650.7587890625</v>
      </c>
      <c r="J49" s="32">
        <v>7941.03466796875</v>
      </c>
      <c r="K49" s="32">
        <v>8467.4482421875</v>
      </c>
      <c r="L49" s="32">
        <v>0</v>
      </c>
      <c r="M49" s="35">
        <v>0</v>
      </c>
      <c r="N49" s="18">
        <v>16408.482421875</v>
      </c>
      <c r="O49" s="32" t="s">
        <v>35</v>
      </c>
      <c r="P49" s="35" t="s">
        <v>35</v>
      </c>
      <c r="Q49" s="14" t="s">
        <v>37</v>
      </c>
      <c r="R49" s="18">
        <v>5386.45068359375</v>
      </c>
      <c r="S49" s="41">
        <f t="shared" si="0"/>
        <v>3.7147935748922416</v>
      </c>
      <c r="T49" s="69"/>
      <c r="U49" s="3"/>
    </row>
    <row r="50" spans="1:21" ht="15">
      <c r="A50" s="67"/>
      <c r="B50" s="67"/>
      <c r="C50" s="15" t="s">
        <v>38</v>
      </c>
      <c r="D50" s="19">
        <v>300</v>
      </c>
      <c r="E50" s="49">
        <f>IF(D50=0,0,D50/SUM(D47:D50))</f>
        <v>0.09222256378727328</v>
      </c>
      <c r="F50" s="25" t="s">
        <v>38</v>
      </c>
      <c r="G50" s="19">
        <v>36321.66796875</v>
      </c>
      <c r="H50" s="33">
        <v>5740.33349609375</v>
      </c>
      <c r="I50" s="33">
        <v>11222.3330078125</v>
      </c>
      <c r="J50" s="33">
        <v>9529.33203125</v>
      </c>
      <c r="K50" s="33">
        <v>9829.66796875</v>
      </c>
      <c r="L50" s="33">
        <v>0</v>
      </c>
      <c r="M50" s="36">
        <v>0</v>
      </c>
      <c r="N50" s="19">
        <v>19359</v>
      </c>
      <c r="O50" s="33" t="s">
        <v>35</v>
      </c>
      <c r="P50" s="36" t="s">
        <v>35</v>
      </c>
      <c r="Q50" s="15" t="s">
        <v>38</v>
      </c>
      <c r="R50" s="19">
        <v>2118.139892578125</v>
      </c>
      <c r="S50" s="42">
        <f t="shared" si="0"/>
        <v>7.06046630859375</v>
      </c>
      <c r="T50" s="70"/>
      <c r="U50" s="3"/>
    </row>
    <row r="51" spans="1:21" ht="15">
      <c r="A51" s="59">
        <v>14</v>
      </c>
      <c r="B51" s="59" t="s">
        <v>46</v>
      </c>
      <c r="C51" s="10" t="s">
        <v>34</v>
      </c>
      <c r="D51" s="4">
        <v>2</v>
      </c>
      <c r="E51" s="44">
        <f>IF(D51=0,0,D51/SUM(D51:D54))</f>
        <v>0.09523809523809523</v>
      </c>
      <c r="F51" s="20" t="s">
        <v>34</v>
      </c>
      <c r="G51" s="4">
        <v>10950</v>
      </c>
      <c r="H51" s="28">
        <v>3150</v>
      </c>
      <c r="I51" s="28">
        <v>1700</v>
      </c>
      <c r="J51" s="28">
        <v>1900</v>
      </c>
      <c r="K51" s="28">
        <v>4200</v>
      </c>
      <c r="L51" s="28">
        <v>0</v>
      </c>
      <c r="M51" s="5">
        <v>0</v>
      </c>
      <c r="N51" s="4">
        <v>3600</v>
      </c>
      <c r="O51" s="28" t="s">
        <v>35</v>
      </c>
      <c r="P51" s="5" t="s">
        <v>35</v>
      </c>
      <c r="Q51" s="10" t="s">
        <v>34</v>
      </c>
      <c r="R51" s="4">
        <v>0.3276423513889313</v>
      </c>
      <c r="S51" s="37">
        <f aca="true" t="shared" si="1" ref="S51:S82">IF(R51="-","-",R51/D51)</f>
        <v>0.16382117569446564</v>
      </c>
      <c r="T51" s="62">
        <f>IF(SUM(R51:R54)=0,0,SUM(R51:R54)/SUM(D51:D54))</f>
        <v>1.3590988843213945</v>
      </c>
      <c r="U51" s="3"/>
    </row>
    <row r="52" spans="1:21" ht="15">
      <c r="A52" s="60"/>
      <c r="B52" s="60"/>
      <c r="C52" s="11" t="s">
        <v>36</v>
      </c>
      <c r="D52" s="6">
        <v>18</v>
      </c>
      <c r="E52" s="45">
        <f>IF(D52=0,0,D52/SUM(D51:D54))</f>
        <v>0.8571428571428571</v>
      </c>
      <c r="F52" s="21" t="s">
        <v>36</v>
      </c>
      <c r="G52" s="6">
        <v>18494.4453125</v>
      </c>
      <c r="H52" s="29">
        <v>5144.4443359375</v>
      </c>
      <c r="I52" s="29">
        <v>3705.5556640625</v>
      </c>
      <c r="J52" s="29">
        <v>3294.4443359375</v>
      </c>
      <c r="K52" s="29">
        <v>6350</v>
      </c>
      <c r="L52" s="29">
        <v>0</v>
      </c>
      <c r="M52" s="7">
        <v>0</v>
      </c>
      <c r="N52" s="6">
        <v>7000</v>
      </c>
      <c r="O52" s="29" t="s">
        <v>35</v>
      </c>
      <c r="P52" s="7" t="s">
        <v>35</v>
      </c>
      <c r="Q52" s="11" t="s">
        <v>36</v>
      </c>
      <c r="R52" s="6">
        <v>17.535846710205078</v>
      </c>
      <c r="S52" s="38">
        <f t="shared" si="1"/>
        <v>0.9742137061225044</v>
      </c>
      <c r="T52" s="63"/>
      <c r="U52" s="3"/>
    </row>
    <row r="53" spans="1:21" ht="15">
      <c r="A53" s="60"/>
      <c r="B53" s="60"/>
      <c r="C53" s="11" t="s">
        <v>37</v>
      </c>
      <c r="D53" s="6">
        <v>1</v>
      </c>
      <c r="E53" s="45">
        <f>IF(D53=0,0,D53/SUM(D51:D54))</f>
        <v>0.047619047619047616</v>
      </c>
      <c r="F53" s="21" t="s">
        <v>37</v>
      </c>
      <c r="G53" s="6">
        <v>28300</v>
      </c>
      <c r="H53" s="29">
        <v>2700</v>
      </c>
      <c r="I53" s="29">
        <v>10000</v>
      </c>
      <c r="J53" s="29">
        <v>1400</v>
      </c>
      <c r="K53" s="29">
        <v>14200</v>
      </c>
      <c r="L53" s="29">
        <v>0</v>
      </c>
      <c r="M53" s="7">
        <v>0</v>
      </c>
      <c r="N53" s="6">
        <v>11400</v>
      </c>
      <c r="O53" s="29" t="s">
        <v>35</v>
      </c>
      <c r="P53" s="7" t="s">
        <v>35</v>
      </c>
      <c r="Q53" s="11" t="s">
        <v>37</v>
      </c>
      <c r="R53" s="6">
        <v>10.677587509155273</v>
      </c>
      <c r="S53" s="38">
        <f t="shared" si="1"/>
        <v>10.677587509155273</v>
      </c>
      <c r="T53" s="63"/>
      <c r="U53" s="3"/>
    </row>
    <row r="54" spans="1:21" ht="15">
      <c r="A54" s="61"/>
      <c r="B54" s="61"/>
      <c r="C54" s="12" t="s">
        <v>38</v>
      </c>
      <c r="D54" s="8" t="s">
        <v>35</v>
      </c>
      <c r="E54" s="46" t="s">
        <v>35</v>
      </c>
      <c r="F54" s="22" t="s">
        <v>38</v>
      </c>
      <c r="G54" s="8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9" t="s">
        <v>35</v>
      </c>
      <c r="N54" s="8" t="s">
        <v>35</v>
      </c>
      <c r="O54" s="30" t="s">
        <v>35</v>
      </c>
      <c r="P54" s="9" t="s">
        <v>35</v>
      </c>
      <c r="Q54" s="12" t="s">
        <v>38</v>
      </c>
      <c r="R54" s="8" t="s">
        <v>35</v>
      </c>
      <c r="S54" s="39" t="str">
        <f t="shared" si="1"/>
        <v>-</v>
      </c>
      <c r="T54" s="64"/>
      <c r="U54" s="3"/>
    </row>
    <row r="55" spans="1:21" ht="15">
      <c r="A55" s="65">
        <v>15</v>
      </c>
      <c r="B55" s="65" t="s">
        <v>47</v>
      </c>
      <c r="C55" s="13" t="s">
        <v>34</v>
      </c>
      <c r="D55" s="17">
        <v>183</v>
      </c>
      <c r="E55" s="47">
        <f>IF(D55=0,0,D55/SUM(D55:D58))</f>
        <v>0.1286015460295151</v>
      </c>
      <c r="F55" s="23" t="s">
        <v>34</v>
      </c>
      <c r="G55" s="17">
        <v>14133.3330078125</v>
      </c>
      <c r="H55" s="31">
        <v>3280.874267578125</v>
      </c>
      <c r="I55" s="31">
        <v>5676.5029296875</v>
      </c>
      <c r="J55" s="31">
        <v>2751.91259765625</v>
      </c>
      <c r="K55" s="31">
        <v>2424.043701171875</v>
      </c>
      <c r="L55" s="31">
        <v>0</v>
      </c>
      <c r="M55" s="34">
        <v>0</v>
      </c>
      <c r="N55" s="17" t="s">
        <v>35</v>
      </c>
      <c r="O55" s="31" t="s">
        <v>35</v>
      </c>
      <c r="P55" s="34" t="s">
        <v>35</v>
      </c>
      <c r="Q55" s="13" t="s">
        <v>34</v>
      </c>
      <c r="R55" s="17">
        <v>52.25981903076172</v>
      </c>
      <c r="S55" s="40">
        <f t="shared" si="1"/>
        <v>0.28557278158886185</v>
      </c>
      <c r="T55" s="68">
        <f>IF(SUM(R55:R58)=0,0,SUM(R55:R58)/SUM(D55:D58))</f>
        <v>1.1831390906285</v>
      </c>
      <c r="U55" s="3"/>
    </row>
    <row r="56" spans="1:21" ht="15">
      <c r="A56" s="66"/>
      <c r="B56" s="66"/>
      <c r="C56" s="14" t="s">
        <v>36</v>
      </c>
      <c r="D56" s="18">
        <v>1111</v>
      </c>
      <c r="E56" s="48">
        <f>IF(D56=0,0,D56/SUM(D55:D58))</f>
        <v>0.780744905130007</v>
      </c>
      <c r="F56" s="24" t="s">
        <v>36</v>
      </c>
      <c r="G56" s="18">
        <v>16891.71875</v>
      </c>
      <c r="H56" s="32">
        <v>3691.26904296875</v>
      </c>
      <c r="I56" s="32">
        <v>6682.17822265625</v>
      </c>
      <c r="J56" s="32">
        <v>3483.618408203125</v>
      </c>
      <c r="K56" s="32">
        <v>3034.653564453125</v>
      </c>
      <c r="L56" s="32">
        <v>0</v>
      </c>
      <c r="M56" s="35">
        <v>0</v>
      </c>
      <c r="N56" s="18" t="s">
        <v>35</v>
      </c>
      <c r="O56" s="32" t="s">
        <v>35</v>
      </c>
      <c r="P56" s="35" t="s">
        <v>35</v>
      </c>
      <c r="Q56" s="14" t="s">
        <v>36</v>
      </c>
      <c r="R56" s="18">
        <v>682.8909912109375</v>
      </c>
      <c r="S56" s="41">
        <f t="shared" si="1"/>
        <v>0.6146633584256863</v>
      </c>
      <c r="T56" s="69"/>
      <c r="U56" s="3"/>
    </row>
    <row r="57" spans="1:21" ht="15">
      <c r="A57" s="66"/>
      <c r="B57" s="66"/>
      <c r="C57" s="14" t="s">
        <v>37</v>
      </c>
      <c r="D57" s="18">
        <v>105</v>
      </c>
      <c r="E57" s="48">
        <f>IF(D57=0,0,D57/SUM(D55:D58))</f>
        <v>0.07378777231201687</v>
      </c>
      <c r="F57" s="24" t="s">
        <v>37</v>
      </c>
      <c r="G57" s="18">
        <v>33652.3828125</v>
      </c>
      <c r="H57" s="32">
        <v>5028.5712890625</v>
      </c>
      <c r="I57" s="32">
        <v>9982.857421875</v>
      </c>
      <c r="J57" s="32">
        <v>9778.095703125</v>
      </c>
      <c r="K57" s="32">
        <v>8862.857421875</v>
      </c>
      <c r="L57" s="32">
        <v>0</v>
      </c>
      <c r="M57" s="35">
        <v>0</v>
      </c>
      <c r="N57" s="18" t="s">
        <v>35</v>
      </c>
      <c r="O57" s="32" t="s">
        <v>35</v>
      </c>
      <c r="P57" s="35" t="s">
        <v>35</v>
      </c>
      <c r="Q57" s="14" t="s">
        <v>37</v>
      </c>
      <c r="R57" s="18">
        <v>659.6666259765625</v>
      </c>
      <c r="S57" s="41">
        <f t="shared" si="1"/>
        <v>6.282539295014881</v>
      </c>
      <c r="T57" s="69"/>
      <c r="U57" s="3"/>
    </row>
    <row r="58" spans="1:21" ht="15">
      <c r="A58" s="67"/>
      <c r="B58" s="67"/>
      <c r="C58" s="15" t="s">
        <v>38</v>
      </c>
      <c r="D58" s="19">
        <v>24</v>
      </c>
      <c r="E58" s="49">
        <f>IF(D58=0,0,D58/SUM(D55:D58))</f>
        <v>0.016865776528460996</v>
      </c>
      <c r="F58" s="25" t="s">
        <v>38</v>
      </c>
      <c r="G58" s="19">
        <v>39420.83203125</v>
      </c>
      <c r="H58" s="33">
        <v>6062.5</v>
      </c>
      <c r="I58" s="33">
        <v>11804.1669921875</v>
      </c>
      <c r="J58" s="33">
        <v>11295.8330078125</v>
      </c>
      <c r="K58" s="33">
        <v>10258.3330078125</v>
      </c>
      <c r="L58" s="33">
        <v>0</v>
      </c>
      <c r="M58" s="36">
        <v>0</v>
      </c>
      <c r="N58" s="19" t="s">
        <v>35</v>
      </c>
      <c r="O58" s="33" t="s">
        <v>35</v>
      </c>
      <c r="P58" s="36" t="s">
        <v>35</v>
      </c>
      <c r="Q58" s="15" t="s">
        <v>38</v>
      </c>
      <c r="R58" s="19">
        <v>288.78948974609375</v>
      </c>
      <c r="S58" s="42">
        <f t="shared" si="1"/>
        <v>12.03289540608724</v>
      </c>
      <c r="T58" s="70"/>
      <c r="U58" s="3"/>
    </row>
    <row r="59" spans="1:21" ht="15">
      <c r="A59" s="59">
        <v>16</v>
      </c>
      <c r="B59" s="59" t="s">
        <v>48</v>
      </c>
      <c r="C59" s="10" t="s">
        <v>34</v>
      </c>
      <c r="D59" s="4">
        <v>215</v>
      </c>
      <c r="E59" s="44">
        <f>IF(D59=0,0,D59/SUM(D59:D62))</f>
        <v>0.18313458262350937</v>
      </c>
      <c r="F59" s="20" t="s">
        <v>34</v>
      </c>
      <c r="G59" s="4">
        <v>13733.48828125</v>
      </c>
      <c r="H59" s="28">
        <v>3670.69775390625</v>
      </c>
      <c r="I59" s="28">
        <v>4504.6513671875</v>
      </c>
      <c r="J59" s="28">
        <v>2965.1162109375</v>
      </c>
      <c r="K59" s="28">
        <v>2593.023193359375</v>
      </c>
      <c r="L59" s="28">
        <v>0</v>
      </c>
      <c r="M59" s="5">
        <v>0</v>
      </c>
      <c r="N59" s="4" t="s">
        <v>35</v>
      </c>
      <c r="O59" s="28" t="s">
        <v>35</v>
      </c>
      <c r="P59" s="5" t="s">
        <v>35</v>
      </c>
      <c r="Q59" s="10" t="s">
        <v>34</v>
      </c>
      <c r="R59" s="4">
        <v>36.59170913696289</v>
      </c>
      <c r="S59" s="37">
        <f t="shared" si="1"/>
        <v>0.1701939959858739</v>
      </c>
      <c r="T59" s="62">
        <f>IF(SUM(R59:R62)=0,0,SUM(R59:R62)/SUM(D59:D62))</f>
        <v>1.9206393792641427</v>
      </c>
      <c r="U59" s="3"/>
    </row>
    <row r="60" spans="1:21" ht="15">
      <c r="A60" s="60"/>
      <c r="B60" s="60"/>
      <c r="C60" s="11" t="s">
        <v>36</v>
      </c>
      <c r="D60" s="6">
        <v>738</v>
      </c>
      <c r="E60" s="45">
        <f>IF(D60=0,0,D60/SUM(D59:D62))</f>
        <v>0.6286201022146508</v>
      </c>
      <c r="F60" s="21" t="s">
        <v>36</v>
      </c>
      <c r="G60" s="6">
        <v>19661.7890625</v>
      </c>
      <c r="H60" s="29">
        <v>4508.671875</v>
      </c>
      <c r="I60" s="29">
        <v>6325.3388671875</v>
      </c>
      <c r="J60" s="29">
        <v>4453.7939453125</v>
      </c>
      <c r="K60" s="29">
        <v>4373.98388671875</v>
      </c>
      <c r="L60" s="29">
        <v>0</v>
      </c>
      <c r="M60" s="7">
        <v>0</v>
      </c>
      <c r="N60" s="6" t="s">
        <v>35</v>
      </c>
      <c r="O60" s="29" t="s">
        <v>35</v>
      </c>
      <c r="P60" s="7" t="s">
        <v>35</v>
      </c>
      <c r="Q60" s="11" t="s">
        <v>36</v>
      </c>
      <c r="R60" s="6">
        <v>717.5458984375</v>
      </c>
      <c r="S60" s="38">
        <f t="shared" si="1"/>
        <v>0.9722844152269647</v>
      </c>
      <c r="T60" s="63"/>
      <c r="U60" s="3"/>
    </row>
    <row r="61" spans="1:21" ht="15">
      <c r="A61" s="60"/>
      <c r="B61" s="60"/>
      <c r="C61" s="11" t="s">
        <v>37</v>
      </c>
      <c r="D61" s="6">
        <v>188</v>
      </c>
      <c r="E61" s="45">
        <f>IF(D61=0,0,D61/SUM(D59:D62))</f>
        <v>0.16013628620102216</v>
      </c>
      <c r="F61" s="21" t="s">
        <v>37</v>
      </c>
      <c r="G61" s="6">
        <v>33756.3828125</v>
      </c>
      <c r="H61" s="29">
        <v>5561.17041015625</v>
      </c>
      <c r="I61" s="29">
        <v>9647.3408203125</v>
      </c>
      <c r="J61" s="29">
        <v>9629.787109375</v>
      </c>
      <c r="K61" s="29">
        <v>8918.0849609375</v>
      </c>
      <c r="L61" s="29">
        <v>0</v>
      </c>
      <c r="M61" s="7">
        <v>0</v>
      </c>
      <c r="N61" s="6" t="s">
        <v>35</v>
      </c>
      <c r="O61" s="29" t="s">
        <v>35</v>
      </c>
      <c r="P61" s="7" t="s">
        <v>35</v>
      </c>
      <c r="Q61" s="11" t="s">
        <v>37</v>
      </c>
      <c r="R61" s="6">
        <v>1137.2255859375</v>
      </c>
      <c r="S61" s="38">
        <f t="shared" si="1"/>
        <v>6.049072265625</v>
      </c>
      <c r="T61" s="63"/>
      <c r="U61" s="3"/>
    </row>
    <row r="62" spans="1:21" ht="15">
      <c r="A62" s="61"/>
      <c r="B62" s="61"/>
      <c r="C62" s="12" t="s">
        <v>38</v>
      </c>
      <c r="D62" s="8">
        <v>33</v>
      </c>
      <c r="E62" s="46">
        <f>IF(D62=0,0,D62/SUM(D59:D62))</f>
        <v>0.028109028960817718</v>
      </c>
      <c r="F62" s="22" t="s">
        <v>38</v>
      </c>
      <c r="G62" s="8">
        <v>38990.91015625</v>
      </c>
      <c r="H62" s="30">
        <v>6090.9091796875</v>
      </c>
      <c r="I62" s="30">
        <v>11333.3330078125</v>
      </c>
      <c r="J62" s="30">
        <v>11227.2724609375</v>
      </c>
      <c r="K62" s="30">
        <v>10339.3935546875</v>
      </c>
      <c r="L62" s="30">
        <v>0</v>
      </c>
      <c r="M62" s="9">
        <v>0</v>
      </c>
      <c r="N62" s="8" t="s">
        <v>35</v>
      </c>
      <c r="O62" s="30" t="s">
        <v>35</v>
      </c>
      <c r="P62" s="9" t="s">
        <v>35</v>
      </c>
      <c r="Q62" s="12" t="s">
        <v>38</v>
      </c>
      <c r="R62" s="8">
        <v>363.4674377441406</v>
      </c>
      <c r="S62" s="39">
        <f t="shared" si="1"/>
        <v>11.014164780125473</v>
      </c>
      <c r="T62" s="64"/>
      <c r="U62" s="3"/>
    </row>
    <row r="63" spans="1:21" ht="15">
      <c r="A63" s="65">
        <v>17</v>
      </c>
      <c r="B63" s="65" t="s">
        <v>49</v>
      </c>
      <c r="C63" s="13" t="s">
        <v>34</v>
      </c>
      <c r="D63" s="17">
        <v>42</v>
      </c>
      <c r="E63" s="47">
        <f>IF(D63=0,0,D63/SUM(D63:D66))</f>
        <v>0.043795620437956206</v>
      </c>
      <c r="F63" s="23" t="s">
        <v>34</v>
      </c>
      <c r="G63" s="17">
        <v>13988.095703125</v>
      </c>
      <c r="H63" s="31">
        <v>3385.71435546875</v>
      </c>
      <c r="I63" s="31">
        <v>4733.33349609375</v>
      </c>
      <c r="J63" s="31">
        <v>1504.761962890625</v>
      </c>
      <c r="K63" s="31">
        <v>2116.666748046875</v>
      </c>
      <c r="L63" s="31">
        <v>2247.619140625</v>
      </c>
      <c r="M63" s="34">
        <v>0</v>
      </c>
      <c r="N63" s="17">
        <v>5869.0478515625</v>
      </c>
      <c r="O63" s="31" t="s">
        <v>35</v>
      </c>
      <c r="P63" s="34" t="s">
        <v>35</v>
      </c>
      <c r="Q63" s="13" t="s">
        <v>34</v>
      </c>
      <c r="R63" s="17">
        <v>6.951295852661133</v>
      </c>
      <c r="S63" s="40">
        <f t="shared" si="1"/>
        <v>0.16550704411097936</v>
      </c>
      <c r="T63" s="68">
        <f>IF(SUM(R63:R66)=0,0,SUM(R63:R66)/SUM(D63:D66))</f>
        <v>2.2511735762992915</v>
      </c>
      <c r="U63" s="3"/>
    </row>
    <row r="64" spans="1:21" ht="15">
      <c r="A64" s="66"/>
      <c r="B64" s="66"/>
      <c r="C64" s="14" t="s">
        <v>36</v>
      </c>
      <c r="D64" s="18">
        <v>443</v>
      </c>
      <c r="E64" s="48">
        <f>IF(D64=0,0,D64/SUM(D63:D66))</f>
        <v>0.4619395203336809</v>
      </c>
      <c r="F64" s="24" t="s">
        <v>36</v>
      </c>
      <c r="G64" s="18">
        <v>21940.857421875</v>
      </c>
      <c r="H64" s="32">
        <v>4494.58251953125</v>
      </c>
      <c r="I64" s="32">
        <v>6500.90283203125</v>
      </c>
      <c r="J64" s="32">
        <v>3183.295654296875</v>
      </c>
      <c r="K64" s="32">
        <v>3893.22802734375</v>
      </c>
      <c r="L64" s="32">
        <v>3868.848876953125</v>
      </c>
      <c r="M64" s="35">
        <v>0</v>
      </c>
      <c r="N64" s="18">
        <v>10945.3720703125</v>
      </c>
      <c r="O64" s="32" t="s">
        <v>35</v>
      </c>
      <c r="P64" s="35" t="s">
        <v>35</v>
      </c>
      <c r="Q64" s="14" t="s">
        <v>36</v>
      </c>
      <c r="R64" s="18">
        <v>352.8824768066406</v>
      </c>
      <c r="S64" s="41">
        <f t="shared" si="1"/>
        <v>0.7965744397441098</v>
      </c>
      <c r="T64" s="69"/>
      <c r="U64" s="3"/>
    </row>
    <row r="65" spans="1:21" ht="15">
      <c r="A65" s="66"/>
      <c r="B65" s="66"/>
      <c r="C65" s="14" t="s">
        <v>37</v>
      </c>
      <c r="D65" s="18">
        <v>304</v>
      </c>
      <c r="E65" s="48">
        <f>IF(D65=0,0,D65/SUM(D63:D66))</f>
        <v>0.3169968717413973</v>
      </c>
      <c r="F65" s="24" t="s">
        <v>37</v>
      </c>
      <c r="G65" s="18">
        <v>34075</v>
      </c>
      <c r="H65" s="32">
        <v>4910.85546875</v>
      </c>
      <c r="I65" s="32">
        <v>8999.6708984375</v>
      </c>
      <c r="J65" s="32">
        <v>6225</v>
      </c>
      <c r="K65" s="32">
        <v>6907.56591796875</v>
      </c>
      <c r="L65" s="32">
        <v>7031.90771484375</v>
      </c>
      <c r="M65" s="35">
        <v>0</v>
      </c>
      <c r="N65" s="18">
        <v>20164.474609375</v>
      </c>
      <c r="O65" s="32" t="s">
        <v>35</v>
      </c>
      <c r="P65" s="35" t="s">
        <v>35</v>
      </c>
      <c r="Q65" s="14" t="s">
        <v>37</v>
      </c>
      <c r="R65" s="18">
        <v>834.3755493164062</v>
      </c>
      <c r="S65" s="41">
        <f t="shared" si="1"/>
        <v>2.7446564122250208</v>
      </c>
      <c r="T65" s="69"/>
      <c r="U65" s="3"/>
    </row>
    <row r="66" spans="1:21" ht="15">
      <c r="A66" s="67"/>
      <c r="B66" s="67"/>
      <c r="C66" s="15" t="s">
        <v>38</v>
      </c>
      <c r="D66" s="19">
        <v>170</v>
      </c>
      <c r="E66" s="49">
        <f>IF(D66=0,0,D66/SUM(D63:D66))</f>
        <v>0.1772679874869656</v>
      </c>
      <c r="F66" s="25" t="s">
        <v>38</v>
      </c>
      <c r="G66" s="19">
        <v>42154.1171875</v>
      </c>
      <c r="H66" s="33">
        <v>5480</v>
      </c>
      <c r="I66" s="33">
        <v>10606.470703125</v>
      </c>
      <c r="J66" s="33">
        <v>8620</v>
      </c>
      <c r="K66" s="33">
        <v>8846.4716796875</v>
      </c>
      <c r="L66" s="33">
        <v>8601.1767578125</v>
      </c>
      <c r="M66" s="36">
        <v>0</v>
      </c>
      <c r="N66" s="19">
        <v>26067.6484375</v>
      </c>
      <c r="O66" s="33" t="s">
        <v>35</v>
      </c>
      <c r="P66" s="36" t="s">
        <v>35</v>
      </c>
      <c r="Q66" s="15" t="s">
        <v>38</v>
      </c>
      <c r="R66" s="19">
        <v>964.6661376953125</v>
      </c>
      <c r="S66" s="42">
        <f t="shared" si="1"/>
        <v>5.674506692325368</v>
      </c>
      <c r="T66" s="70"/>
      <c r="U66" s="3"/>
    </row>
    <row r="67" spans="1:21" ht="15">
      <c r="A67" s="59">
        <v>18</v>
      </c>
      <c r="B67" s="59" t="s">
        <v>50</v>
      </c>
      <c r="C67" s="10" t="s">
        <v>34</v>
      </c>
      <c r="D67" s="4">
        <v>25</v>
      </c>
      <c r="E67" s="44">
        <f>IF(D67=0,0,D67/SUM(D67:D70))</f>
        <v>0.020850708924103418</v>
      </c>
      <c r="F67" s="20" t="s">
        <v>34</v>
      </c>
      <c r="G67" s="4">
        <v>15548</v>
      </c>
      <c r="H67" s="28">
        <v>4624</v>
      </c>
      <c r="I67" s="28">
        <v>3088</v>
      </c>
      <c r="J67" s="28">
        <v>2456</v>
      </c>
      <c r="K67" s="28">
        <v>2732</v>
      </c>
      <c r="L67" s="28">
        <v>2648</v>
      </c>
      <c r="M67" s="5">
        <v>0</v>
      </c>
      <c r="N67" s="4">
        <v>5544</v>
      </c>
      <c r="O67" s="28">
        <v>5380</v>
      </c>
      <c r="P67" s="5" t="s">
        <v>35</v>
      </c>
      <c r="Q67" s="10" t="s">
        <v>34</v>
      </c>
      <c r="R67" s="4">
        <v>3.223074436187744</v>
      </c>
      <c r="S67" s="37">
        <f t="shared" si="1"/>
        <v>0.12892297744750977</v>
      </c>
      <c r="T67" s="62">
        <f>IF(SUM(R67:R70)=0,0,SUM(R67:R70)/SUM(D67:D70))</f>
        <v>3.7568758522300945</v>
      </c>
      <c r="U67" s="3"/>
    </row>
    <row r="68" spans="1:21" ht="15">
      <c r="A68" s="60"/>
      <c r="B68" s="60"/>
      <c r="C68" s="11" t="s">
        <v>36</v>
      </c>
      <c r="D68" s="6">
        <v>255</v>
      </c>
      <c r="E68" s="45">
        <f>IF(D68=0,0,D68/SUM(D67:D70))</f>
        <v>0.21267723102585487</v>
      </c>
      <c r="F68" s="21" t="s">
        <v>36</v>
      </c>
      <c r="G68" s="6">
        <v>27457.646484375</v>
      </c>
      <c r="H68" s="29">
        <v>5046.66650390625</v>
      </c>
      <c r="I68" s="29">
        <v>5513.7255859375</v>
      </c>
      <c r="J68" s="29">
        <v>4909.01953125</v>
      </c>
      <c r="K68" s="29">
        <v>5936.86279296875</v>
      </c>
      <c r="L68" s="29">
        <v>6051.37255859375</v>
      </c>
      <c r="M68" s="7">
        <v>0</v>
      </c>
      <c r="N68" s="6">
        <v>10422.7451171875</v>
      </c>
      <c r="O68" s="29">
        <v>11988.2353515625</v>
      </c>
      <c r="P68" s="7" t="s">
        <v>35</v>
      </c>
      <c r="Q68" s="11" t="s">
        <v>36</v>
      </c>
      <c r="R68" s="6">
        <v>246.3373565673828</v>
      </c>
      <c r="S68" s="38">
        <f t="shared" si="1"/>
        <v>0.9660288492838541</v>
      </c>
      <c r="T68" s="63"/>
      <c r="U68" s="3"/>
    </row>
    <row r="69" spans="1:21" ht="15">
      <c r="A69" s="60"/>
      <c r="B69" s="60"/>
      <c r="C69" s="11" t="s">
        <v>37</v>
      </c>
      <c r="D69" s="6">
        <v>543</v>
      </c>
      <c r="E69" s="45">
        <f>IF(D69=0,0,D69/SUM(D67:D70))</f>
        <v>0.45287739783152625</v>
      </c>
      <c r="F69" s="21" t="s">
        <v>37</v>
      </c>
      <c r="G69" s="6">
        <v>38271.82421875</v>
      </c>
      <c r="H69" s="29">
        <v>5444.38330078125</v>
      </c>
      <c r="I69" s="29">
        <v>7770.35009765625</v>
      </c>
      <c r="J69" s="29">
        <v>7150.46044921875</v>
      </c>
      <c r="K69" s="29">
        <v>8899.6318359375</v>
      </c>
      <c r="L69" s="29">
        <v>9006.998046875</v>
      </c>
      <c r="M69" s="7">
        <v>0</v>
      </c>
      <c r="N69" s="6">
        <v>14920.810546875</v>
      </c>
      <c r="O69" s="29">
        <v>17906.62890625</v>
      </c>
      <c r="P69" s="7" t="s">
        <v>35</v>
      </c>
      <c r="Q69" s="11" t="s">
        <v>37</v>
      </c>
      <c r="R69" s="6">
        <v>1816.9676513671875</v>
      </c>
      <c r="S69" s="38">
        <f t="shared" si="1"/>
        <v>3.346165103806975</v>
      </c>
      <c r="T69" s="63"/>
      <c r="U69" s="3"/>
    </row>
    <row r="70" spans="1:21" ht="15">
      <c r="A70" s="61"/>
      <c r="B70" s="61"/>
      <c r="C70" s="12" t="s">
        <v>38</v>
      </c>
      <c r="D70" s="8">
        <v>376</v>
      </c>
      <c r="E70" s="46">
        <f>IF(D70=0,0,D70/SUM(D67:D70))</f>
        <v>0.31359466221851545</v>
      </c>
      <c r="F70" s="22" t="s">
        <v>38</v>
      </c>
      <c r="G70" s="8">
        <v>44882.4453125</v>
      </c>
      <c r="H70" s="30">
        <v>6040.95751953125</v>
      </c>
      <c r="I70" s="30">
        <v>9197.07421875</v>
      </c>
      <c r="J70" s="30">
        <v>8423.404296875</v>
      </c>
      <c r="K70" s="30">
        <v>10756.6494140625</v>
      </c>
      <c r="L70" s="30">
        <v>10464.361328125</v>
      </c>
      <c r="M70" s="9">
        <v>0</v>
      </c>
      <c r="N70" s="8">
        <v>17620.478515625</v>
      </c>
      <c r="O70" s="30">
        <v>21221.01171875</v>
      </c>
      <c r="P70" s="9" t="s">
        <v>35</v>
      </c>
      <c r="Q70" s="12" t="s">
        <v>38</v>
      </c>
      <c r="R70" s="8">
        <v>2437.966064453125</v>
      </c>
      <c r="S70" s="39">
        <f t="shared" si="1"/>
        <v>6.48395229907746</v>
      </c>
      <c r="T70" s="64"/>
      <c r="U70" s="3"/>
    </row>
    <row r="71" spans="1:21" ht="15">
      <c r="A71" s="65">
        <v>19</v>
      </c>
      <c r="B71" s="65" t="s">
        <v>51</v>
      </c>
      <c r="C71" s="13" t="s">
        <v>34</v>
      </c>
      <c r="D71" s="17">
        <v>1</v>
      </c>
      <c r="E71" s="47">
        <f>IF(D71=0,0,D71/SUM(D71:D74))</f>
        <v>0.008064516129032258</v>
      </c>
      <c r="F71" s="23" t="s">
        <v>34</v>
      </c>
      <c r="G71" s="17">
        <v>13200</v>
      </c>
      <c r="H71" s="31">
        <v>3700</v>
      </c>
      <c r="I71" s="31">
        <v>3200</v>
      </c>
      <c r="J71" s="31">
        <v>2400</v>
      </c>
      <c r="K71" s="31">
        <v>1600</v>
      </c>
      <c r="L71" s="31">
        <v>2300</v>
      </c>
      <c r="M71" s="34">
        <v>0</v>
      </c>
      <c r="N71" s="17">
        <v>3900</v>
      </c>
      <c r="O71" s="31" t="s">
        <v>35</v>
      </c>
      <c r="P71" s="34" t="s">
        <v>35</v>
      </c>
      <c r="Q71" s="13" t="s">
        <v>34</v>
      </c>
      <c r="R71" s="17">
        <v>0.06509459763765335</v>
      </c>
      <c r="S71" s="40">
        <f t="shared" si="1"/>
        <v>0.06509459763765335</v>
      </c>
      <c r="T71" s="68">
        <f>IF(SUM(R71:R74)=0,0,SUM(R71:R74)/SUM(D71:D74))</f>
        <v>5.666492590079865</v>
      </c>
      <c r="U71" s="3"/>
    </row>
    <row r="72" spans="1:21" ht="15">
      <c r="A72" s="66"/>
      <c r="B72" s="66"/>
      <c r="C72" s="14" t="s">
        <v>36</v>
      </c>
      <c r="D72" s="18">
        <v>31</v>
      </c>
      <c r="E72" s="48">
        <f>IF(D72=0,0,D72/SUM(D71:D74))</f>
        <v>0.25</v>
      </c>
      <c r="F72" s="24" t="s">
        <v>36</v>
      </c>
      <c r="G72" s="18">
        <v>28509.677734375</v>
      </c>
      <c r="H72" s="32">
        <v>4716.12890625</v>
      </c>
      <c r="I72" s="32">
        <v>7545.1611328125</v>
      </c>
      <c r="J72" s="32">
        <v>6483.87109375</v>
      </c>
      <c r="K72" s="32">
        <v>4683.87109375</v>
      </c>
      <c r="L72" s="32">
        <v>5080.64501953125</v>
      </c>
      <c r="M72" s="35">
        <v>0</v>
      </c>
      <c r="N72" s="18">
        <v>9764.515625</v>
      </c>
      <c r="O72" s="32" t="s">
        <v>35</v>
      </c>
      <c r="P72" s="35" t="s">
        <v>35</v>
      </c>
      <c r="Q72" s="14" t="s">
        <v>36</v>
      </c>
      <c r="R72" s="18">
        <v>60.44239807128906</v>
      </c>
      <c r="S72" s="41">
        <f t="shared" si="1"/>
        <v>1.9497547764931955</v>
      </c>
      <c r="T72" s="69"/>
      <c r="U72" s="3"/>
    </row>
    <row r="73" spans="1:21" ht="15">
      <c r="A73" s="66"/>
      <c r="B73" s="66"/>
      <c r="C73" s="14" t="s">
        <v>37</v>
      </c>
      <c r="D73" s="18">
        <v>72</v>
      </c>
      <c r="E73" s="48">
        <f>IF(D73=0,0,D73/SUM(D71:D74))</f>
        <v>0.5806451612903226</v>
      </c>
      <c r="F73" s="24" t="s">
        <v>37</v>
      </c>
      <c r="G73" s="18">
        <v>40497.22265625</v>
      </c>
      <c r="H73" s="32">
        <v>5768.0556640625</v>
      </c>
      <c r="I73" s="32">
        <v>9629.1669921875</v>
      </c>
      <c r="J73" s="32">
        <v>9513.888671875</v>
      </c>
      <c r="K73" s="32">
        <v>7481.9443359375</v>
      </c>
      <c r="L73" s="32">
        <v>8104.16650390625</v>
      </c>
      <c r="M73" s="35">
        <v>0</v>
      </c>
      <c r="N73" s="18">
        <v>15586.111328125</v>
      </c>
      <c r="O73" s="32" t="s">
        <v>35</v>
      </c>
      <c r="P73" s="35" t="s">
        <v>35</v>
      </c>
      <c r="Q73" s="14" t="s">
        <v>37</v>
      </c>
      <c r="R73" s="18">
        <v>414.50762939453125</v>
      </c>
      <c r="S73" s="41">
        <f t="shared" si="1"/>
        <v>5.757050408257379</v>
      </c>
      <c r="T73" s="69"/>
      <c r="U73" s="3"/>
    </row>
    <row r="74" spans="1:21" ht="15">
      <c r="A74" s="67"/>
      <c r="B74" s="67"/>
      <c r="C74" s="15" t="s">
        <v>38</v>
      </c>
      <c r="D74" s="19">
        <v>20</v>
      </c>
      <c r="E74" s="49">
        <f>IF(D74=0,0,D74/SUM(D71:D74))</f>
        <v>0.16129032258064516</v>
      </c>
      <c r="F74" s="25" t="s">
        <v>38</v>
      </c>
      <c r="G74" s="19">
        <v>47845</v>
      </c>
      <c r="H74" s="33">
        <v>5960</v>
      </c>
      <c r="I74" s="33">
        <v>11340</v>
      </c>
      <c r="J74" s="33">
        <v>10345</v>
      </c>
      <c r="K74" s="33">
        <v>9655</v>
      </c>
      <c r="L74" s="33">
        <v>10545</v>
      </c>
      <c r="M74" s="36">
        <v>0</v>
      </c>
      <c r="N74" s="19">
        <v>20200</v>
      </c>
      <c r="O74" s="33" t="s">
        <v>35</v>
      </c>
      <c r="P74" s="36" t="s">
        <v>35</v>
      </c>
      <c r="Q74" s="15" t="s">
        <v>38</v>
      </c>
      <c r="R74" s="19">
        <v>227.6299591064453</v>
      </c>
      <c r="S74" s="42">
        <f t="shared" si="1"/>
        <v>11.381497955322265</v>
      </c>
      <c r="T74" s="70"/>
      <c r="U74" s="3"/>
    </row>
    <row r="75" spans="1:21" ht="15">
      <c r="A75" s="59">
        <v>20</v>
      </c>
      <c r="B75" s="59" t="s">
        <v>52</v>
      </c>
      <c r="C75" s="10" t="s">
        <v>34</v>
      </c>
      <c r="D75" s="4">
        <v>58</v>
      </c>
      <c r="E75" s="44">
        <f>IF(D75=0,0,D75/SUM(D75:D78))</f>
        <v>0.056640625</v>
      </c>
      <c r="F75" s="20" t="s">
        <v>34</v>
      </c>
      <c r="G75" s="4">
        <v>16331.0341796875</v>
      </c>
      <c r="H75" s="28">
        <v>4384.48291015625</v>
      </c>
      <c r="I75" s="28">
        <v>3086.206787109375</v>
      </c>
      <c r="J75" s="28">
        <v>2900</v>
      </c>
      <c r="K75" s="28">
        <v>2862.06884765625</v>
      </c>
      <c r="L75" s="28">
        <v>3098.27587890625</v>
      </c>
      <c r="M75" s="5">
        <v>0</v>
      </c>
      <c r="N75" s="4">
        <v>5986.20703125</v>
      </c>
      <c r="O75" s="28" t="s">
        <v>35</v>
      </c>
      <c r="P75" s="5" t="s">
        <v>35</v>
      </c>
      <c r="Q75" s="10" t="s">
        <v>34</v>
      </c>
      <c r="R75" s="4">
        <v>8.148917198181152</v>
      </c>
      <c r="S75" s="37">
        <f t="shared" si="1"/>
        <v>0.14049857238243366</v>
      </c>
      <c r="T75" s="62">
        <f>IF(SUM(R75:R78)=0,0,SUM(R75:R78)/SUM(D75:D78))</f>
        <v>6.675129911862314</v>
      </c>
      <c r="U75" s="3"/>
    </row>
    <row r="76" spans="1:21" ht="15">
      <c r="A76" s="60"/>
      <c r="B76" s="60"/>
      <c r="C76" s="11" t="s">
        <v>36</v>
      </c>
      <c r="D76" s="6">
        <v>137</v>
      </c>
      <c r="E76" s="45">
        <f>IF(D76=0,0,D76/SUM(D75:D78))</f>
        <v>0.1337890625</v>
      </c>
      <c r="F76" s="21" t="s">
        <v>36</v>
      </c>
      <c r="G76" s="6">
        <v>29488.3203125</v>
      </c>
      <c r="H76" s="29">
        <v>5037.22607421875</v>
      </c>
      <c r="I76" s="29">
        <v>5816.05859375</v>
      </c>
      <c r="J76" s="29">
        <v>5470.802734375</v>
      </c>
      <c r="K76" s="29">
        <v>6582.48193359375</v>
      </c>
      <c r="L76" s="29">
        <v>6581.751953125</v>
      </c>
      <c r="M76" s="7">
        <v>0</v>
      </c>
      <c r="N76" s="6">
        <v>11286.861328125</v>
      </c>
      <c r="O76" s="29" t="s">
        <v>35</v>
      </c>
      <c r="P76" s="7" t="s">
        <v>35</v>
      </c>
      <c r="Q76" s="11" t="s">
        <v>36</v>
      </c>
      <c r="R76" s="6">
        <v>231.71804809570312</v>
      </c>
      <c r="S76" s="38">
        <f t="shared" si="1"/>
        <v>1.6913726138372491</v>
      </c>
      <c r="T76" s="63"/>
      <c r="U76" s="3"/>
    </row>
    <row r="77" spans="1:21" ht="15">
      <c r="A77" s="60"/>
      <c r="B77" s="60"/>
      <c r="C77" s="11" t="s">
        <v>37</v>
      </c>
      <c r="D77" s="6">
        <v>540</v>
      </c>
      <c r="E77" s="45">
        <f>IF(D77=0,0,D77/SUM(D75:D78))</f>
        <v>0.52734375</v>
      </c>
      <c r="F77" s="21" t="s">
        <v>37</v>
      </c>
      <c r="G77" s="6">
        <v>41497.03515625</v>
      </c>
      <c r="H77" s="29">
        <v>5783.5185546875</v>
      </c>
      <c r="I77" s="29">
        <v>8040.5556640625</v>
      </c>
      <c r="J77" s="29">
        <v>7962.22216796875</v>
      </c>
      <c r="K77" s="29">
        <v>9907.77734375</v>
      </c>
      <c r="L77" s="29">
        <v>9802.962890625</v>
      </c>
      <c r="M77" s="7">
        <v>0</v>
      </c>
      <c r="N77" s="6">
        <v>16002.77734375</v>
      </c>
      <c r="O77" s="29" t="s">
        <v>35</v>
      </c>
      <c r="P77" s="7" t="s">
        <v>35</v>
      </c>
      <c r="Q77" s="11" t="s">
        <v>37</v>
      </c>
      <c r="R77" s="6">
        <v>3345.742431640625</v>
      </c>
      <c r="S77" s="38">
        <f t="shared" si="1"/>
        <v>6.195819317853009</v>
      </c>
      <c r="T77" s="63"/>
      <c r="U77" s="3"/>
    </row>
    <row r="78" spans="1:21" ht="15">
      <c r="A78" s="61"/>
      <c r="B78" s="61"/>
      <c r="C78" s="12" t="s">
        <v>38</v>
      </c>
      <c r="D78" s="8">
        <v>289</v>
      </c>
      <c r="E78" s="46">
        <f>IF(D78=0,0,D78/SUM(D75:D78))</f>
        <v>0.2822265625</v>
      </c>
      <c r="F78" s="22" t="s">
        <v>38</v>
      </c>
      <c r="G78" s="8">
        <v>47743.25390625</v>
      </c>
      <c r="H78" s="30">
        <v>6487.197265625</v>
      </c>
      <c r="I78" s="30">
        <v>9552.2490234375</v>
      </c>
      <c r="J78" s="30">
        <v>8918.685546875</v>
      </c>
      <c r="K78" s="30">
        <v>11553.6328125</v>
      </c>
      <c r="L78" s="30">
        <v>11231.48828125</v>
      </c>
      <c r="M78" s="9">
        <v>0</v>
      </c>
      <c r="N78" s="8">
        <v>18470.93359375</v>
      </c>
      <c r="O78" s="30" t="s">
        <v>35</v>
      </c>
      <c r="P78" s="9" t="s">
        <v>35</v>
      </c>
      <c r="Q78" s="12" t="s">
        <v>38</v>
      </c>
      <c r="R78" s="8">
        <v>3249.7236328125</v>
      </c>
      <c r="S78" s="39">
        <f t="shared" si="1"/>
        <v>11.24471845263841</v>
      </c>
      <c r="T78" s="64"/>
      <c r="U78" s="3"/>
    </row>
    <row r="79" spans="1:21" ht="15">
      <c r="A79" s="65">
        <v>21</v>
      </c>
      <c r="B79" s="65" t="s">
        <v>53</v>
      </c>
      <c r="C79" s="13" t="s">
        <v>34</v>
      </c>
      <c r="D79" s="17">
        <v>15</v>
      </c>
      <c r="E79" s="47">
        <f>IF(D79=0,0,D79/SUM(D79:D82))</f>
        <v>0.013380909901873328</v>
      </c>
      <c r="F79" s="23" t="s">
        <v>34</v>
      </c>
      <c r="G79" s="17">
        <v>16253.3330078125</v>
      </c>
      <c r="H79" s="31">
        <v>3840</v>
      </c>
      <c r="I79" s="31">
        <v>2773.333251953125</v>
      </c>
      <c r="J79" s="31">
        <v>2646.666748046875</v>
      </c>
      <c r="K79" s="31">
        <v>2440</v>
      </c>
      <c r="L79" s="31">
        <v>2260</v>
      </c>
      <c r="M79" s="34">
        <v>2293.333251953125</v>
      </c>
      <c r="N79" s="17">
        <v>5420</v>
      </c>
      <c r="O79" s="31">
        <v>6993.3330078125</v>
      </c>
      <c r="P79" s="34" t="s">
        <v>35</v>
      </c>
      <c r="Q79" s="13" t="s">
        <v>34</v>
      </c>
      <c r="R79" s="17">
        <v>1.1128528118133545</v>
      </c>
      <c r="S79" s="40">
        <f t="shared" si="1"/>
        <v>0.07419018745422364</v>
      </c>
      <c r="T79" s="68">
        <f>IF(SUM(R79:R82)=0,0,SUM(R79:R82)/SUM(D79:D82))</f>
        <v>2.4040386519402293</v>
      </c>
      <c r="U79" s="3"/>
    </row>
    <row r="80" spans="1:21" ht="15">
      <c r="A80" s="66"/>
      <c r="B80" s="66"/>
      <c r="C80" s="14" t="s">
        <v>36</v>
      </c>
      <c r="D80" s="18">
        <v>163</v>
      </c>
      <c r="E80" s="48">
        <f>IF(D80=0,0,D80/SUM(D79:D82))</f>
        <v>0.14540588760035683</v>
      </c>
      <c r="F80" s="24" t="s">
        <v>36</v>
      </c>
      <c r="G80" s="18">
        <v>30661.962890625</v>
      </c>
      <c r="H80" s="32">
        <v>4864.4169921875</v>
      </c>
      <c r="I80" s="32">
        <v>5620.85888671875</v>
      </c>
      <c r="J80" s="32">
        <v>5380.9814453125</v>
      </c>
      <c r="K80" s="32">
        <v>5126.38037109375</v>
      </c>
      <c r="L80" s="32">
        <v>4922.0859375</v>
      </c>
      <c r="M80" s="35">
        <v>4747.2392578125</v>
      </c>
      <c r="N80" s="18">
        <v>11001.83984375</v>
      </c>
      <c r="O80" s="32">
        <v>14795.7060546875</v>
      </c>
      <c r="P80" s="35" t="s">
        <v>35</v>
      </c>
      <c r="Q80" s="14" t="s">
        <v>36</v>
      </c>
      <c r="R80" s="18">
        <v>112.9620590209961</v>
      </c>
      <c r="S80" s="41">
        <f t="shared" si="1"/>
        <v>0.693018766999976</v>
      </c>
      <c r="T80" s="69"/>
      <c r="U80" s="3"/>
    </row>
    <row r="81" spans="1:21" ht="15">
      <c r="A81" s="66"/>
      <c r="B81" s="66"/>
      <c r="C81" s="14" t="s">
        <v>37</v>
      </c>
      <c r="D81" s="18">
        <v>588</v>
      </c>
      <c r="E81" s="48">
        <f>IF(D81=0,0,D81/SUM(D79:D82))</f>
        <v>0.5245316681534344</v>
      </c>
      <c r="F81" s="24" t="s">
        <v>37</v>
      </c>
      <c r="G81" s="18">
        <v>41498.12890625</v>
      </c>
      <c r="H81" s="32">
        <v>5499.48974609375</v>
      </c>
      <c r="I81" s="32">
        <v>7302.72119140625</v>
      </c>
      <c r="J81" s="32">
        <v>7262.07470703125</v>
      </c>
      <c r="K81" s="32">
        <v>6979.25146484375</v>
      </c>
      <c r="L81" s="32">
        <v>7262.5849609375</v>
      </c>
      <c r="M81" s="35">
        <v>7192.0068359375</v>
      </c>
      <c r="N81" s="18">
        <v>14564.7958984375</v>
      </c>
      <c r="O81" s="32">
        <v>21433.84375</v>
      </c>
      <c r="P81" s="35" t="s">
        <v>35</v>
      </c>
      <c r="Q81" s="14" t="s">
        <v>37</v>
      </c>
      <c r="R81" s="18">
        <v>1244.521728515625</v>
      </c>
      <c r="S81" s="41">
        <f t="shared" si="1"/>
        <v>2.1165335518973216</v>
      </c>
      <c r="T81" s="69"/>
      <c r="U81" s="3"/>
    </row>
    <row r="82" spans="1:21" ht="15">
      <c r="A82" s="67"/>
      <c r="B82" s="67"/>
      <c r="C82" s="15" t="s">
        <v>38</v>
      </c>
      <c r="D82" s="19">
        <v>355</v>
      </c>
      <c r="E82" s="49">
        <f>IF(D82=0,0,D82/SUM(D79:D82))</f>
        <v>0.31668153434433544</v>
      </c>
      <c r="F82" s="25" t="s">
        <v>38</v>
      </c>
      <c r="G82" s="19">
        <v>47714.0859375</v>
      </c>
      <c r="H82" s="33">
        <v>5962.53515625</v>
      </c>
      <c r="I82" s="33">
        <v>8790.986328125</v>
      </c>
      <c r="J82" s="33">
        <v>8225.6337890625</v>
      </c>
      <c r="K82" s="33">
        <v>8104.5068359375</v>
      </c>
      <c r="L82" s="33">
        <v>8411.267578125</v>
      </c>
      <c r="M82" s="36">
        <v>8219.154296875</v>
      </c>
      <c r="N82" s="19">
        <v>17016.62109375</v>
      </c>
      <c r="O82" s="33">
        <v>24734.927734375</v>
      </c>
      <c r="P82" s="36" t="s">
        <v>35</v>
      </c>
      <c r="Q82" s="15" t="s">
        <v>38</v>
      </c>
      <c r="R82" s="19">
        <v>1336.3306884765625</v>
      </c>
      <c r="S82" s="42">
        <f t="shared" si="1"/>
        <v>3.764311798525528</v>
      </c>
      <c r="T82" s="70"/>
      <c r="U82" s="3"/>
    </row>
    <row r="83" spans="1:21" ht="15">
      <c r="A83" s="59">
        <v>22</v>
      </c>
      <c r="B83" s="59" t="s">
        <v>54</v>
      </c>
      <c r="C83" s="10" t="s">
        <v>34</v>
      </c>
      <c r="D83" s="4">
        <v>175</v>
      </c>
      <c r="E83" s="44">
        <f>IF(D83=0,0,D83/SUM(D83:D86))</f>
        <v>0.0654940119760479</v>
      </c>
      <c r="F83" s="20" t="s">
        <v>34</v>
      </c>
      <c r="G83" s="4">
        <v>15742.2861328125</v>
      </c>
      <c r="H83" s="28">
        <v>4086.857177734375</v>
      </c>
      <c r="I83" s="28">
        <v>4193.14306640625</v>
      </c>
      <c r="J83" s="28">
        <v>2961.71435546875</v>
      </c>
      <c r="K83" s="28">
        <v>2014.857177734375</v>
      </c>
      <c r="L83" s="28">
        <v>2485.71435546875</v>
      </c>
      <c r="M83" s="5">
        <v>0</v>
      </c>
      <c r="N83" s="4">
        <v>4500.5712890625</v>
      </c>
      <c r="O83" s="28" t="s">
        <v>35</v>
      </c>
      <c r="P83" s="5" t="s">
        <v>35</v>
      </c>
      <c r="Q83" s="10" t="s">
        <v>34</v>
      </c>
      <c r="R83" s="4">
        <v>26.85054588317871</v>
      </c>
      <c r="S83" s="37">
        <f aca="true" t="shared" si="2" ref="S83:S102">IF(R83="-","-",R83/D83)</f>
        <v>0.1534316907610212</v>
      </c>
      <c r="T83" s="62">
        <f>IF(SUM(R83:R86)=0,0,SUM(R83:R86)/SUM(D83:D86))</f>
        <v>5.317635435544088</v>
      </c>
      <c r="U83" s="3"/>
    </row>
    <row r="84" spans="1:21" ht="15">
      <c r="A84" s="60"/>
      <c r="B84" s="60"/>
      <c r="C84" s="11" t="s">
        <v>36</v>
      </c>
      <c r="D84" s="6">
        <v>642</v>
      </c>
      <c r="E84" s="45">
        <f>IF(D84=0,0,D84/SUM(D83:D86))</f>
        <v>0.2402694610778443</v>
      </c>
      <c r="F84" s="21" t="s">
        <v>36</v>
      </c>
      <c r="G84" s="6">
        <v>30246.728515625</v>
      </c>
      <c r="H84" s="29">
        <v>5358.099609375</v>
      </c>
      <c r="I84" s="29">
        <v>8383.3330078125</v>
      </c>
      <c r="J84" s="29">
        <v>6370.40478515625</v>
      </c>
      <c r="K84" s="29">
        <v>4584.89111328125</v>
      </c>
      <c r="L84" s="29">
        <v>5550</v>
      </c>
      <c r="M84" s="7">
        <v>0</v>
      </c>
      <c r="N84" s="6">
        <v>10134.890625</v>
      </c>
      <c r="O84" s="29" t="s">
        <v>35</v>
      </c>
      <c r="P84" s="7" t="s">
        <v>35</v>
      </c>
      <c r="Q84" s="11" t="s">
        <v>36</v>
      </c>
      <c r="R84" s="6">
        <v>1465.421630859375</v>
      </c>
      <c r="S84" s="38">
        <f t="shared" si="2"/>
        <v>2.282588210061332</v>
      </c>
      <c r="T84" s="63"/>
      <c r="U84" s="3"/>
    </row>
    <row r="85" spans="1:21" ht="15">
      <c r="A85" s="60"/>
      <c r="B85" s="60"/>
      <c r="C85" s="11" t="s">
        <v>37</v>
      </c>
      <c r="D85" s="6">
        <v>1386</v>
      </c>
      <c r="E85" s="45">
        <f>IF(D85=0,0,D85/SUM(D83:D86))</f>
        <v>0.5187125748502994</v>
      </c>
      <c r="F85" s="21" t="s">
        <v>37</v>
      </c>
      <c r="G85" s="6">
        <v>41338.9609375</v>
      </c>
      <c r="H85" s="29">
        <v>6012.9150390625</v>
      </c>
      <c r="I85" s="29">
        <v>9868.181640625</v>
      </c>
      <c r="J85" s="29">
        <v>9409.95703125</v>
      </c>
      <c r="K85" s="29">
        <v>7423.8095703125</v>
      </c>
      <c r="L85" s="29">
        <v>8624.09765625</v>
      </c>
      <c r="M85" s="7">
        <v>0</v>
      </c>
      <c r="N85" s="6">
        <v>16047.9072265625</v>
      </c>
      <c r="O85" s="29" t="s">
        <v>35</v>
      </c>
      <c r="P85" s="7" t="s">
        <v>35</v>
      </c>
      <c r="Q85" s="11" t="s">
        <v>37</v>
      </c>
      <c r="R85" s="6">
        <v>8124.75</v>
      </c>
      <c r="S85" s="38">
        <f t="shared" si="2"/>
        <v>5.862012987012987</v>
      </c>
      <c r="T85" s="63"/>
      <c r="U85" s="3"/>
    </row>
    <row r="86" spans="1:21" ht="15">
      <c r="A86" s="61"/>
      <c r="B86" s="61"/>
      <c r="C86" s="12" t="s">
        <v>38</v>
      </c>
      <c r="D86" s="8">
        <v>469</v>
      </c>
      <c r="E86" s="46">
        <f>IF(D86=0,0,D86/SUM(D83:D86))</f>
        <v>0.17552395209580837</v>
      </c>
      <c r="F86" s="22" t="s">
        <v>38</v>
      </c>
      <c r="G86" s="8">
        <v>47027.93359375</v>
      </c>
      <c r="H86" s="30">
        <v>6579.744140625</v>
      </c>
      <c r="I86" s="30">
        <v>10918.1240234375</v>
      </c>
      <c r="J86" s="30">
        <v>10945.2021484375</v>
      </c>
      <c r="K86" s="30">
        <v>8724.306640625</v>
      </c>
      <c r="L86" s="30">
        <v>9860.5546875</v>
      </c>
      <c r="M86" s="9">
        <v>0</v>
      </c>
      <c r="N86" s="8">
        <v>18584.861328125</v>
      </c>
      <c r="O86" s="30" t="s">
        <v>35</v>
      </c>
      <c r="P86" s="9" t="s">
        <v>35</v>
      </c>
      <c r="Q86" s="12" t="s">
        <v>38</v>
      </c>
      <c r="R86" s="8">
        <v>4591.69970703125</v>
      </c>
      <c r="S86" s="39">
        <f t="shared" si="2"/>
        <v>9.790404492603944</v>
      </c>
      <c r="T86" s="64"/>
      <c r="U86" s="3"/>
    </row>
    <row r="87" spans="1:21" ht="15">
      <c r="A87" s="65">
        <v>23</v>
      </c>
      <c r="B87" s="65" t="s">
        <v>55</v>
      </c>
      <c r="C87" s="13" t="s">
        <v>34</v>
      </c>
      <c r="D87" s="17">
        <v>22</v>
      </c>
      <c r="E87" s="47">
        <f>IF(D87=0,0,D87/SUM(D87:D90))</f>
        <v>0.01752988047808765</v>
      </c>
      <c r="F87" s="23" t="s">
        <v>34</v>
      </c>
      <c r="G87" s="17">
        <v>15790.9091796875</v>
      </c>
      <c r="H87" s="31">
        <v>4190.9091796875</v>
      </c>
      <c r="I87" s="31">
        <v>3350</v>
      </c>
      <c r="J87" s="31">
        <v>2977.272705078125</v>
      </c>
      <c r="K87" s="31">
        <v>2777.272705078125</v>
      </c>
      <c r="L87" s="31">
        <v>2495.45458984375</v>
      </c>
      <c r="M87" s="34">
        <v>0</v>
      </c>
      <c r="N87" s="17">
        <v>6327.2724609375</v>
      </c>
      <c r="O87" s="31" t="s">
        <v>35</v>
      </c>
      <c r="P87" s="34" t="s">
        <v>35</v>
      </c>
      <c r="Q87" s="13" t="s">
        <v>34</v>
      </c>
      <c r="R87" s="17">
        <v>3.150899648666382</v>
      </c>
      <c r="S87" s="40">
        <f t="shared" si="2"/>
        <v>0.14322271130301736</v>
      </c>
      <c r="T87" s="68">
        <f>IF(SUM(R87:R90)=0,0,SUM(R87:R90)/SUM(D87:D90))</f>
        <v>5.514846514325693</v>
      </c>
      <c r="U87" s="3"/>
    </row>
    <row r="88" spans="1:21" ht="15">
      <c r="A88" s="66"/>
      <c r="B88" s="66"/>
      <c r="C88" s="14" t="s">
        <v>36</v>
      </c>
      <c r="D88" s="18">
        <v>284</v>
      </c>
      <c r="E88" s="48">
        <f>IF(D88=0,0,D88/SUM(D87:D90))</f>
        <v>0.22629482071713147</v>
      </c>
      <c r="F88" s="24" t="s">
        <v>36</v>
      </c>
      <c r="G88" s="18">
        <v>29602.11328125</v>
      </c>
      <c r="H88" s="32">
        <v>5371.8310546875</v>
      </c>
      <c r="I88" s="32">
        <v>6548.94384765625</v>
      </c>
      <c r="J88" s="32">
        <v>6010.21142578125</v>
      </c>
      <c r="K88" s="32">
        <v>5908.802734375</v>
      </c>
      <c r="L88" s="32">
        <v>5762.32373046875</v>
      </c>
      <c r="M88" s="35">
        <v>0</v>
      </c>
      <c r="N88" s="18">
        <v>12559.1552734375</v>
      </c>
      <c r="O88" s="32" t="s">
        <v>35</v>
      </c>
      <c r="P88" s="35" t="s">
        <v>35</v>
      </c>
      <c r="Q88" s="14" t="s">
        <v>36</v>
      </c>
      <c r="R88" s="18">
        <v>456.6997375488281</v>
      </c>
      <c r="S88" s="41">
        <f t="shared" si="2"/>
        <v>1.6080976674254512</v>
      </c>
      <c r="T88" s="69"/>
      <c r="U88" s="3"/>
    </row>
    <row r="89" spans="1:21" ht="15">
      <c r="A89" s="66"/>
      <c r="B89" s="66"/>
      <c r="C89" s="14" t="s">
        <v>37</v>
      </c>
      <c r="D89" s="18">
        <v>700</v>
      </c>
      <c r="E89" s="48">
        <f>IF(D89=0,0,D89/SUM(D87:D90))</f>
        <v>0.5577689243027888</v>
      </c>
      <c r="F89" s="24" t="s">
        <v>37</v>
      </c>
      <c r="G89" s="18">
        <v>41218</v>
      </c>
      <c r="H89" s="32">
        <v>6066</v>
      </c>
      <c r="I89" s="32">
        <v>8299.5712890625</v>
      </c>
      <c r="J89" s="32">
        <v>7847.4287109375</v>
      </c>
      <c r="K89" s="32">
        <v>9322.2861328125</v>
      </c>
      <c r="L89" s="32">
        <v>9682.7138671875</v>
      </c>
      <c r="M89" s="35">
        <v>0</v>
      </c>
      <c r="N89" s="18">
        <v>16147</v>
      </c>
      <c r="O89" s="32" t="s">
        <v>35</v>
      </c>
      <c r="P89" s="35" t="s">
        <v>35</v>
      </c>
      <c r="Q89" s="14" t="s">
        <v>37</v>
      </c>
      <c r="R89" s="18">
        <v>3995.6748046875</v>
      </c>
      <c r="S89" s="41">
        <f t="shared" si="2"/>
        <v>5.708106863839285</v>
      </c>
      <c r="T89" s="69"/>
      <c r="U89" s="3"/>
    </row>
    <row r="90" spans="1:21" ht="15">
      <c r="A90" s="67"/>
      <c r="B90" s="67"/>
      <c r="C90" s="15" t="s">
        <v>38</v>
      </c>
      <c r="D90" s="19">
        <v>249</v>
      </c>
      <c r="E90" s="49">
        <f>IF(D90=0,0,D90/SUM(D87:D90))</f>
        <v>0.19840637450199203</v>
      </c>
      <c r="F90" s="25" t="s">
        <v>38</v>
      </c>
      <c r="G90" s="19">
        <v>46983.53515625</v>
      </c>
      <c r="H90" s="33">
        <v>6578.71484375</v>
      </c>
      <c r="I90" s="33">
        <v>9516.8671875</v>
      </c>
      <c r="J90" s="33">
        <v>8930.5224609375</v>
      </c>
      <c r="K90" s="33">
        <v>10762.650390625</v>
      </c>
      <c r="L90" s="33">
        <v>11194.779296875</v>
      </c>
      <c r="M90" s="36">
        <v>0</v>
      </c>
      <c r="N90" s="19">
        <v>18447.390625</v>
      </c>
      <c r="O90" s="33" t="s">
        <v>35</v>
      </c>
      <c r="P90" s="36" t="s">
        <v>35</v>
      </c>
      <c r="Q90" s="15" t="s">
        <v>38</v>
      </c>
      <c r="R90" s="19">
        <v>2465.60693359375</v>
      </c>
      <c r="S90" s="42">
        <f t="shared" si="2"/>
        <v>9.902035877886545</v>
      </c>
      <c r="T90" s="70"/>
      <c r="U90" s="3"/>
    </row>
    <row r="91" spans="1:21" ht="15">
      <c r="A91" s="59">
        <v>24</v>
      </c>
      <c r="B91" s="59" t="s">
        <v>56</v>
      </c>
      <c r="C91" s="10" t="s">
        <v>34</v>
      </c>
      <c r="D91" s="4" t="s">
        <v>35</v>
      </c>
      <c r="E91" s="44" t="s">
        <v>35</v>
      </c>
      <c r="F91" s="20" t="s">
        <v>34</v>
      </c>
      <c r="G91" s="4" t="s">
        <v>35</v>
      </c>
      <c r="H91" s="28" t="s">
        <v>35</v>
      </c>
      <c r="I91" s="28" t="s">
        <v>35</v>
      </c>
      <c r="J91" s="28" t="s">
        <v>35</v>
      </c>
      <c r="K91" s="28" t="s">
        <v>35</v>
      </c>
      <c r="L91" s="28" t="s">
        <v>35</v>
      </c>
      <c r="M91" s="5" t="s">
        <v>35</v>
      </c>
      <c r="N91" s="4" t="s">
        <v>35</v>
      </c>
      <c r="O91" s="28" t="s">
        <v>35</v>
      </c>
      <c r="P91" s="5" t="s">
        <v>35</v>
      </c>
      <c r="Q91" s="10" t="s">
        <v>34</v>
      </c>
      <c r="R91" s="4" t="s">
        <v>35</v>
      </c>
      <c r="S91" s="37" t="str">
        <f t="shared" si="2"/>
        <v>-</v>
      </c>
      <c r="T91" s="62">
        <f>IF(SUM(R91:R94)=0,0,SUM(R91:R94)/SUM(D91:D94))</f>
        <v>3.054064057090066</v>
      </c>
      <c r="U91" s="3"/>
    </row>
    <row r="92" spans="1:21" ht="15">
      <c r="A92" s="60"/>
      <c r="B92" s="60"/>
      <c r="C92" s="11" t="s">
        <v>36</v>
      </c>
      <c r="D92" s="6">
        <v>2</v>
      </c>
      <c r="E92" s="45">
        <f>IF(D92=0,0,D92/SUM(D91:D94))</f>
        <v>0.09090909090909091</v>
      </c>
      <c r="F92" s="21" t="s">
        <v>36</v>
      </c>
      <c r="G92" s="6">
        <v>35050</v>
      </c>
      <c r="H92" s="29">
        <v>5650</v>
      </c>
      <c r="I92" s="29">
        <v>6900</v>
      </c>
      <c r="J92" s="29">
        <v>4550</v>
      </c>
      <c r="K92" s="29">
        <v>5550</v>
      </c>
      <c r="L92" s="29">
        <v>6300</v>
      </c>
      <c r="M92" s="7">
        <v>6100</v>
      </c>
      <c r="N92" s="6">
        <v>11450</v>
      </c>
      <c r="O92" s="29">
        <v>12400</v>
      </c>
      <c r="P92" s="7" t="s">
        <v>35</v>
      </c>
      <c r="Q92" s="11" t="s">
        <v>36</v>
      </c>
      <c r="R92" s="6">
        <v>2.429788589477539</v>
      </c>
      <c r="S92" s="38">
        <f t="shared" si="2"/>
        <v>1.2148942947387695</v>
      </c>
      <c r="T92" s="63"/>
      <c r="U92" s="3"/>
    </row>
    <row r="93" spans="1:21" ht="15">
      <c r="A93" s="60"/>
      <c r="B93" s="60"/>
      <c r="C93" s="11" t="s">
        <v>37</v>
      </c>
      <c r="D93" s="6">
        <v>14</v>
      </c>
      <c r="E93" s="45">
        <f>IF(D93=0,0,D93/SUM(D91:D94))</f>
        <v>0.6363636363636364</v>
      </c>
      <c r="F93" s="21" t="s">
        <v>37</v>
      </c>
      <c r="G93" s="6">
        <v>40114.28515625</v>
      </c>
      <c r="H93" s="29">
        <v>6000</v>
      </c>
      <c r="I93" s="29">
        <v>7292.85693359375</v>
      </c>
      <c r="J93" s="29">
        <v>5035.71435546875</v>
      </c>
      <c r="K93" s="29">
        <v>7714.28564453125</v>
      </c>
      <c r="L93" s="29">
        <v>6885.71435546875</v>
      </c>
      <c r="M93" s="7">
        <v>7185.71435546875</v>
      </c>
      <c r="N93" s="6">
        <v>12328.5712890625</v>
      </c>
      <c r="O93" s="29">
        <v>14071.4287109375</v>
      </c>
      <c r="P93" s="7" t="s">
        <v>35</v>
      </c>
      <c r="Q93" s="11" t="s">
        <v>37</v>
      </c>
      <c r="R93" s="6">
        <v>34.155189514160156</v>
      </c>
      <c r="S93" s="38">
        <f t="shared" si="2"/>
        <v>2.4396563938685825</v>
      </c>
      <c r="T93" s="63"/>
      <c r="U93" s="3"/>
    </row>
    <row r="94" spans="1:21" ht="15">
      <c r="A94" s="61"/>
      <c r="B94" s="61"/>
      <c r="C94" s="12" t="s">
        <v>38</v>
      </c>
      <c r="D94" s="8">
        <v>6</v>
      </c>
      <c r="E94" s="46">
        <f>IF(D94=0,0,D94/SUM(D91:D94))</f>
        <v>0.2727272727272727</v>
      </c>
      <c r="F94" s="22" t="s">
        <v>38</v>
      </c>
      <c r="G94" s="8">
        <v>47150</v>
      </c>
      <c r="H94" s="30">
        <v>6066.66650390625</v>
      </c>
      <c r="I94" s="30">
        <v>7733.33349609375</v>
      </c>
      <c r="J94" s="30">
        <v>5866.66650390625</v>
      </c>
      <c r="K94" s="30">
        <v>9616.6669921875</v>
      </c>
      <c r="L94" s="30">
        <v>8766.6669921875</v>
      </c>
      <c r="M94" s="9">
        <v>9100</v>
      </c>
      <c r="N94" s="8">
        <v>13600</v>
      </c>
      <c r="O94" s="30">
        <v>17866.66796875</v>
      </c>
      <c r="P94" s="9" t="s">
        <v>35</v>
      </c>
      <c r="Q94" s="12" t="s">
        <v>38</v>
      </c>
      <c r="R94" s="8">
        <v>30.60443115234375</v>
      </c>
      <c r="S94" s="39">
        <f t="shared" si="2"/>
        <v>5.100738525390625</v>
      </c>
      <c r="T94" s="64"/>
      <c r="U94" s="3"/>
    </row>
    <row r="95" spans="1:21" ht="15">
      <c r="A95" s="65">
        <v>25</v>
      </c>
      <c r="B95" s="65" t="s">
        <v>57</v>
      </c>
      <c r="C95" s="13" t="s">
        <v>34</v>
      </c>
      <c r="D95" s="17" t="s">
        <v>35</v>
      </c>
      <c r="E95" s="47" t="s">
        <v>35</v>
      </c>
      <c r="F95" s="23" t="s">
        <v>34</v>
      </c>
      <c r="G95" s="17" t="s">
        <v>35</v>
      </c>
      <c r="H95" s="31" t="s">
        <v>35</v>
      </c>
      <c r="I95" s="31" t="s">
        <v>35</v>
      </c>
      <c r="J95" s="31" t="s">
        <v>35</v>
      </c>
      <c r="K95" s="31" t="s">
        <v>35</v>
      </c>
      <c r="L95" s="31" t="s">
        <v>35</v>
      </c>
      <c r="M95" s="34" t="s">
        <v>35</v>
      </c>
      <c r="N95" s="17" t="s">
        <v>35</v>
      </c>
      <c r="O95" s="31" t="s">
        <v>35</v>
      </c>
      <c r="P95" s="34" t="s">
        <v>35</v>
      </c>
      <c r="Q95" s="13" t="s">
        <v>34</v>
      </c>
      <c r="R95" s="17" t="s">
        <v>35</v>
      </c>
      <c r="S95" s="40" t="str">
        <f t="shared" si="2"/>
        <v>-</v>
      </c>
      <c r="T95" s="68">
        <f>IF(SUM(R95:R98)=0,0,SUM(R95:R98)/SUM(D95:D98))</f>
        <v>0</v>
      </c>
      <c r="U95" s="3"/>
    </row>
    <row r="96" spans="1:21" ht="15">
      <c r="A96" s="66"/>
      <c r="B96" s="66"/>
      <c r="C96" s="14" t="s">
        <v>36</v>
      </c>
      <c r="D96" s="18" t="s">
        <v>35</v>
      </c>
      <c r="E96" s="48" t="s">
        <v>35</v>
      </c>
      <c r="F96" s="24" t="s">
        <v>36</v>
      </c>
      <c r="G96" s="18" t="s">
        <v>35</v>
      </c>
      <c r="H96" s="32" t="s">
        <v>35</v>
      </c>
      <c r="I96" s="32" t="s">
        <v>35</v>
      </c>
      <c r="J96" s="32" t="s">
        <v>35</v>
      </c>
      <c r="K96" s="32" t="s">
        <v>35</v>
      </c>
      <c r="L96" s="32" t="s">
        <v>35</v>
      </c>
      <c r="M96" s="35" t="s">
        <v>35</v>
      </c>
      <c r="N96" s="18" t="s">
        <v>35</v>
      </c>
      <c r="O96" s="32" t="s">
        <v>35</v>
      </c>
      <c r="P96" s="35" t="s">
        <v>35</v>
      </c>
      <c r="Q96" s="14" t="s">
        <v>36</v>
      </c>
      <c r="R96" s="18" t="s">
        <v>35</v>
      </c>
      <c r="S96" s="41" t="str">
        <f t="shared" si="2"/>
        <v>-</v>
      </c>
      <c r="T96" s="69"/>
      <c r="U96" s="3"/>
    </row>
    <row r="97" spans="1:21" ht="15">
      <c r="A97" s="66"/>
      <c r="B97" s="66"/>
      <c r="C97" s="14" t="s">
        <v>37</v>
      </c>
      <c r="D97" s="18" t="s">
        <v>35</v>
      </c>
      <c r="E97" s="48" t="s">
        <v>35</v>
      </c>
      <c r="F97" s="24" t="s">
        <v>37</v>
      </c>
      <c r="G97" s="18" t="s">
        <v>35</v>
      </c>
      <c r="H97" s="32" t="s">
        <v>35</v>
      </c>
      <c r="I97" s="32" t="s">
        <v>35</v>
      </c>
      <c r="J97" s="32" t="s">
        <v>35</v>
      </c>
      <c r="K97" s="32" t="s">
        <v>35</v>
      </c>
      <c r="L97" s="32" t="s">
        <v>35</v>
      </c>
      <c r="M97" s="35" t="s">
        <v>35</v>
      </c>
      <c r="N97" s="18" t="s">
        <v>35</v>
      </c>
      <c r="O97" s="32" t="s">
        <v>35</v>
      </c>
      <c r="P97" s="35" t="s">
        <v>35</v>
      </c>
      <c r="Q97" s="14" t="s">
        <v>37</v>
      </c>
      <c r="R97" s="18" t="s">
        <v>35</v>
      </c>
      <c r="S97" s="41" t="str">
        <f t="shared" si="2"/>
        <v>-</v>
      </c>
      <c r="T97" s="69"/>
      <c r="U97" s="3"/>
    </row>
    <row r="98" spans="1:21" ht="15">
      <c r="A98" s="67"/>
      <c r="B98" s="67"/>
      <c r="C98" s="15" t="s">
        <v>38</v>
      </c>
      <c r="D98" s="19" t="s">
        <v>35</v>
      </c>
      <c r="E98" s="49" t="s">
        <v>35</v>
      </c>
      <c r="F98" s="25" t="s">
        <v>38</v>
      </c>
      <c r="G98" s="19" t="s">
        <v>35</v>
      </c>
      <c r="H98" s="33" t="s">
        <v>35</v>
      </c>
      <c r="I98" s="33" t="s">
        <v>35</v>
      </c>
      <c r="J98" s="33" t="s">
        <v>35</v>
      </c>
      <c r="K98" s="33" t="s">
        <v>35</v>
      </c>
      <c r="L98" s="33" t="s">
        <v>35</v>
      </c>
      <c r="M98" s="36" t="s">
        <v>35</v>
      </c>
      <c r="N98" s="19" t="s">
        <v>35</v>
      </c>
      <c r="O98" s="33" t="s">
        <v>35</v>
      </c>
      <c r="P98" s="36" t="s">
        <v>35</v>
      </c>
      <c r="Q98" s="15" t="s">
        <v>38</v>
      </c>
      <c r="R98" s="19" t="s">
        <v>35</v>
      </c>
      <c r="S98" s="42" t="str">
        <f t="shared" si="2"/>
        <v>-</v>
      </c>
      <c r="T98" s="70"/>
      <c r="U98" s="3"/>
    </row>
    <row r="99" spans="1:21" ht="15">
      <c r="A99" s="59">
        <v>26</v>
      </c>
      <c r="B99" s="59" t="s">
        <v>58</v>
      </c>
      <c r="C99" s="10" t="s">
        <v>34</v>
      </c>
      <c r="D99" s="4" t="s">
        <v>35</v>
      </c>
      <c r="E99" s="44" t="s">
        <v>35</v>
      </c>
      <c r="F99" s="20" t="s">
        <v>34</v>
      </c>
      <c r="G99" s="4" t="s">
        <v>35</v>
      </c>
      <c r="H99" s="28" t="s">
        <v>35</v>
      </c>
      <c r="I99" s="28" t="s">
        <v>35</v>
      </c>
      <c r="J99" s="28" t="s">
        <v>35</v>
      </c>
      <c r="K99" s="28" t="s">
        <v>35</v>
      </c>
      <c r="L99" s="28" t="s">
        <v>35</v>
      </c>
      <c r="M99" s="5" t="s">
        <v>35</v>
      </c>
      <c r="N99" s="4" t="s">
        <v>35</v>
      </c>
      <c r="O99" s="28" t="s">
        <v>35</v>
      </c>
      <c r="P99" s="5" t="s">
        <v>35</v>
      </c>
      <c r="Q99" s="10" t="s">
        <v>34</v>
      </c>
      <c r="R99" s="4" t="s">
        <v>35</v>
      </c>
      <c r="S99" s="37" t="str">
        <f t="shared" si="2"/>
        <v>-</v>
      </c>
      <c r="T99" s="62">
        <f>IF(SUM(R99:R102)=0,0,SUM(R99:R102)/SUM(D99:D102))</f>
        <v>0</v>
      </c>
      <c r="U99" s="3"/>
    </row>
    <row r="100" spans="1:21" ht="15">
      <c r="A100" s="60"/>
      <c r="B100" s="60"/>
      <c r="C100" s="11" t="s">
        <v>36</v>
      </c>
      <c r="D100" s="6" t="s">
        <v>35</v>
      </c>
      <c r="E100" s="45" t="s">
        <v>35</v>
      </c>
      <c r="F100" s="21" t="s">
        <v>36</v>
      </c>
      <c r="G100" s="6" t="s">
        <v>35</v>
      </c>
      <c r="H100" s="29" t="s">
        <v>35</v>
      </c>
      <c r="I100" s="29" t="s">
        <v>35</v>
      </c>
      <c r="J100" s="29" t="s">
        <v>35</v>
      </c>
      <c r="K100" s="29" t="s">
        <v>35</v>
      </c>
      <c r="L100" s="29" t="s">
        <v>35</v>
      </c>
      <c r="M100" s="7" t="s">
        <v>35</v>
      </c>
      <c r="N100" s="6" t="s">
        <v>35</v>
      </c>
      <c r="O100" s="29" t="s">
        <v>35</v>
      </c>
      <c r="P100" s="7" t="s">
        <v>35</v>
      </c>
      <c r="Q100" s="11" t="s">
        <v>36</v>
      </c>
      <c r="R100" s="6" t="s">
        <v>35</v>
      </c>
      <c r="S100" s="38" t="str">
        <f t="shared" si="2"/>
        <v>-</v>
      </c>
      <c r="T100" s="63"/>
      <c r="U100" s="3"/>
    </row>
    <row r="101" spans="1:21" ht="15">
      <c r="A101" s="60"/>
      <c r="B101" s="60"/>
      <c r="C101" s="11" t="s">
        <v>37</v>
      </c>
      <c r="D101" s="6" t="s">
        <v>35</v>
      </c>
      <c r="E101" s="45" t="s">
        <v>35</v>
      </c>
      <c r="F101" s="21" t="s">
        <v>37</v>
      </c>
      <c r="G101" s="6" t="s">
        <v>35</v>
      </c>
      <c r="H101" s="29" t="s">
        <v>35</v>
      </c>
      <c r="I101" s="29" t="s">
        <v>35</v>
      </c>
      <c r="J101" s="29" t="s">
        <v>35</v>
      </c>
      <c r="K101" s="29" t="s">
        <v>35</v>
      </c>
      <c r="L101" s="29" t="s">
        <v>35</v>
      </c>
      <c r="M101" s="7" t="s">
        <v>35</v>
      </c>
      <c r="N101" s="6" t="s">
        <v>35</v>
      </c>
      <c r="O101" s="29" t="s">
        <v>35</v>
      </c>
      <c r="P101" s="7" t="s">
        <v>35</v>
      </c>
      <c r="Q101" s="11" t="s">
        <v>37</v>
      </c>
      <c r="R101" s="6" t="s">
        <v>35</v>
      </c>
      <c r="S101" s="38" t="str">
        <f t="shared" si="2"/>
        <v>-</v>
      </c>
      <c r="T101" s="63"/>
      <c r="U101" s="3"/>
    </row>
    <row r="102" spans="1:21" ht="15">
      <c r="A102" s="61"/>
      <c r="B102" s="61"/>
      <c r="C102" s="12" t="s">
        <v>38</v>
      </c>
      <c r="D102" s="8" t="s">
        <v>35</v>
      </c>
      <c r="E102" s="46" t="s">
        <v>35</v>
      </c>
      <c r="F102" s="22" t="s">
        <v>38</v>
      </c>
      <c r="G102" s="8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0" t="s">
        <v>35</v>
      </c>
      <c r="M102" s="9" t="s">
        <v>35</v>
      </c>
      <c r="N102" s="8" t="s">
        <v>35</v>
      </c>
      <c r="O102" s="30" t="s">
        <v>35</v>
      </c>
      <c r="P102" s="9" t="s">
        <v>35</v>
      </c>
      <c r="Q102" s="12" t="s">
        <v>38</v>
      </c>
      <c r="R102" s="8" t="s">
        <v>35</v>
      </c>
      <c r="S102" s="39" t="str">
        <f t="shared" si="2"/>
        <v>-</v>
      </c>
      <c r="T102" s="64"/>
      <c r="U102" s="3"/>
    </row>
    <row r="103" spans="1:21" ht="15">
      <c r="A103" s="71" t="s">
        <v>59</v>
      </c>
      <c r="B103" s="51"/>
      <c r="C103" s="10" t="s">
        <v>34</v>
      </c>
      <c r="D103" s="4">
        <f>SUM(D19,D23,D27,D31,D35,D39,D43,D47,D51,D55,D59,D63,D67,D71,D75,D79,D83,D87,D91,D95,D99)</f>
        <v>1659</v>
      </c>
      <c r="E103" s="44">
        <f>IF(D103=0,0,D103/SUM(D103:D106))</f>
        <v>0.05702990718459952</v>
      </c>
      <c r="F103" s="2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16"/>
      <c r="R103" s="27"/>
      <c r="S103" s="43"/>
      <c r="T103" s="43"/>
      <c r="U103" s="3"/>
    </row>
    <row r="104" spans="1:21" ht="15">
      <c r="A104" s="72"/>
      <c r="B104" s="73"/>
      <c r="C104" s="11" t="s">
        <v>36</v>
      </c>
      <c r="D104" s="6">
        <f>SUM(D20,D24,D28,D32,D36,D40,D44,D48,D52,D56,D60,D64,D68,D72,D76,D80,D84,D88,D92,D96,D100)</f>
        <v>10035</v>
      </c>
      <c r="E104" s="45">
        <f>IF(D104=0,0,D104/SUM(D103:D106))</f>
        <v>0.34496390512203506</v>
      </c>
      <c r="F104" s="2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16"/>
      <c r="R104" s="27"/>
      <c r="S104" s="43"/>
      <c r="T104" s="43"/>
      <c r="U104" s="3"/>
    </row>
    <row r="105" spans="1:21" ht="15">
      <c r="A105" s="72"/>
      <c r="B105" s="73"/>
      <c r="C105" s="11" t="s">
        <v>37</v>
      </c>
      <c r="D105" s="6">
        <f>SUM(D21,D25,D29,D33,D37,D41,D45,D49,D53,D57,D61,D65,D69,D73,D77,D81,D85,D89,D93,D97,D101)</f>
        <v>11713</v>
      </c>
      <c r="E105" s="45">
        <f>IF(D105=0,0,D105/SUM(D103:D106))</f>
        <v>0.40264695771742864</v>
      </c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16"/>
      <c r="R105" s="27"/>
      <c r="S105" s="43"/>
      <c r="T105" s="43"/>
      <c r="U105" s="3"/>
    </row>
    <row r="106" spans="1:21" ht="15">
      <c r="A106" s="52"/>
      <c r="B106" s="53"/>
      <c r="C106" s="12" t="s">
        <v>38</v>
      </c>
      <c r="D106" s="8">
        <f>SUM(D22,D26,D30,D34,D38,D42,D46,D50,D54,D58,D62,D66,D70,D74,D78,D82,D86,D90,D94,D98,D102)</f>
        <v>5683</v>
      </c>
      <c r="E106" s="46">
        <f>IF(D106=0,0,D106/SUM(D103:D106))</f>
        <v>0.19535922997593674</v>
      </c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16"/>
      <c r="R106" s="27"/>
      <c r="S106" s="43"/>
      <c r="T106" s="43"/>
      <c r="U106" s="3"/>
    </row>
  </sheetData>
  <sheetProtection/>
  <mergeCells count="80">
    <mergeCell ref="T75:T78"/>
    <mergeCell ref="A79:A82"/>
    <mergeCell ref="B79:B82"/>
    <mergeCell ref="T79:T82"/>
    <mergeCell ref="A67:A70"/>
    <mergeCell ref="A99:A102"/>
    <mergeCell ref="B99:B102"/>
    <mergeCell ref="T99:T102"/>
    <mergeCell ref="A87:A90"/>
    <mergeCell ref="B87:B90"/>
    <mergeCell ref="T87:T90"/>
    <mergeCell ref="B95:B98"/>
    <mergeCell ref="T95:T98"/>
    <mergeCell ref="A83:A86"/>
    <mergeCell ref="B83:B86"/>
    <mergeCell ref="T83:T86"/>
    <mergeCell ref="A7:T7"/>
    <mergeCell ref="A8:T8"/>
    <mergeCell ref="A9:T9"/>
    <mergeCell ref="A75:A78"/>
    <mergeCell ref="B75:B78"/>
    <mergeCell ref="A1:T1"/>
    <mergeCell ref="A2:T2"/>
    <mergeCell ref="A3:T3"/>
    <mergeCell ref="A4:T4"/>
    <mergeCell ref="A5:T5"/>
    <mergeCell ref="A6:T6"/>
    <mergeCell ref="B67:B70"/>
    <mergeCell ref="T67:T70"/>
    <mergeCell ref="A71:A74"/>
    <mergeCell ref="B71:B74"/>
    <mergeCell ref="T71:T74"/>
    <mergeCell ref="A103:B106"/>
    <mergeCell ref="A91:A94"/>
    <mergeCell ref="B91:B94"/>
    <mergeCell ref="T91:T94"/>
    <mergeCell ref="A95:A98"/>
    <mergeCell ref="A59:A62"/>
    <mergeCell ref="B59:B62"/>
    <mergeCell ref="T59:T62"/>
    <mergeCell ref="A63:A66"/>
    <mergeCell ref="B63:B66"/>
    <mergeCell ref="T63:T66"/>
    <mergeCell ref="A51:A54"/>
    <mergeCell ref="B51:B54"/>
    <mergeCell ref="T51:T54"/>
    <mergeCell ref="A55:A58"/>
    <mergeCell ref="B55:B58"/>
    <mergeCell ref="T55:T58"/>
    <mergeCell ref="A43:A46"/>
    <mergeCell ref="B43:B46"/>
    <mergeCell ref="T43:T46"/>
    <mergeCell ref="A47:A50"/>
    <mergeCell ref="B47:B50"/>
    <mergeCell ref="T47:T50"/>
    <mergeCell ref="A35:A38"/>
    <mergeCell ref="B35:B38"/>
    <mergeCell ref="T35:T38"/>
    <mergeCell ref="A39:A42"/>
    <mergeCell ref="B39:B42"/>
    <mergeCell ref="T39:T42"/>
    <mergeCell ref="A27:A30"/>
    <mergeCell ref="B27:B30"/>
    <mergeCell ref="T27:T30"/>
    <mergeCell ref="A31:A34"/>
    <mergeCell ref="B31:B34"/>
    <mergeCell ref="T31:T34"/>
    <mergeCell ref="A19:A22"/>
    <mergeCell ref="B19:B22"/>
    <mergeCell ref="T19:T22"/>
    <mergeCell ref="A23:A26"/>
    <mergeCell ref="B23:B26"/>
    <mergeCell ref="T23:T26"/>
    <mergeCell ref="A16:B17"/>
    <mergeCell ref="C16:E17"/>
    <mergeCell ref="F16:P16"/>
    <mergeCell ref="F17:P17"/>
    <mergeCell ref="S18:T18"/>
    <mergeCell ref="Q16:T16"/>
    <mergeCell ref="Q17:T17"/>
  </mergeCells>
  <printOptions horizontalCentered="1"/>
  <pageMargins left="0.5905511811023622" right="0.5905511811023622" top="0.984251968503937" bottom="0.5905511811023622" header="0.3" footer="0.3"/>
  <pageSetup horizontalDpi="600" verticalDpi="600" orientation="portrait" paperSize="9" scale="50" r:id="rId2"/>
  <headerFooter>
    <oddHeader>&amp;LSAETA 04/03/2010</oddHeader>
    <oddFooter>&amp;LFuente: Relevamiento estadístico de tránsito - Consorcio Ingeniería de Tránsito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"/>
  <sheetViews>
    <sheetView zoomScale="85" zoomScaleNormal="85" zoomScalePageLayoutView="0" workbookViewId="0" topLeftCell="A1">
      <selection activeCell="A1" sqref="A1:T1"/>
    </sheetView>
  </sheetViews>
  <sheetFormatPr defaultColWidth="11.421875" defaultRowHeight="15"/>
  <cols>
    <col min="1" max="2" width="8.140625" style="0" customWidth="1"/>
    <col min="3" max="3" width="13.7109375" style="0" customWidth="1"/>
    <col min="4" max="5" width="6.7109375" style="0" customWidth="1"/>
    <col min="6" max="6" width="13.7109375" style="0" customWidth="1"/>
    <col min="7" max="16" width="6.7109375" style="0" customWidth="1"/>
    <col min="17" max="17" width="13.7109375" style="0" customWidth="1"/>
    <col min="18" max="20" width="6.7109375" style="0" customWidth="1"/>
  </cols>
  <sheetData>
    <row r="1" spans="1:20" ht="26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6.25">
      <c r="A2" s="76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21">
      <c r="A3" s="77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21">
      <c r="A4" s="77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26.25">
      <c r="A7" s="74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ht="21">
      <c r="A10" s="1" t="s">
        <v>5</v>
      </c>
    </row>
    <row r="11" ht="21">
      <c r="A11" s="1" t="s">
        <v>6</v>
      </c>
    </row>
    <row r="12" ht="21">
      <c r="A12" s="1" t="s">
        <v>62</v>
      </c>
    </row>
    <row r="13" spans="1:7" ht="21">
      <c r="A13" s="1" t="s">
        <v>63</v>
      </c>
      <c r="G13" t="s">
        <v>64</v>
      </c>
    </row>
    <row r="14" spans="1:7" ht="21">
      <c r="A14" s="1" t="s">
        <v>9</v>
      </c>
      <c r="G14" t="s">
        <v>65</v>
      </c>
    </row>
    <row r="16" spans="1:20" ht="15">
      <c r="A16" s="50" t="s">
        <v>10</v>
      </c>
      <c r="B16" s="51"/>
      <c r="C16" s="50" t="s">
        <v>13</v>
      </c>
      <c r="D16" s="54"/>
      <c r="E16" s="51"/>
      <c r="F16" s="50" t="s">
        <v>17</v>
      </c>
      <c r="G16" s="54"/>
      <c r="H16" s="54"/>
      <c r="I16" s="54"/>
      <c r="J16" s="54"/>
      <c r="K16" s="54"/>
      <c r="L16" s="54"/>
      <c r="M16" s="54"/>
      <c r="N16" s="54"/>
      <c r="O16" s="54"/>
      <c r="P16" s="51"/>
      <c r="Q16" s="50" t="s">
        <v>29</v>
      </c>
      <c r="R16" s="54"/>
      <c r="S16" s="54"/>
      <c r="T16" s="51"/>
    </row>
    <row r="17" spans="1:20" ht="15">
      <c r="A17" s="52"/>
      <c r="B17" s="53"/>
      <c r="C17" s="52"/>
      <c r="D17" s="55"/>
      <c r="E17" s="53"/>
      <c r="F17" s="56" t="s">
        <v>18</v>
      </c>
      <c r="G17" s="55"/>
      <c r="H17" s="55"/>
      <c r="I17" s="55"/>
      <c r="J17" s="55"/>
      <c r="K17" s="55"/>
      <c r="L17" s="55"/>
      <c r="M17" s="55"/>
      <c r="N17" s="55"/>
      <c r="O17" s="55"/>
      <c r="P17" s="53"/>
      <c r="Q17" s="56" t="s">
        <v>30</v>
      </c>
      <c r="R17" s="55"/>
      <c r="S17" s="55"/>
      <c r="T17" s="53"/>
    </row>
    <row r="18" spans="1:21" ht="15">
      <c r="A18" s="2" t="s">
        <v>11</v>
      </c>
      <c r="B18" s="2" t="s">
        <v>12</v>
      </c>
      <c r="C18" s="2" t="s">
        <v>14</v>
      </c>
      <c r="D18" s="2" t="s">
        <v>15</v>
      </c>
      <c r="E18" s="2" t="s">
        <v>16</v>
      </c>
      <c r="F18" s="2" t="s">
        <v>14</v>
      </c>
      <c r="G18" s="2" t="s">
        <v>19</v>
      </c>
      <c r="H18" s="2" t="s">
        <v>20</v>
      </c>
      <c r="I18" s="2" t="s">
        <v>21</v>
      </c>
      <c r="J18" s="2" t="s">
        <v>22</v>
      </c>
      <c r="K18" s="2" t="s">
        <v>23</v>
      </c>
      <c r="L18" s="2" t="s">
        <v>24</v>
      </c>
      <c r="M18" s="2" t="s">
        <v>25</v>
      </c>
      <c r="N18" s="2" t="s">
        <v>26</v>
      </c>
      <c r="O18" s="2" t="s">
        <v>27</v>
      </c>
      <c r="P18" s="2" t="s">
        <v>28</v>
      </c>
      <c r="Q18" s="2" t="s">
        <v>14</v>
      </c>
      <c r="R18" s="2" t="s">
        <v>31</v>
      </c>
      <c r="S18" s="57" t="s">
        <v>32</v>
      </c>
      <c r="T18" s="58"/>
      <c r="U18" s="3"/>
    </row>
    <row r="19" spans="1:21" ht="15">
      <c r="A19" s="65">
        <v>6</v>
      </c>
      <c r="B19" s="65" t="s">
        <v>33</v>
      </c>
      <c r="C19" s="13" t="s">
        <v>34</v>
      </c>
      <c r="D19" s="17">
        <v>1</v>
      </c>
      <c r="E19" s="47">
        <f>IF(D19=0,0,D19/SUM(D19:D22))</f>
        <v>0.000975609756097561</v>
      </c>
      <c r="F19" s="23" t="s">
        <v>34</v>
      </c>
      <c r="G19" s="17">
        <v>4800</v>
      </c>
      <c r="H19" s="31">
        <v>3200</v>
      </c>
      <c r="I19" s="31">
        <v>1600</v>
      </c>
      <c r="J19" s="31">
        <v>0</v>
      </c>
      <c r="K19" s="31">
        <v>0</v>
      </c>
      <c r="L19" s="31">
        <v>0</v>
      </c>
      <c r="M19" s="34">
        <v>0</v>
      </c>
      <c r="N19" s="17" t="s">
        <v>35</v>
      </c>
      <c r="O19" s="31" t="s">
        <v>35</v>
      </c>
      <c r="P19" s="34" t="s">
        <v>35</v>
      </c>
      <c r="Q19" s="13" t="s">
        <v>34</v>
      </c>
      <c r="R19" s="17">
        <v>0.020818956196308136</v>
      </c>
      <c r="S19" s="40">
        <f aca="true" t="shared" si="0" ref="S19:S50">IF(R19="-","-",R19/D19)</f>
        <v>0.020818956196308136</v>
      </c>
      <c r="T19" s="68">
        <f>IF(SUM(R19:R22)=0,0,SUM(R19:R22)/SUM(D19:D22))</f>
        <v>3.528817125885952</v>
      </c>
      <c r="U19" s="3"/>
    </row>
    <row r="20" spans="1:21" ht="15">
      <c r="A20" s="66"/>
      <c r="B20" s="66"/>
      <c r="C20" s="14" t="s">
        <v>36</v>
      </c>
      <c r="D20" s="18">
        <v>98</v>
      </c>
      <c r="E20" s="48">
        <f>IF(D20=0,0,D20/SUM(D19:D22))</f>
        <v>0.09560975609756098</v>
      </c>
      <c r="F20" s="24" t="s">
        <v>36</v>
      </c>
      <c r="G20" s="18">
        <v>11469.3876953125</v>
      </c>
      <c r="H20" s="32">
        <v>5234.69384765625</v>
      </c>
      <c r="I20" s="32">
        <v>6234.69384765625</v>
      </c>
      <c r="J20" s="32">
        <v>0</v>
      </c>
      <c r="K20" s="32">
        <v>0</v>
      </c>
      <c r="L20" s="32">
        <v>0</v>
      </c>
      <c r="M20" s="35">
        <v>0</v>
      </c>
      <c r="N20" s="18" t="s">
        <v>35</v>
      </c>
      <c r="O20" s="32" t="s">
        <v>35</v>
      </c>
      <c r="P20" s="35" t="s">
        <v>35</v>
      </c>
      <c r="Q20" s="14" t="s">
        <v>36</v>
      </c>
      <c r="R20" s="18">
        <v>60.99583053588867</v>
      </c>
      <c r="S20" s="41">
        <f t="shared" si="0"/>
        <v>0.6224064340396803</v>
      </c>
      <c r="T20" s="69"/>
      <c r="U20" s="3"/>
    </row>
    <row r="21" spans="1:21" ht="15">
      <c r="A21" s="66"/>
      <c r="B21" s="66"/>
      <c r="C21" s="14" t="s">
        <v>37</v>
      </c>
      <c r="D21" s="18">
        <v>290</v>
      </c>
      <c r="E21" s="48">
        <f>IF(D21=0,0,D21/SUM(D19:D22))</f>
        <v>0.28292682926829266</v>
      </c>
      <c r="F21" s="24" t="s">
        <v>37</v>
      </c>
      <c r="G21" s="18">
        <v>15080.3447265625</v>
      </c>
      <c r="H21" s="32">
        <v>6572.06884765625</v>
      </c>
      <c r="I21" s="32">
        <v>8508.275390625</v>
      </c>
      <c r="J21" s="32">
        <v>0</v>
      </c>
      <c r="K21" s="32">
        <v>0</v>
      </c>
      <c r="L21" s="32">
        <v>0</v>
      </c>
      <c r="M21" s="35">
        <v>0</v>
      </c>
      <c r="N21" s="18" t="s">
        <v>35</v>
      </c>
      <c r="O21" s="32" t="s">
        <v>35</v>
      </c>
      <c r="P21" s="35" t="s">
        <v>35</v>
      </c>
      <c r="Q21" s="14" t="s">
        <v>37</v>
      </c>
      <c r="R21" s="18">
        <v>487.9100646972656</v>
      </c>
      <c r="S21" s="41">
        <f t="shared" si="0"/>
        <v>1.6824484989560884</v>
      </c>
      <c r="T21" s="69"/>
      <c r="U21" s="3"/>
    </row>
    <row r="22" spans="1:21" ht="15">
      <c r="A22" s="67"/>
      <c r="B22" s="67"/>
      <c r="C22" s="15" t="s">
        <v>38</v>
      </c>
      <c r="D22" s="19">
        <v>636</v>
      </c>
      <c r="E22" s="49">
        <f>IF(D22=0,0,D22/SUM(D19:D22))</f>
        <v>0.6204878048780488</v>
      </c>
      <c r="F22" s="25" t="s">
        <v>38</v>
      </c>
      <c r="G22" s="19">
        <v>19273.26953125</v>
      </c>
      <c r="H22" s="33">
        <v>8428.9306640625</v>
      </c>
      <c r="I22" s="33">
        <v>10844.33984375</v>
      </c>
      <c r="J22" s="33">
        <v>0</v>
      </c>
      <c r="K22" s="33">
        <v>0</v>
      </c>
      <c r="L22" s="33">
        <v>0</v>
      </c>
      <c r="M22" s="36">
        <v>0</v>
      </c>
      <c r="N22" s="19" t="s">
        <v>35</v>
      </c>
      <c r="O22" s="33" t="s">
        <v>35</v>
      </c>
      <c r="P22" s="36" t="s">
        <v>35</v>
      </c>
      <c r="Q22" s="15" t="s">
        <v>38</v>
      </c>
      <c r="R22" s="19">
        <v>3068.11083984375</v>
      </c>
      <c r="S22" s="42">
        <f t="shared" si="0"/>
        <v>4.824073647553066</v>
      </c>
      <c r="T22" s="70"/>
      <c r="U22" s="3"/>
    </row>
    <row r="23" spans="1:21" ht="15">
      <c r="A23" s="59">
        <v>7</v>
      </c>
      <c r="B23" s="59" t="s">
        <v>39</v>
      </c>
      <c r="C23" s="10" t="s">
        <v>34</v>
      </c>
      <c r="D23" s="4">
        <v>20</v>
      </c>
      <c r="E23" s="44">
        <f>IF(D23=0,0,D23/SUM(D23:D26))</f>
        <v>0.0019262255610131946</v>
      </c>
      <c r="F23" s="20" t="s">
        <v>34</v>
      </c>
      <c r="G23" s="4">
        <v>7360</v>
      </c>
      <c r="H23" s="28">
        <v>2720</v>
      </c>
      <c r="I23" s="28">
        <v>2525</v>
      </c>
      <c r="J23" s="28">
        <v>2115</v>
      </c>
      <c r="K23" s="28">
        <v>0</v>
      </c>
      <c r="L23" s="28">
        <v>0</v>
      </c>
      <c r="M23" s="5">
        <v>0</v>
      </c>
      <c r="N23" s="4">
        <v>4640</v>
      </c>
      <c r="O23" s="28" t="s">
        <v>35</v>
      </c>
      <c r="P23" s="5" t="s">
        <v>35</v>
      </c>
      <c r="Q23" s="10" t="s">
        <v>34</v>
      </c>
      <c r="R23" s="4">
        <v>0.36726176738739014</v>
      </c>
      <c r="S23" s="37">
        <f t="shared" si="0"/>
        <v>0.018363088369369507</v>
      </c>
      <c r="T23" s="62">
        <f>IF(SUM(R23:R26)=0,0,SUM(R23:R26)/SUM(D23:D26))</f>
        <v>2.1126845706052246</v>
      </c>
      <c r="U23" s="3"/>
    </row>
    <row r="24" spans="1:21" ht="15">
      <c r="A24" s="60"/>
      <c r="B24" s="60"/>
      <c r="C24" s="11" t="s">
        <v>36</v>
      </c>
      <c r="D24" s="6">
        <v>292</v>
      </c>
      <c r="E24" s="45">
        <f>IF(D24=0,0,D24/SUM(D23:D26))</f>
        <v>0.02812289319079264</v>
      </c>
      <c r="F24" s="21" t="s">
        <v>36</v>
      </c>
      <c r="G24" s="6">
        <v>12673.6298828125</v>
      </c>
      <c r="H24" s="29">
        <v>4659.5888671875</v>
      </c>
      <c r="I24" s="29">
        <v>4303.08203125</v>
      </c>
      <c r="J24" s="29">
        <v>3710.958984375</v>
      </c>
      <c r="K24" s="29">
        <v>0</v>
      </c>
      <c r="L24" s="29">
        <v>0</v>
      </c>
      <c r="M24" s="7">
        <v>0</v>
      </c>
      <c r="N24" s="6">
        <v>8014.041015625</v>
      </c>
      <c r="O24" s="29" t="s">
        <v>35</v>
      </c>
      <c r="P24" s="7" t="s">
        <v>35</v>
      </c>
      <c r="Q24" s="11" t="s">
        <v>36</v>
      </c>
      <c r="R24" s="6">
        <v>66.75943756103516</v>
      </c>
      <c r="S24" s="38">
        <f t="shared" si="0"/>
        <v>0.22862821082546286</v>
      </c>
      <c r="T24" s="63"/>
      <c r="U24" s="3"/>
    </row>
    <row r="25" spans="1:21" ht="15">
      <c r="A25" s="60"/>
      <c r="B25" s="60"/>
      <c r="C25" s="11" t="s">
        <v>37</v>
      </c>
      <c r="D25" s="6">
        <v>2153</v>
      </c>
      <c r="E25" s="45">
        <f>IF(D25=0,0,D25/SUM(D23:D26))</f>
        <v>0.2073581816430704</v>
      </c>
      <c r="F25" s="21" t="s">
        <v>37</v>
      </c>
      <c r="G25" s="6">
        <v>18684.486328125</v>
      </c>
      <c r="H25" s="29">
        <v>7141.38427734375</v>
      </c>
      <c r="I25" s="29">
        <v>6063.12109375</v>
      </c>
      <c r="J25" s="29">
        <v>5479.9814453125</v>
      </c>
      <c r="K25" s="29">
        <v>0</v>
      </c>
      <c r="L25" s="29">
        <v>0</v>
      </c>
      <c r="M25" s="7">
        <v>0</v>
      </c>
      <c r="N25" s="6">
        <v>11543.1025390625</v>
      </c>
      <c r="O25" s="29" t="s">
        <v>35</v>
      </c>
      <c r="P25" s="7" t="s">
        <v>35</v>
      </c>
      <c r="Q25" s="11" t="s">
        <v>37</v>
      </c>
      <c r="R25" s="6">
        <v>2005.713134765625</v>
      </c>
      <c r="S25" s="38">
        <f t="shared" si="0"/>
        <v>0.9315899371879355</v>
      </c>
      <c r="T25" s="63"/>
      <c r="U25" s="3"/>
    </row>
    <row r="26" spans="1:21" ht="15">
      <c r="A26" s="61"/>
      <c r="B26" s="61"/>
      <c r="C26" s="12" t="s">
        <v>38</v>
      </c>
      <c r="D26" s="8">
        <v>7918</v>
      </c>
      <c r="E26" s="46">
        <f>IF(D26=0,0,D26/SUM(D23:D26))</f>
        <v>0.7625926996051238</v>
      </c>
      <c r="F26" s="22" t="s">
        <v>38</v>
      </c>
      <c r="G26" s="8">
        <v>23501.9296875</v>
      </c>
      <c r="H26" s="30">
        <v>8955.658203125</v>
      </c>
      <c r="I26" s="30">
        <v>6997.31005859375</v>
      </c>
      <c r="J26" s="30">
        <v>7548.96435546875</v>
      </c>
      <c r="K26" s="30">
        <v>0</v>
      </c>
      <c r="L26" s="30">
        <v>0</v>
      </c>
      <c r="M26" s="9">
        <v>0</v>
      </c>
      <c r="N26" s="8">
        <v>14546.2744140625</v>
      </c>
      <c r="O26" s="30" t="s">
        <v>35</v>
      </c>
      <c r="P26" s="9" t="s">
        <v>35</v>
      </c>
      <c r="Q26" s="12" t="s">
        <v>38</v>
      </c>
      <c r="R26" s="8">
        <v>19863.1640625</v>
      </c>
      <c r="S26" s="39">
        <f t="shared" si="0"/>
        <v>2.5086087474741094</v>
      </c>
      <c r="T26" s="64"/>
      <c r="U26" s="3"/>
    </row>
    <row r="27" spans="1:21" ht="15">
      <c r="A27" s="65">
        <v>8</v>
      </c>
      <c r="B27" s="65" t="s">
        <v>40</v>
      </c>
      <c r="C27" s="13" t="s">
        <v>34</v>
      </c>
      <c r="D27" s="17">
        <v>1</v>
      </c>
      <c r="E27" s="47">
        <f>IF(D27=0,0,D27/SUM(D27:D30))</f>
        <v>0.0015527950310559005</v>
      </c>
      <c r="F27" s="23" t="s">
        <v>34</v>
      </c>
      <c r="G27" s="17">
        <v>9000</v>
      </c>
      <c r="H27" s="31">
        <v>1700</v>
      </c>
      <c r="I27" s="31">
        <v>1600</v>
      </c>
      <c r="J27" s="31">
        <v>3800</v>
      </c>
      <c r="K27" s="31">
        <v>1900</v>
      </c>
      <c r="L27" s="31">
        <v>0</v>
      </c>
      <c r="M27" s="34">
        <v>0</v>
      </c>
      <c r="N27" s="17">
        <v>3300</v>
      </c>
      <c r="O27" s="31">
        <v>5700</v>
      </c>
      <c r="P27" s="34" t="s">
        <v>35</v>
      </c>
      <c r="Q27" s="13" t="s">
        <v>34</v>
      </c>
      <c r="R27" s="17">
        <v>0.01864282228052616</v>
      </c>
      <c r="S27" s="40">
        <f t="shared" si="0"/>
        <v>0.01864282228052616</v>
      </c>
      <c r="T27" s="68">
        <f>IF(SUM(R27:R30)=0,0,SUM(R27:R30)/SUM(D27:D30))</f>
        <v>2.208622676861235</v>
      </c>
      <c r="U27" s="3"/>
    </row>
    <row r="28" spans="1:21" ht="15">
      <c r="A28" s="66"/>
      <c r="B28" s="66"/>
      <c r="C28" s="14" t="s">
        <v>36</v>
      </c>
      <c r="D28" s="18">
        <v>22</v>
      </c>
      <c r="E28" s="48">
        <f>IF(D28=0,0,D28/SUM(D27:D30))</f>
        <v>0.034161490683229816</v>
      </c>
      <c r="F28" s="24" t="s">
        <v>36</v>
      </c>
      <c r="G28" s="18">
        <v>13650</v>
      </c>
      <c r="H28" s="32">
        <v>2527.272705078125</v>
      </c>
      <c r="I28" s="32">
        <v>2577.272705078125</v>
      </c>
      <c r="J28" s="32">
        <v>5986.36376953125</v>
      </c>
      <c r="K28" s="32">
        <v>2559.0908203125</v>
      </c>
      <c r="L28" s="32">
        <v>0</v>
      </c>
      <c r="M28" s="35">
        <v>0</v>
      </c>
      <c r="N28" s="18">
        <v>5104.54541015625</v>
      </c>
      <c r="O28" s="32">
        <v>8545.455078125</v>
      </c>
      <c r="P28" s="35" t="s">
        <v>35</v>
      </c>
      <c r="Q28" s="14" t="s">
        <v>36</v>
      </c>
      <c r="R28" s="18">
        <v>2.706934928894043</v>
      </c>
      <c r="S28" s="41">
        <f t="shared" si="0"/>
        <v>0.12304249676791104</v>
      </c>
      <c r="T28" s="69"/>
      <c r="U28" s="3"/>
    </row>
    <row r="29" spans="1:21" ht="15">
      <c r="A29" s="66"/>
      <c r="B29" s="66"/>
      <c r="C29" s="14" t="s">
        <v>37</v>
      </c>
      <c r="D29" s="18">
        <v>51</v>
      </c>
      <c r="E29" s="48">
        <f>IF(D29=0,0,D29/SUM(D27:D30))</f>
        <v>0.07919254658385093</v>
      </c>
      <c r="F29" s="24" t="s">
        <v>37</v>
      </c>
      <c r="G29" s="18">
        <v>22439.21484375</v>
      </c>
      <c r="H29" s="32">
        <v>4386.2744140625</v>
      </c>
      <c r="I29" s="32">
        <v>4427.451171875</v>
      </c>
      <c r="J29" s="32">
        <v>9082.3525390625</v>
      </c>
      <c r="K29" s="32">
        <v>4543.13720703125</v>
      </c>
      <c r="L29" s="32">
        <v>0</v>
      </c>
      <c r="M29" s="35">
        <v>0</v>
      </c>
      <c r="N29" s="18">
        <v>8813.7255859375</v>
      </c>
      <c r="O29" s="32">
        <v>13625.490234375</v>
      </c>
      <c r="P29" s="35" t="s">
        <v>35</v>
      </c>
      <c r="Q29" s="14" t="s">
        <v>37</v>
      </c>
      <c r="R29" s="18">
        <v>39.24693298339844</v>
      </c>
      <c r="S29" s="41">
        <f t="shared" si="0"/>
        <v>0.7695477055568322</v>
      </c>
      <c r="T29" s="69"/>
      <c r="U29" s="3"/>
    </row>
    <row r="30" spans="1:21" ht="15">
      <c r="A30" s="67"/>
      <c r="B30" s="67"/>
      <c r="C30" s="15" t="s">
        <v>38</v>
      </c>
      <c r="D30" s="19">
        <v>570</v>
      </c>
      <c r="E30" s="49">
        <f>IF(D30=0,0,D30/SUM(D27:D30))</f>
        <v>0.8850931677018633</v>
      </c>
      <c r="F30" s="25" t="s">
        <v>38</v>
      </c>
      <c r="G30" s="19">
        <v>29208.947265625</v>
      </c>
      <c r="H30" s="33">
        <v>5790.35107421875</v>
      </c>
      <c r="I30" s="33">
        <v>5690</v>
      </c>
      <c r="J30" s="33">
        <v>11635.7890625</v>
      </c>
      <c r="K30" s="33">
        <v>6092.80712890625</v>
      </c>
      <c r="L30" s="33">
        <v>0</v>
      </c>
      <c r="M30" s="36">
        <v>0</v>
      </c>
      <c r="N30" s="19">
        <v>11480.3515625</v>
      </c>
      <c r="O30" s="33">
        <v>17728.595703125</v>
      </c>
      <c r="P30" s="36" t="s">
        <v>35</v>
      </c>
      <c r="Q30" s="15" t="s">
        <v>38</v>
      </c>
      <c r="R30" s="19">
        <v>1380.3804931640625</v>
      </c>
      <c r="S30" s="42">
        <f t="shared" si="0"/>
        <v>2.4217201634457237</v>
      </c>
      <c r="T30" s="70"/>
      <c r="U30" s="3"/>
    </row>
    <row r="31" spans="1:21" ht="15">
      <c r="A31" s="59">
        <v>9</v>
      </c>
      <c r="B31" s="59" t="s">
        <v>41</v>
      </c>
      <c r="C31" s="10" t="s">
        <v>34</v>
      </c>
      <c r="D31" s="4">
        <v>1786</v>
      </c>
      <c r="E31" s="44">
        <f>IF(D31=0,0,D31/SUM(D31:D34))</f>
        <v>0.09787373958790005</v>
      </c>
      <c r="F31" s="20" t="s">
        <v>34</v>
      </c>
      <c r="G31" s="4">
        <v>5690.03369140625</v>
      </c>
      <c r="H31" s="28">
        <v>3000.783935546875</v>
      </c>
      <c r="I31" s="28">
        <v>2689.249755859375</v>
      </c>
      <c r="J31" s="28">
        <v>0</v>
      </c>
      <c r="K31" s="28">
        <v>0</v>
      </c>
      <c r="L31" s="28">
        <v>0</v>
      </c>
      <c r="M31" s="5">
        <v>0</v>
      </c>
      <c r="N31" s="4" t="s">
        <v>35</v>
      </c>
      <c r="O31" s="28" t="s">
        <v>35</v>
      </c>
      <c r="P31" s="5" t="s">
        <v>35</v>
      </c>
      <c r="Q31" s="10" t="s">
        <v>34</v>
      </c>
      <c r="R31" s="4">
        <v>60.62260055541992</v>
      </c>
      <c r="S31" s="37">
        <f t="shared" si="0"/>
        <v>0.03394322539497196</v>
      </c>
      <c r="T31" s="62">
        <f>IF(SUM(R31:R34)=0,0,SUM(R31:R34)/SUM(D31:D34))</f>
        <v>1.6315847350442059</v>
      </c>
      <c r="U31" s="3"/>
    </row>
    <row r="32" spans="1:21" ht="15">
      <c r="A32" s="60"/>
      <c r="B32" s="60"/>
      <c r="C32" s="11" t="s">
        <v>36</v>
      </c>
      <c r="D32" s="6">
        <v>9732</v>
      </c>
      <c r="E32" s="45">
        <f>IF(D32=0,0,D32/SUM(D31:D34))</f>
        <v>0.5333187198597107</v>
      </c>
      <c r="F32" s="21" t="s">
        <v>36</v>
      </c>
      <c r="G32" s="6">
        <v>9773.962890625</v>
      </c>
      <c r="H32" s="29">
        <v>4810.20361328125</v>
      </c>
      <c r="I32" s="29">
        <v>4963.7587890625</v>
      </c>
      <c r="J32" s="29">
        <v>0</v>
      </c>
      <c r="K32" s="29">
        <v>0</v>
      </c>
      <c r="L32" s="29">
        <v>0</v>
      </c>
      <c r="M32" s="7">
        <v>0</v>
      </c>
      <c r="N32" s="6" t="s">
        <v>35</v>
      </c>
      <c r="O32" s="29" t="s">
        <v>35</v>
      </c>
      <c r="P32" s="7" t="s">
        <v>35</v>
      </c>
      <c r="Q32" s="11" t="s">
        <v>36</v>
      </c>
      <c r="R32" s="6">
        <v>3559.72509765625</v>
      </c>
      <c r="S32" s="38">
        <f t="shared" si="0"/>
        <v>0.3657752874698161</v>
      </c>
      <c r="T32" s="63"/>
      <c r="U32" s="3"/>
    </row>
    <row r="33" spans="1:21" ht="15">
      <c r="A33" s="60"/>
      <c r="B33" s="60"/>
      <c r="C33" s="11" t="s">
        <v>37</v>
      </c>
      <c r="D33" s="6">
        <v>3244</v>
      </c>
      <c r="E33" s="45">
        <f>IF(D33=0,0,D33/SUM(D31:D34))</f>
        <v>0.17777290661990355</v>
      </c>
      <c r="F33" s="21" t="s">
        <v>37</v>
      </c>
      <c r="G33" s="6">
        <v>14815.505859375</v>
      </c>
      <c r="H33" s="29">
        <v>6410.41943359375</v>
      </c>
      <c r="I33" s="29">
        <v>8405.0859375</v>
      </c>
      <c r="J33" s="29">
        <v>0</v>
      </c>
      <c r="K33" s="29">
        <v>0</v>
      </c>
      <c r="L33" s="29">
        <v>0</v>
      </c>
      <c r="M33" s="7">
        <v>0</v>
      </c>
      <c r="N33" s="6" t="s">
        <v>35</v>
      </c>
      <c r="O33" s="29" t="s">
        <v>35</v>
      </c>
      <c r="P33" s="7" t="s">
        <v>35</v>
      </c>
      <c r="Q33" s="11" t="s">
        <v>37</v>
      </c>
      <c r="R33" s="6">
        <v>5767.09375</v>
      </c>
      <c r="S33" s="38">
        <f t="shared" si="0"/>
        <v>1.7777724260172627</v>
      </c>
      <c r="T33" s="63"/>
      <c r="U33" s="3"/>
    </row>
    <row r="34" spans="1:21" ht="15">
      <c r="A34" s="61"/>
      <c r="B34" s="61"/>
      <c r="C34" s="12" t="s">
        <v>38</v>
      </c>
      <c r="D34" s="8">
        <v>3486</v>
      </c>
      <c r="E34" s="46">
        <f>IF(D34=0,0,D34/SUM(D31:D34))</f>
        <v>0.19103463393248576</v>
      </c>
      <c r="F34" s="22" t="s">
        <v>38</v>
      </c>
      <c r="G34" s="8">
        <v>19487.349609375</v>
      </c>
      <c r="H34" s="30">
        <v>8776.53515625</v>
      </c>
      <c r="I34" s="30">
        <v>10710.814453125</v>
      </c>
      <c r="J34" s="30">
        <v>0</v>
      </c>
      <c r="K34" s="30">
        <v>0</v>
      </c>
      <c r="L34" s="30">
        <v>0</v>
      </c>
      <c r="M34" s="9">
        <v>0</v>
      </c>
      <c r="N34" s="8" t="s">
        <v>35</v>
      </c>
      <c r="O34" s="30" t="s">
        <v>35</v>
      </c>
      <c r="P34" s="9" t="s">
        <v>35</v>
      </c>
      <c r="Q34" s="12" t="s">
        <v>38</v>
      </c>
      <c r="R34" s="8">
        <v>20385.716796875</v>
      </c>
      <c r="S34" s="39">
        <f t="shared" si="0"/>
        <v>5.847882041559093</v>
      </c>
      <c r="T34" s="64"/>
      <c r="U34" s="3"/>
    </row>
    <row r="35" spans="1:21" ht="15">
      <c r="A35" s="65">
        <v>10</v>
      </c>
      <c r="B35" s="65" t="s">
        <v>42</v>
      </c>
      <c r="C35" s="13" t="s">
        <v>34</v>
      </c>
      <c r="D35" s="17">
        <v>717</v>
      </c>
      <c r="E35" s="47">
        <f>IF(D35=0,0,D35/SUM(D35:D38))</f>
        <v>0.08931240657698057</v>
      </c>
      <c r="F35" s="23" t="s">
        <v>34</v>
      </c>
      <c r="G35" s="17">
        <v>8053.4169921875</v>
      </c>
      <c r="H35" s="31">
        <v>3415.62060546875</v>
      </c>
      <c r="I35" s="31">
        <v>2195.536865234375</v>
      </c>
      <c r="J35" s="31">
        <v>2442.259521484375</v>
      </c>
      <c r="K35" s="31">
        <v>0</v>
      </c>
      <c r="L35" s="31">
        <v>0</v>
      </c>
      <c r="M35" s="34">
        <v>0</v>
      </c>
      <c r="N35" s="17">
        <v>4637.79638671875</v>
      </c>
      <c r="O35" s="31" t="s">
        <v>35</v>
      </c>
      <c r="P35" s="34" t="s">
        <v>35</v>
      </c>
      <c r="Q35" s="13" t="s">
        <v>34</v>
      </c>
      <c r="R35" s="17">
        <v>29.384124755859375</v>
      </c>
      <c r="S35" s="40">
        <f t="shared" si="0"/>
        <v>0.04098204289520136</v>
      </c>
      <c r="T35" s="68">
        <f>IF(SUM(R35:R38)=0,0,SUM(R35:R38)/SUM(D35:D38))</f>
        <v>2.935607845532579</v>
      </c>
      <c r="U35" s="3"/>
    </row>
    <row r="36" spans="1:21" ht="15">
      <c r="A36" s="66"/>
      <c r="B36" s="66"/>
      <c r="C36" s="14" t="s">
        <v>36</v>
      </c>
      <c r="D36" s="18">
        <v>2270</v>
      </c>
      <c r="E36" s="48">
        <f>IF(D36=0,0,D36/SUM(D35:D38))</f>
        <v>0.28276033881415047</v>
      </c>
      <c r="F36" s="24" t="s">
        <v>36</v>
      </c>
      <c r="G36" s="18">
        <v>14758.10546875</v>
      </c>
      <c r="H36" s="32">
        <v>5551.189453125</v>
      </c>
      <c r="I36" s="32">
        <v>4769.1630859375</v>
      </c>
      <c r="J36" s="32">
        <v>4437.75341796875</v>
      </c>
      <c r="K36" s="32">
        <v>0</v>
      </c>
      <c r="L36" s="32">
        <v>0</v>
      </c>
      <c r="M36" s="35">
        <v>0</v>
      </c>
      <c r="N36" s="18">
        <v>9206.916015625</v>
      </c>
      <c r="O36" s="32" t="s">
        <v>35</v>
      </c>
      <c r="P36" s="35" t="s">
        <v>35</v>
      </c>
      <c r="Q36" s="14" t="s">
        <v>36</v>
      </c>
      <c r="R36" s="18">
        <v>1055.7193603515625</v>
      </c>
      <c r="S36" s="41">
        <f t="shared" si="0"/>
        <v>0.4650746080843888</v>
      </c>
      <c r="T36" s="69"/>
      <c r="U36" s="3"/>
    </row>
    <row r="37" spans="1:21" ht="15">
      <c r="A37" s="66"/>
      <c r="B37" s="66"/>
      <c r="C37" s="14" t="s">
        <v>37</v>
      </c>
      <c r="D37" s="18">
        <v>1734</v>
      </c>
      <c r="E37" s="48">
        <f>IF(D37=0,0,D37/SUM(D35:D38))</f>
        <v>0.21599402092675635</v>
      </c>
      <c r="F37" s="24" t="s">
        <v>37</v>
      </c>
      <c r="G37" s="18">
        <v>21818.685546875</v>
      </c>
      <c r="H37" s="32">
        <v>6984.025390625</v>
      </c>
      <c r="I37" s="32">
        <v>7640.02294921875</v>
      </c>
      <c r="J37" s="32">
        <v>7194.63671875</v>
      </c>
      <c r="K37" s="32">
        <v>0</v>
      </c>
      <c r="L37" s="32">
        <v>0</v>
      </c>
      <c r="M37" s="35">
        <v>0</v>
      </c>
      <c r="N37" s="18">
        <v>14834.66015625</v>
      </c>
      <c r="O37" s="32" t="s">
        <v>35</v>
      </c>
      <c r="P37" s="35" t="s">
        <v>35</v>
      </c>
      <c r="Q37" s="14" t="s">
        <v>37</v>
      </c>
      <c r="R37" s="18">
        <v>2970.280517578125</v>
      </c>
      <c r="S37" s="41">
        <f t="shared" si="0"/>
        <v>1.7129645430092992</v>
      </c>
      <c r="T37" s="69"/>
      <c r="U37" s="3"/>
    </row>
    <row r="38" spans="1:21" ht="15">
      <c r="A38" s="67"/>
      <c r="B38" s="67"/>
      <c r="C38" s="15" t="s">
        <v>38</v>
      </c>
      <c r="D38" s="19">
        <v>3307</v>
      </c>
      <c r="E38" s="49">
        <f>IF(D38=0,0,D38/SUM(D35:D38))</f>
        <v>0.4119332336821126</v>
      </c>
      <c r="F38" s="25" t="s">
        <v>38</v>
      </c>
      <c r="G38" s="19">
        <v>28594.73828125</v>
      </c>
      <c r="H38" s="33">
        <v>9154.369140625</v>
      </c>
      <c r="I38" s="33">
        <v>9745.388671875</v>
      </c>
      <c r="J38" s="33">
        <v>9694.98046875</v>
      </c>
      <c r="K38" s="33">
        <v>0</v>
      </c>
      <c r="L38" s="33">
        <v>0</v>
      </c>
      <c r="M38" s="36">
        <v>0</v>
      </c>
      <c r="N38" s="19">
        <v>19440.369140625</v>
      </c>
      <c r="O38" s="33" t="s">
        <v>35</v>
      </c>
      <c r="P38" s="36" t="s">
        <v>35</v>
      </c>
      <c r="Q38" s="15" t="s">
        <v>38</v>
      </c>
      <c r="R38" s="19">
        <v>19511.67578125</v>
      </c>
      <c r="S38" s="42">
        <f t="shared" si="0"/>
        <v>5.90011363206834</v>
      </c>
      <c r="T38" s="70"/>
      <c r="U38" s="3"/>
    </row>
    <row r="39" spans="1:21" ht="15">
      <c r="A39" s="59">
        <v>11</v>
      </c>
      <c r="B39" s="59" t="s">
        <v>43</v>
      </c>
      <c r="C39" s="10" t="s">
        <v>34</v>
      </c>
      <c r="D39" s="4">
        <v>1</v>
      </c>
      <c r="E39" s="44">
        <f>IF(D39=0,0,D39/SUM(D39:D42))</f>
        <v>0.09090909090909091</v>
      </c>
      <c r="F39" s="20" t="s">
        <v>34</v>
      </c>
      <c r="G39" s="4">
        <v>10700</v>
      </c>
      <c r="H39" s="28">
        <v>2200</v>
      </c>
      <c r="I39" s="28">
        <v>2300</v>
      </c>
      <c r="J39" s="28">
        <v>3700</v>
      </c>
      <c r="K39" s="28">
        <v>2500</v>
      </c>
      <c r="L39" s="28">
        <v>0</v>
      </c>
      <c r="M39" s="5">
        <v>0</v>
      </c>
      <c r="N39" s="4">
        <v>4500</v>
      </c>
      <c r="O39" s="28">
        <v>6200</v>
      </c>
      <c r="P39" s="5" t="s">
        <v>35</v>
      </c>
      <c r="Q39" s="10" t="s">
        <v>34</v>
      </c>
      <c r="R39" s="4">
        <v>0.030032558366656303</v>
      </c>
      <c r="S39" s="37">
        <f t="shared" si="0"/>
        <v>0.030032558366656303</v>
      </c>
      <c r="T39" s="62">
        <f>IF(SUM(R39:R42)=0,0,SUM(R39:R42)/SUM(D39:D42))</f>
        <v>1.1447286373850973</v>
      </c>
      <c r="U39" s="3"/>
    </row>
    <row r="40" spans="1:21" ht="15">
      <c r="A40" s="60"/>
      <c r="B40" s="60"/>
      <c r="C40" s="11" t="s">
        <v>36</v>
      </c>
      <c r="D40" s="6">
        <v>5</v>
      </c>
      <c r="E40" s="45">
        <f>IF(D40=0,0,D40/SUM(D39:D42))</f>
        <v>0.45454545454545453</v>
      </c>
      <c r="F40" s="21" t="s">
        <v>36</v>
      </c>
      <c r="G40" s="6">
        <v>15460</v>
      </c>
      <c r="H40" s="29">
        <v>3260</v>
      </c>
      <c r="I40" s="29">
        <v>2300</v>
      </c>
      <c r="J40" s="29">
        <v>6680</v>
      </c>
      <c r="K40" s="29">
        <v>3220</v>
      </c>
      <c r="L40" s="29">
        <v>0</v>
      </c>
      <c r="M40" s="7">
        <v>0</v>
      </c>
      <c r="N40" s="6">
        <v>5560</v>
      </c>
      <c r="O40" s="29">
        <v>9900</v>
      </c>
      <c r="P40" s="7" t="s">
        <v>35</v>
      </c>
      <c r="Q40" s="11" t="s">
        <v>36</v>
      </c>
      <c r="R40" s="6">
        <v>1.3418686389923096</v>
      </c>
      <c r="S40" s="38">
        <f t="shared" si="0"/>
        <v>0.2683737277984619</v>
      </c>
      <c r="T40" s="63"/>
      <c r="U40" s="3"/>
    </row>
    <row r="41" spans="1:21" ht="15">
      <c r="A41" s="60"/>
      <c r="B41" s="60"/>
      <c r="C41" s="11" t="s">
        <v>37</v>
      </c>
      <c r="D41" s="6">
        <v>1</v>
      </c>
      <c r="E41" s="45">
        <f>IF(D41=0,0,D41/SUM(D39:D42))</f>
        <v>0.09090909090909091</v>
      </c>
      <c r="F41" s="21" t="s">
        <v>37</v>
      </c>
      <c r="G41" s="6">
        <v>22400</v>
      </c>
      <c r="H41" s="29">
        <v>7500</v>
      </c>
      <c r="I41" s="29">
        <v>6600</v>
      </c>
      <c r="J41" s="29">
        <v>3300</v>
      </c>
      <c r="K41" s="29">
        <v>5000</v>
      </c>
      <c r="L41" s="29">
        <v>0</v>
      </c>
      <c r="M41" s="7">
        <v>0</v>
      </c>
      <c r="N41" s="6">
        <v>14100</v>
      </c>
      <c r="O41" s="29">
        <v>8300</v>
      </c>
      <c r="P41" s="7" t="s">
        <v>35</v>
      </c>
      <c r="Q41" s="11" t="s">
        <v>37</v>
      </c>
      <c r="R41" s="6">
        <v>0.8221912980079651</v>
      </c>
      <c r="S41" s="38">
        <f t="shared" si="0"/>
        <v>0.8221912980079651</v>
      </c>
      <c r="T41" s="63"/>
      <c r="U41" s="3"/>
    </row>
    <row r="42" spans="1:21" ht="15">
      <c r="A42" s="61"/>
      <c r="B42" s="61"/>
      <c r="C42" s="12" t="s">
        <v>38</v>
      </c>
      <c r="D42" s="8">
        <v>4</v>
      </c>
      <c r="E42" s="46">
        <f>IF(D42=0,0,D42/SUM(D39:D42))</f>
        <v>0.36363636363636365</v>
      </c>
      <c r="F42" s="22" t="s">
        <v>38</v>
      </c>
      <c r="G42" s="8">
        <v>30700</v>
      </c>
      <c r="H42" s="30">
        <v>6375</v>
      </c>
      <c r="I42" s="30">
        <v>6650</v>
      </c>
      <c r="J42" s="30">
        <v>8700</v>
      </c>
      <c r="K42" s="30">
        <v>8975</v>
      </c>
      <c r="L42" s="30">
        <v>0</v>
      </c>
      <c r="M42" s="9">
        <v>0</v>
      </c>
      <c r="N42" s="8">
        <v>13025</v>
      </c>
      <c r="O42" s="30">
        <v>17675</v>
      </c>
      <c r="P42" s="9" t="s">
        <v>35</v>
      </c>
      <c r="Q42" s="12" t="s">
        <v>38</v>
      </c>
      <c r="R42" s="8">
        <v>10.39792251586914</v>
      </c>
      <c r="S42" s="39">
        <f t="shared" si="0"/>
        <v>2.599480628967285</v>
      </c>
      <c r="T42" s="64"/>
      <c r="U42" s="3"/>
    </row>
    <row r="43" spans="1:21" ht="15">
      <c r="A43" s="65">
        <v>12</v>
      </c>
      <c r="B43" s="65" t="s">
        <v>44</v>
      </c>
      <c r="C43" s="13" t="s">
        <v>34</v>
      </c>
      <c r="D43" s="17">
        <v>87</v>
      </c>
      <c r="E43" s="47">
        <f>IF(D43=0,0,D43/SUM(D43:D46))</f>
        <v>0.028019323671497585</v>
      </c>
      <c r="F43" s="23" t="s">
        <v>34</v>
      </c>
      <c r="G43" s="17">
        <v>9347.1259765625</v>
      </c>
      <c r="H43" s="31">
        <v>2688.505859375</v>
      </c>
      <c r="I43" s="31">
        <v>3666.666748046875</v>
      </c>
      <c r="J43" s="31">
        <v>2991.9541015625</v>
      </c>
      <c r="K43" s="31">
        <v>0</v>
      </c>
      <c r="L43" s="31">
        <v>0</v>
      </c>
      <c r="M43" s="34">
        <v>0</v>
      </c>
      <c r="N43" s="17" t="s">
        <v>35</v>
      </c>
      <c r="O43" s="31" t="s">
        <v>35</v>
      </c>
      <c r="P43" s="34" t="s">
        <v>35</v>
      </c>
      <c r="Q43" s="13" t="s">
        <v>34</v>
      </c>
      <c r="R43" s="17">
        <v>7.502850532531738</v>
      </c>
      <c r="S43" s="40">
        <f t="shared" si="0"/>
        <v>0.08623966129346826</v>
      </c>
      <c r="T43" s="68">
        <f>IF(SUM(R43:R46)=0,0,SUM(R43:R46)/SUM(D43:D46))</f>
        <v>1.9086068947342092</v>
      </c>
      <c r="U43" s="3"/>
    </row>
    <row r="44" spans="1:21" ht="15">
      <c r="A44" s="66"/>
      <c r="B44" s="66"/>
      <c r="C44" s="14" t="s">
        <v>36</v>
      </c>
      <c r="D44" s="18">
        <v>2356</v>
      </c>
      <c r="E44" s="48">
        <f>IF(D44=0,0,D44/SUM(D43:D46))</f>
        <v>0.7587761674718196</v>
      </c>
      <c r="F44" s="24" t="s">
        <v>36</v>
      </c>
      <c r="G44" s="18">
        <v>17224.236328125</v>
      </c>
      <c r="H44" s="32">
        <v>4653.0986328125</v>
      </c>
      <c r="I44" s="32">
        <v>6393.80322265625</v>
      </c>
      <c r="J44" s="32">
        <v>6177.33447265625</v>
      </c>
      <c r="K44" s="32">
        <v>0</v>
      </c>
      <c r="L44" s="32">
        <v>0</v>
      </c>
      <c r="M44" s="35">
        <v>0</v>
      </c>
      <c r="N44" s="18" t="s">
        <v>35</v>
      </c>
      <c r="O44" s="32" t="s">
        <v>35</v>
      </c>
      <c r="P44" s="35" t="s">
        <v>35</v>
      </c>
      <c r="Q44" s="14" t="s">
        <v>36</v>
      </c>
      <c r="R44" s="18">
        <v>2353.531005859375</v>
      </c>
      <c r="S44" s="41">
        <f t="shared" si="0"/>
        <v>0.9989520398384444</v>
      </c>
      <c r="T44" s="69"/>
      <c r="U44" s="3"/>
    </row>
    <row r="45" spans="1:21" ht="15">
      <c r="A45" s="66"/>
      <c r="B45" s="66"/>
      <c r="C45" s="14" t="s">
        <v>37</v>
      </c>
      <c r="D45" s="18">
        <v>527</v>
      </c>
      <c r="E45" s="48">
        <f>IF(D45=0,0,D45/SUM(D43:D46))</f>
        <v>0.16972624798711755</v>
      </c>
      <c r="F45" s="24" t="s">
        <v>37</v>
      </c>
      <c r="G45" s="18">
        <v>23738.51953125</v>
      </c>
      <c r="H45" s="32">
        <v>5699.62060546875</v>
      </c>
      <c r="I45" s="32">
        <v>9385.7685546875</v>
      </c>
      <c r="J45" s="32">
        <v>8653.130859375</v>
      </c>
      <c r="K45" s="32">
        <v>0</v>
      </c>
      <c r="L45" s="32">
        <v>0</v>
      </c>
      <c r="M45" s="35">
        <v>0</v>
      </c>
      <c r="N45" s="18" t="s">
        <v>35</v>
      </c>
      <c r="O45" s="32" t="s">
        <v>35</v>
      </c>
      <c r="P45" s="35" t="s">
        <v>35</v>
      </c>
      <c r="Q45" s="14" t="s">
        <v>37</v>
      </c>
      <c r="R45" s="18">
        <v>1997.9576416015625</v>
      </c>
      <c r="S45" s="41">
        <f t="shared" si="0"/>
        <v>3.7911909707809537</v>
      </c>
      <c r="T45" s="69"/>
      <c r="U45" s="3"/>
    </row>
    <row r="46" spans="1:21" ht="15">
      <c r="A46" s="67"/>
      <c r="B46" s="67"/>
      <c r="C46" s="15" t="s">
        <v>38</v>
      </c>
      <c r="D46" s="19">
        <v>135</v>
      </c>
      <c r="E46" s="49">
        <f>IF(D46=0,0,D46/SUM(D43:D46))</f>
        <v>0.043478260869565216</v>
      </c>
      <c r="F46" s="25" t="s">
        <v>38</v>
      </c>
      <c r="G46" s="19">
        <v>30430.37109375</v>
      </c>
      <c r="H46" s="33">
        <v>6667.4072265625</v>
      </c>
      <c r="I46" s="33">
        <v>12620</v>
      </c>
      <c r="J46" s="33">
        <v>11142.962890625</v>
      </c>
      <c r="K46" s="33">
        <v>0</v>
      </c>
      <c r="L46" s="33">
        <v>0</v>
      </c>
      <c r="M46" s="36">
        <v>0</v>
      </c>
      <c r="N46" s="19" t="s">
        <v>35</v>
      </c>
      <c r="O46" s="33" t="s">
        <v>35</v>
      </c>
      <c r="P46" s="36" t="s">
        <v>35</v>
      </c>
      <c r="Q46" s="15" t="s">
        <v>38</v>
      </c>
      <c r="R46" s="19">
        <v>1567.23291015625</v>
      </c>
      <c r="S46" s="42">
        <f t="shared" si="0"/>
        <v>11.609132667824074</v>
      </c>
      <c r="T46" s="70"/>
      <c r="U46" s="3"/>
    </row>
    <row r="47" spans="1:21" ht="15">
      <c r="A47" s="59">
        <v>13</v>
      </c>
      <c r="B47" s="59" t="s">
        <v>45</v>
      </c>
      <c r="C47" s="10" t="s">
        <v>34</v>
      </c>
      <c r="D47" s="4">
        <v>456</v>
      </c>
      <c r="E47" s="44">
        <f>IF(D47=0,0,D47/SUM(D47:D50))</f>
        <v>0.05621301775147929</v>
      </c>
      <c r="F47" s="20" t="s">
        <v>34</v>
      </c>
      <c r="G47" s="4">
        <v>12003.0703125</v>
      </c>
      <c r="H47" s="28">
        <v>3244.73681640625</v>
      </c>
      <c r="I47" s="28">
        <v>4248.24560546875</v>
      </c>
      <c r="J47" s="28">
        <v>2066.666748046875</v>
      </c>
      <c r="K47" s="28">
        <v>2443.421142578125</v>
      </c>
      <c r="L47" s="28">
        <v>0</v>
      </c>
      <c r="M47" s="5">
        <v>0</v>
      </c>
      <c r="N47" s="4">
        <v>4510.087890625</v>
      </c>
      <c r="O47" s="28" t="s">
        <v>35</v>
      </c>
      <c r="P47" s="5" t="s">
        <v>35</v>
      </c>
      <c r="Q47" s="10" t="s">
        <v>34</v>
      </c>
      <c r="R47" s="4">
        <v>58.19651794433594</v>
      </c>
      <c r="S47" s="37">
        <f t="shared" si="0"/>
        <v>0.12762394286038584</v>
      </c>
      <c r="T47" s="62">
        <f>IF(SUM(R47:R50)=0,0,SUM(R47:R50)/SUM(D47:D50))</f>
        <v>2.239941928043403</v>
      </c>
      <c r="U47" s="3"/>
    </row>
    <row r="48" spans="1:21" ht="15">
      <c r="A48" s="60"/>
      <c r="B48" s="60"/>
      <c r="C48" s="11" t="s">
        <v>36</v>
      </c>
      <c r="D48" s="6">
        <v>5984</v>
      </c>
      <c r="E48" s="45">
        <f>IF(D48=0,0,D48/SUM(D47:D50))</f>
        <v>0.73767258382643</v>
      </c>
      <c r="F48" s="21" t="s">
        <v>36</v>
      </c>
      <c r="G48" s="6">
        <v>19439.203125</v>
      </c>
      <c r="H48" s="29">
        <v>4975.7685546875</v>
      </c>
      <c r="I48" s="29">
        <v>6852.90771484375</v>
      </c>
      <c r="J48" s="29">
        <v>3651.804931640625</v>
      </c>
      <c r="K48" s="29">
        <v>3958.72314453125</v>
      </c>
      <c r="L48" s="29">
        <v>0</v>
      </c>
      <c r="M48" s="7">
        <v>0</v>
      </c>
      <c r="N48" s="6">
        <v>7610.5283203125</v>
      </c>
      <c r="O48" s="29" t="s">
        <v>35</v>
      </c>
      <c r="P48" s="7" t="s">
        <v>35</v>
      </c>
      <c r="Q48" s="11" t="s">
        <v>36</v>
      </c>
      <c r="R48" s="6">
        <v>6070.1005859375</v>
      </c>
      <c r="S48" s="38">
        <f t="shared" si="0"/>
        <v>1.0143884669013201</v>
      </c>
      <c r="T48" s="63"/>
      <c r="U48" s="3"/>
    </row>
    <row r="49" spans="1:21" ht="15">
      <c r="A49" s="60"/>
      <c r="B49" s="60"/>
      <c r="C49" s="11" t="s">
        <v>37</v>
      </c>
      <c r="D49" s="6">
        <v>1018</v>
      </c>
      <c r="E49" s="45">
        <f>IF(D49=0,0,D49/SUM(D47:D50))</f>
        <v>0.1254930966469428</v>
      </c>
      <c r="F49" s="21" t="s">
        <v>37</v>
      </c>
      <c r="G49" s="6">
        <v>30924.458984375</v>
      </c>
      <c r="H49" s="29">
        <v>6023.673828125</v>
      </c>
      <c r="I49" s="29">
        <v>10478.4873046875</v>
      </c>
      <c r="J49" s="29">
        <v>7272.88818359375</v>
      </c>
      <c r="K49" s="29">
        <v>7149.41064453125</v>
      </c>
      <c r="L49" s="29">
        <v>0</v>
      </c>
      <c r="M49" s="7">
        <v>0</v>
      </c>
      <c r="N49" s="6">
        <v>14422.298828125</v>
      </c>
      <c r="O49" s="29" t="s">
        <v>35</v>
      </c>
      <c r="P49" s="7" t="s">
        <v>35</v>
      </c>
      <c r="Q49" s="11" t="s">
        <v>37</v>
      </c>
      <c r="R49" s="6">
        <v>4831.76806640625</v>
      </c>
      <c r="S49" s="38">
        <f t="shared" si="0"/>
        <v>4.7463340534442535</v>
      </c>
      <c r="T49" s="63"/>
      <c r="U49" s="3"/>
    </row>
    <row r="50" spans="1:21" ht="15">
      <c r="A50" s="61"/>
      <c r="B50" s="61"/>
      <c r="C50" s="12" t="s">
        <v>38</v>
      </c>
      <c r="D50" s="8">
        <v>654</v>
      </c>
      <c r="E50" s="46">
        <f>IF(D50=0,0,D50/SUM(D47:D50))</f>
        <v>0.08062130177514792</v>
      </c>
      <c r="F50" s="22" t="s">
        <v>38</v>
      </c>
      <c r="G50" s="8">
        <v>39898.625</v>
      </c>
      <c r="H50" s="30">
        <v>7207.951171875</v>
      </c>
      <c r="I50" s="30">
        <v>12418.3486328125</v>
      </c>
      <c r="J50" s="30">
        <v>10043.119140625</v>
      </c>
      <c r="K50" s="30">
        <v>10229.205078125</v>
      </c>
      <c r="L50" s="30">
        <v>0</v>
      </c>
      <c r="M50" s="9">
        <v>0</v>
      </c>
      <c r="N50" s="8">
        <v>20272.32421875</v>
      </c>
      <c r="O50" s="30" t="s">
        <v>35</v>
      </c>
      <c r="P50" s="9" t="s">
        <v>35</v>
      </c>
      <c r="Q50" s="12" t="s">
        <v>38</v>
      </c>
      <c r="R50" s="8">
        <v>7210.34375</v>
      </c>
      <c r="S50" s="39">
        <f t="shared" si="0"/>
        <v>11.024990443425077</v>
      </c>
      <c r="T50" s="64"/>
      <c r="U50" s="3"/>
    </row>
    <row r="51" spans="1:21" ht="15">
      <c r="A51" s="65">
        <v>14</v>
      </c>
      <c r="B51" s="65" t="s">
        <v>46</v>
      </c>
      <c r="C51" s="13" t="s">
        <v>34</v>
      </c>
      <c r="D51" s="17">
        <v>2</v>
      </c>
      <c r="E51" s="47">
        <f>IF(D51=0,0,D51/SUM(D51:D54))</f>
        <v>0.02127659574468085</v>
      </c>
      <c r="F51" s="23" t="s">
        <v>34</v>
      </c>
      <c r="G51" s="17">
        <v>10800</v>
      </c>
      <c r="H51" s="31">
        <v>2950</v>
      </c>
      <c r="I51" s="31">
        <v>1950</v>
      </c>
      <c r="J51" s="31">
        <v>1600</v>
      </c>
      <c r="K51" s="31">
        <v>4300</v>
      </c>
      <c r="L51" s="31">
        <v>0</v>
      </c>
      <c r="M51" s="34">
        <v>0</v>
      </c>
      <c r="N51" s="17">
        <v>3550</v>
      </c>
      <c r="O51" s="31" t="s">
        <v>35</v>
      </c>
      <c r="P51" s="34" t="s">
        <v>35</v>
      </c>
      <c r="Q51" s="13" t="s">
        <v>34</v>
      </c>
      <c r="R51" s="17">
        <v>0.17030242085456848</v>
      </c>
      <c r="S51" s="40">
        <f aca="true" t="shared" si="1" ref="S51:S82">IF(R51="-","-",R51/D51)</f>
        <v>0.08515121042728424</v>
      </c>
      <c r="T51" s="68">
        <f>IF(SUM(R51:R54)=0,0,SUM(R51:R54)/SUM(D51:D54))</f>
        <v>1.8243000865616696</v>
      </c>
      <c r="U51" s="3"/>
    </row>
    <row r="52" spans="1:21" ht="15">
      <c r="A52" s="66"/>
      <c r="B52" s="66"/>
      <c r="C52" s="14" t="s">
        <v>36</v>
      </c>
      <c r="D52" s="18">
        <v>81</v>
      </c>
      <c r="E52" s="48">
        <f>IF(D52=0,0,D52/SUM(D51:D54))</f>
        <v>0.8617021276595744</v>
      </c>
      <c r="F52" s="24" t="s">
        <v>36</v>
      </c>
      <c r="G52" s="18">
        <v>20232.099609375</v>
      </c>
      <c r="H52" s="32">
        <v>5866.66650390625</v>
      </c>
      <c r="I52" s="32">
        <v>3188.888916015625</v>
      </c>
      <c r="J52" s="32">
        <v>3464.197509765625</v>
      </c>
      <c r="K52" s="32">
        <v>7712.345703125</v>
      </c>
      <c r="L52" s="32">
        <v>0</v>
      </c>
      <c r="M52" s="35">
        <v>0</v>
      </c>
      <c r="N52" s="18">
        <v>6653.08642578125</v>
      </c>
      <c r="O52" s="32" t="s">
        <v>35</v>
      </c>
      <c r="P52" s="35" t="s">
        <v>35</v>
      </c>
      <c r="Q52" s="14" t="s">
        <v>36</v>
      </c>
      <c r="R52" s="18">
        <v>106.02967834472656</v>
      </c>
      <c r="S52" s="41">
        <f t="shared" si="1"/>
        <v>1.309008374626254</v>
      </c>
      <c r="T52" s="69"/>
      <c r="U52" s="3"/>
    </row>
    <row r="53" spans="1:21" ht="15">
      <c r="A53" s="66"/>
      <c r="B53" s="66"/>
      <c r="C53" s="14" t="s">
        <v>37</v>
      </c>
      <c r="D53" s="18">
        <v>10</v>
      </c>
      <c r="E53" s="48">
        <f>IF(D53=0,0,D53/SUM(D51:D54))</f>
        <v>0.10638297872340426</v>
      </c>
      <c r="F53" s="24" t="s">
        <v>37</v>
      </c>
      <c r="G53" s="18">
        <v>30400</v>
      </c>
      <c r="H53" s="32">
        <v>7950</v>
      </c>
      <c r="I53" s="32">
        <v>6180</v>
      </c>
      <c r="J53" s="32">
        <v>6090</v>
      </c>
      <c r="K53" s="32">
        <v>10180</v>
      </c>
      <c r="L53" s="32">
        <v>0</v>
      </c>
      <c r="M53" s="35">
        <v>0</v>
      </c>
      <c r="N53" s="18">
        <v>12270</v>
      </c>
      <c r="O53" s="32" t="s">
        <v>35</v>
      </c>
      <c r="P53" s="35" t="s">
        <v>35</v>
      </c>
      <c r="Q53" s="14" t="s">
        <v>37</v>
      </c>
      <c r="R53" s="18">
        <v>48.774436950683594</v>
      </c>
      <c r="S53" s="41">
        <f t="shared" si="1"/>
        <v>4.87744369506836</v>
      </c>
      <c r="T53" s="69"/>
      <c r="U53" s="3"/>
    </row>
    <row r="54" spans="1:21" ht="15">
      <c r="A54" s="67"/>
      <c r="B54" s="67"/>
      <c r="C54" s="15" t="s">
        <v>38</v>
      </c>
      <c r="D54" s="19">
        <v>1</v>
      </c>
      <c r="E54" s="49">
        <f>IF(D54=0,0,D54/SUM(D51:D54))</f>
        <v>0.010638297872340425</v>
      </c>
      <c r="F54" s="25" t="s">
        <v>38</v>
      </c>
      <c r="G54" s="19">
        <v>41700</v>
      </c>
      <c r="H54" s="33">
        <v>7900</v>
      </c>
      <c r="I54" s="33">
        <v>10100</v>
      </c>
      <c r="J54" s="33">
        <v>8700</v>
      </c>
      <c r="K54" s="33">
        <v>15000</v>
      </c>
      <c r="L54" s="33">
        <v>0</v>
      </c>
      <c r="M54" s="36">
        <v>0</v>
      </c>
      <c r="N54" s="19">
        <v>18800</v>
      </c>
      <c r="O54" s="33" t="s">
        <v>35</v>
      </c>
      <c r="P54" s="36" t="s">
        <v>35</v>
      </c>
      <c r="Q54" s="15" t="s">
        <v>38</v>
      </c>
      <c r="R54" s="19">
        <v>16.509790420532227</v>
      </c>
      <c r="S54" s="42">
        <f t="shared" si="1"/>
        <v>16.509790420532227</v>
      </c>
      <c r="T54" s="70"/>
      <c r="U54" s="3"/>
    </row>
    <row r="55" spans="1:21" ht="15">
      <c r="A55" s="59">
        <v>15</v>
      </c>
      <c r="B55" s="59" t="s">
        <v>47</v>
      </c>
      <c r="C55" s="10" t="s">
        <v>34</v>
      </c>
      <c r="D55" s="4">
        <v>147</v>
      </c>
      <c r="E55" s="44">
        <f>IF(D55=0,0,D55/SUM(D55:D58))</f>
        <v>0.0985254691689008</v>
      </c>
      <c r="F55" s="20" t="s">
        <v>34</v>
      </c>
      <c r="G55" s="4">
        <v>12904.76171875</v>
      </c>
      <c r="H55" s="28">
        <v>3167.346923828125</v>
      </c>
      <c r="I55" s="28">
        <v>5444.2177734375</v>
      </c>
      <c r="J55" s="28">
        <v>2406.802734375</v>
      </c>
      <c r="K55" s="28">
        <v>1886.39453125</v>
      </c>
      <c r="L55" s="28">
        <v>0</v>
      </c>
      <c r="M55" s="5">
        <v>0</v>
      </c>
      <c r="N55" s="4" t="s">
        <v>35</v>
      </c>
      <c r="O55" s="28" t="s">
        <v>35</v>
      </c>
      <c r="P55" s="5" t="s">
        <v>35</v>
      </c>
      <c r="Q55" s="10" t="s">
        <v>34</v>
      </c>
      <c r="R55" s="4">
        <v>42.10504913330078</v>
      </c>
      <c r="S55" s="37">
        <f t="shared" si="1"/>
        <v>0.2864289056687128</v>
      </c>
      <c r="T55" s="62">
        <f>IF(SUM(R55:R58)=0,0,SUM(R55:R58)/SUM(D55:D58))</f>
        <v>2.16013921681422</v>
      </c>
      <c r="U55" s="3"/>
    </row>
    <row r="56" spans="1:21" ht="15">
      <c r="A56" s="60"/>
      <c r="B56" s="60"/>
      <c r="C56" s="11" t="s">
        <v>36</v>
      </c>
      <c r="D56" s="6">
        <v>1237</v>
      </c>
      <c r="E56" s="45">
        <f>IF(D56=0,0,D56/SUM(D55:D58))</f>
        <v>0.829088471849866</v>
      </c>
      <c r="F56" s="21" t="s">
        <v>36</v>
      </c>
      <c r="G56" s="6">
        <v>20627.80859375</v>
      </c>
      <c r="H56" s="29">
        <v>4677.68798828125</v>
      </c>
      <c r="I56" s="29">
        <v>8574.29296875</v>
      </c>
      <c r="J56" s="29">
        <v>4136.78271484375</v>
      </c>
      <c r="K56" s="29">
        <v>3239.046142578125</v>
      </c>
      <c r="L56" s="29">
        <v>0</v>
      </c>
      <c r="M56" s="7">
        <v>0</v>
      </c>
      <c r="N56" s="6" t="s">
        <v>35</v>
      </c>
      <c r="O56" s="29" t="s">
        <v>35</v>
      </c>
      <c r="P56" s="7" t="s">
        <v>35</v>
      </c>
      <c r="Q56" s="11" t="s">
        <v>36</v>
      </c>
      <c r="R56" s="6">
        <v>2218.8525390625</v>
      </c>
      <c r="S56" s="38">
        <f t="shared" si="1"/>
        <v>1.7937368949575585</v>
      </c>
      <c r="T56" s="63"/>
      <c r="U56" s="3"/>
    </row>
    <row r="57" spans="1:21" ht="15">
      <c r="A57" s="60"/>
      <c r="B57" s="60"/>
      <c r="C57" s="11" t="s">
        <v>37</v>
      </c>
      <c r="D57" s="6">
        <v>74</v>
      </c>
      <c r="E57" s="45">
        <f>IF(D57=0,0,D57/SUM(D55:D58))</f>
        <v>0.049597855227882036</v>
      </c>
      <c r="F57" s="21" t="s">
        <v>37</v>
      </c>
      <c r="G57" s="6">
        <v>33060.8125</v>
      </c>
      <c r="H57" s="29">
        <v>6143.2431640625</v>
      </c>
      <c r="I57" s="29">
        <v>10298.6484375</v>
      </c>
      <c r="J57" s="29">
        <v>9051.3515625</v>
      </c>
      <c r="K57" s="29">
        <v>7567.5673828125</v>
      </c>
      <c r="L57" s="29">
        <v>0</v>
      </c>
      <c r="M57" s="7">
        <v>0</v>
      </c>
      <c r="N57" s="6" t="s">
        <v>35</v>
      </c>
      <c r="O57" s="29" t="s">
        <v>35</v>
      </c>
      <c r="P57" s="7" t="s">
        <v>35</v>
      </c>
      <c r="Q57" s="11" t="s">
        <v>37</v>
      </c>
      <c r="R57" s="6">
        <v>463.885498046875</v>
      </c>
      <c r="S57" s="38">
        <f t="shared" si="1"/>
        <v>6.268722946579392</v>
      </c>
      <c r="T57" s="63"/>
      <c r="U57" s="3"/>
    </row>
    <row r="58" spans="1:21" ht="15">
      <c r="A58" s="61"/>
      <c r="B58" s="61"/>
      <c r="C58" s="12" t="s">
        <v>38</v>
      </c>
      <c r="D58" s="8">
        <v>34</v>
      </c>
      <c r="E58" s="46">
        <f>IF(D58=0,0,D58/SUM(D55:D58))</f>
        <v>0.022788203753351208</v>
      </c>
      <c r="F58" s="22" t="s">
        <v>38</v>
      </c>
      <c r="G58" s="8">
        <v>41802.94140625</v>
      </c>
      <c r="H58" s="30">
        <v>7502.94140625</v>
      </c>
      <c r="I58" s="30">
        <v>12473.529296875</v>
      </c>
      <c r="J58" s="30">
        <v>11420.587890625</v>
      </c>
      <c r="K58" s="30">
        <v>10405.8828125</v>
      </c>
      <c r="L58" s="30">
        <v>0</v>
      </c>
      <c r="M58" s="9">
        <v>0</v>
      </c>
      <c r="N58" s="8" t="s">
        <v>35</v>
      </c>
      <c r="O58" s="30" t="s">
        <v>35</v>
      </c>
      <c r="P58" s="9" t="s">
        <v>35</v>
      </c>
      <c r="Q58" s="12" t="s">
        <v>38</v>
      </c>
      <c r="R58" s="8">
        <v>498.0846252441406</v>
      </c>
      <c r="S58" s="39">
        <f t="shared" si="1"/>
        <v>14.649547801298255</v>
      </c>
      <c r="T58" s="64"/>
      <c r="U58" s="3"/>
    </row>
    <row r="59" spans="1:21" ht="15">
      <c r="A59" s="65">
        <v>16</v>
      </c>
      <c r="B59" s="65" t="s">
        <v>48</v>
      </c>
      <c r="C59" s="13" t="s">
        <v>34</v>
      </c>
      <c r="D59" s="17">
        <v>588</v>
      </c>
      <c r="E59" s="47">
        <f>IF(D59=0,0,D59/SUM(D59:D62))</f>
        <v>0.1371588523442967</v>
      </c>
      <c r="F59" s="23" t="s">
        <v>34</v>
      </c>
      <c r="G59" s="17">
        <v>13687.5849609375</v>
      </c>
      <c r="H59" s="31">
        <v>4101.70068359375</v>
      </c>
      <c r="I59" s="31">
        <v>4329.421875</v>
      </c>
      <c r="J59" s="31">
        <v>2763.435302734375</v>
      </c>
      <c r="K59" s="31">
        <v>2493.027099609375</v>
      </c>
      <c r="L59" s="31">
        <v>0</v>
      </c>
      <c r="M59" s="34">
        <v>0</v>
      </c>
      <c r="N59" s="17" t="s">
        <v>35</v>
      </c>
      <c r="O59" s="31" t="s">
        <v>35</v>
      </c>
      <c r="P59" s="34" t="s">
        <v>35</v>
      </c>
      <c r="Q59" s="13" t="s">
        <v>34</v>
      </c>
      <c r="R59" s="17">
        <v>112.49673461914062</v>
      </c>
      <c r="S59" s="40">
        <f t="shared" si="1"/>
        <v>0.19132097724343644</v>
      </c>
      <c r="T59" s="68">
        <f>IF(SUM(R59:R62)=0,0,SUM(R59:R62)/SUM(D59:D62))</f>
        <v>1.8153624093029253</v>
      </c>
      <c r="U59" s="3"/>
    </row>
    <row r="60" spans="1:21" ht="15">
      <c r="A60" s="66"/>
      <c r="B60" s="66"/>
      <c r="C60" s="14" t="s">
        <v>36</v>
      </c>
      <c r="D60" s="18">
        <v>3215</v>
      </c>
      <c r="E60" s="48">
        <f>IF(D60=0,0,D60/SUM(D59:D62))</f>
        <v>0.7499416841614183</v>
      </c>
      <c r="F60" s="24" t="s">
        <v>36</v>
      </c>
      <c r="G60" s="18">
        <v>20006.84375</v>
      </c>
      <c r="H60" s="32">
        <v>5423.1103515625</v>
      </c>
      <c r="I60" s="32">
        <v>6517.35595703125</v>
      </c>
      <c r="J60" s="32">
        <v>4171.5087890625</v>
      </c>
      <c r="K60" s="32">
        <v>3894.867919921875</v>
      </c>
      <c r="L60" s="32">
        <v>0</v>
      </c>
      <c r="M60" s="35">
        <v>0</v>
      </c>
      <c r="N60" s="18" t="s">
        <v>35</v>
      </c>
      <c r="O60" s="32" t="s">
        <v>35</v>
      </c>
      <c r="P60" s="35" t="s">
        <v>35</v>
      </c>
      <c r="Q60" s="14" t="s">
        <v>36</v>
      </c>
      <c r="R60" s="18">
        <v>3568.1650390625</v>
      </c>
      <c r="S60" s="41">
        <f t="shared" si="1"/>
        <v>1.1098491567846034</v>
      </c>
      <c r="T60" s="69"/>
      <c r="U60" s="3"/>
    </row>
    <row r="61" spans="1:21" ht="15">
      <c r="A61" s="66"/>
      <c r="B61" s="66"/>
      <c r="C61" s="14" t="s">
        <v>37</v>
      </c>
      <c r="D61" s="18">
        <v>340</v>
      </c>
      <c r="E61" s="48">
        <f>IF(D61=0,0,D61/SUM(D59:D62))</f>
        <v>0.07930954047119197</v>
      </c>
      <c r="F61" s="24" t="s">
        <v>37</v>
      </c>
      <c r="G61" s="18">
        <v>33265.8828125</v>
      </c>
      <c r="H61" s="32">
        <v>6311.17626953125</v>
      </c>
      <c r="I61" s="32">
        <v>10336.1767578125</v>
      </c>
      <c r="J61" s="32">
        <v>8801.1767578125</v>
      </c>
      <c r="K61" s="32">
        <v>7817.35302734375</v>
      </c>
      <c r="L61" s="32">
        <v>0</v>
      </c>
      <c r="M61" s="35">
        <v>0</v>
      </c>
      <c r="N61" s="18" t="s">
        <v>35</v>
      </c>
      <c r="O61" s="32" t="s">
        <v>35</v>
      </c>
      <c r="P61" s="35" t="s">
        <v>35</v>
      </c>
      <c r="Q61" s="14" t="s">
        <v>37</v>
      </c>
      <c r="R61" s="18">
        <v>2111.171875</v>
      </c>
      <c r="S61" s="41">
        <f t="shared" si="1"/>
        <v>6.209329044117647</v>
      </c>
      <c r="T61" s="69"/>
      <c r="U61" s="3"/>
    </row>
    <row r="62" spans="1:21" ht="15">
      <c r="A62" s="67"/>
      <c r="B62" s="67"/>
      <c r="C62" s="15" t="s">
        <v>38</v>
      </c>
      <c r="D62" s="19">
        <v>144</v>
      </c>
      <c r="E62" s="49">
        <f>IF(D62=0,0,D62/SUM(D59:D62))</f>
        <v>0.03358992302309307</v>
      </c>
      <c r="F62" s="25" t="s">
        <v>38</v>
      </c>
      <c r="G62" s="19">
        <v>41088.890625</v>
      </c>
      <c r="H62" s="33">
        <v>7467.361328125</v>
      </c>
      <c r="I62" s="33">
        <v>12261.111328125</v>
      </c>
      <c r="J62" s="33">
        <v>11180.5556640625</v>
      </c>
      <c r="K62" s="33">
        <v>10179.861328125</v>
      </c>
      <c r="L62" s="33">
        <v>0</v>
      </c>
      <c r="M62" s="36">
        <v>0</v>
      </c>
      <c r="N62" s="19" t="s">
        <v>35</v>
      </c>
      <c r="O62" s="33" t="s">
        <v>35</v>
      </c>
      <c r="P62" s="36" t="s">
        <v>35</v>
      </c>
      <c r="Q62" s="15" t="s">
        <v>38</v>
      </c>
      <c r="R62" s="19">
        <v>1990.625</v>
      </c>
      <c r="S62" s="42">
        <f t="shared" si="1"/>
        <v>13.823784722222221</v>
      </c>
      <c r="T62" s="70"/>
      <c r="U62" s="3"/>
    </row>
    <row r="63" spans="1:21" ht="15">
      <c r="A63" s="59">
        <v>17</v>
      </c>
      <c r="B63" s="59" t="s">
        <v>49</v>
      </c>
      <c r="C63" s="10" t="s">
        <v>34</v>
      </c>
      <c r="D63" s="4">
        <v>180</v>
      </c>
      <c r="E63" s="44">
        <f>IF(D63=0,0,D63/SUM(D63:D66))</f>
        <v>0.05385996409335727</v>
      </c>
      <c r="F63" s="20" t="s">
        <v>34</v>
      </c>
      <c r="G63" s="4">
        <v>13927.22265625</v>
      </c>
      <c r="H63" s="28">
        <v>3542.22216796875</v>
      </c>
      <c r="I63" s="28">
        <v>4225.5556640625</v>
      </c>
      <c r="J63" s="28">
        <v>1273.3333740234375</v>
      </c>
      <c r="K63" s="28">
        <v>2221.111083984375</v>
      </c>
      <c r="L63" s="28">
        <v>2665</v>
      </c>
      <c r="M63" s="5">
        <v>0</v>
      </c>
      <c r="N63" s="4">
        <v>6159.4443359375</v>
      </c>
      <c r="O63" s="28" t="s">
        <v>35</v>
      </c>
      <c r="P63" s="5" t="s">
        <v>35</v>
      </c>
      <c r="Q63" s="10" t="s">
        <v>34</v>
      </c>
      <c r="R63" s="4">
        <v>23.347007751464844</v>
      </c>
      <c r="S63" s="37">
        <f t="shared" si="1"/>
        <v>0.12970559861924913</v>
      </c>
      <c r="T63" s="62">
        <f>IF(SUM(R63:R66)=0,0,SUM(R63:R66)/SUM(D63:D66))</f>
        <v>3.304018877852398</v>
      </c>
      <c r="U63" s="3"/>
    </row>
    <row r="64" spans="1:21" ht="15">
      <c r="A64" s="60"/>
      <c r="B64" s="60"/>
      <c r="C64" s="11" t="s">
        <v>36</v>
      </c>
      <c r="D64" s="6">
        <v>1537</v>
      </c>
      <c r="E64" s="45">
        <f>IF(D64=0,0,D64/SUM(D63:D66))</f>
        <v>0.4599042489527229</v>
      </c>
      <c r="F64" s="21" t="s">
        <v>36</v>
      </c>
      <c r="G64" s="6">
        <v>23083.603515625</v>
      </c>
      <c r="H64" s="29">
        <v>5017.37158203125</v>
      </c>
      <c r="I64" s="29">
        <v>7382.5634765625</v>
      </c>
      <c r="J64" s="29">
        <v>2881.457275390625</v>
      </c>
      <c r="K64" s="29">
        <v>3945.67333984375</v>
      </c>
      <c r="L64" s="29">
        <v>3856.538818359375</v>
      </c>
      <c r="M64" s="7">
        <v>0</v>
      </c>
      <c r="N64" s="6">
        <v>10683.669921875</v>
      </c>
      <c r="O64" s="29" t="s">
        <v>35</v>
      </c>
      <c r="P64" s="7" t="s">
        <v>35</v>
      </c>
      <c r="Q64" s="11" t="s">
        <v>36</v>
      </c>
      <c r="R64" s="6">
        <v>1953.914794921875</v>
      </c>
      <c r="S64" s="38">
        <f t="shared" si="1"/>
        <v>1.2712523063902896</v>
      </c>
      <c r="T64" s="63"/>
      <c r="U64" s="3"/>
    </row>
    <row r="65" spans="1:21" ht="15">
      <c r="A65" s="60"/>
      <c r="B65" s="60"/>
      <c r="C65" s="11" t="s">
        <v>37</v>
      </c>
      <c r="D65" s="6">
        <v>841</v>
      </c>
      <c r="E65" s="45">
        <f>IF(D65=0,0,D65/SUM(D63:D66))</f>
        <v>0.25164572112507483</v>
      </c>
      <c r="F65" s="21" t="s">
        <v>37</v>
      </c>
      <c r="G65" s="6">
        <v>34577.52734375</v>
      </c>
      <c r="H65" s="29">
        <v>6232.69921875</v>
      </c>
      <c r="I65" s="29">
        <v>9529.7265625</v>
      </c>
      <c r="J65" s="29">
        <v>5540.546875</v>
      </c>
      <c r="K65" s="29">
        <v>6956.71826171875</v>
      </c>
      <c r="L65" s="29">
        <v>6317.8359375</v>
      </c>
      <c r="M65" s="7">
        <v>0</v>
      </c>
      <c r="N65" s="6">
        <v>18815.1015625</v>
      </c>
      <c r="O65" s="29" t="s">
        <v>35</v>
      </c>
      <c r="P65" s="7" t="s">
        <v>35</v>
      </c>
      <c r="Q65" s="11" t="s">
        <v>37</v>
      </c>
      <c r="R65" s="6">
        <v>2706.427001953125</v>
      </c>
      <c r="S65" s="38">
        <f t="shared" si="1"/>
        <v>3.2181058287195303</v>
      </c>
      <c r="T65" s="63"/>
      <c r="U65" s="3"/>
    </row>
    <row r="66" spans="1:21" ht="15">
      <c r="A66" s="61"/>
      <c r="B66" s="61"/>
      <c r="C66" s="12" t="s">
        <v>38</v>
      </c>
      <c r="D66" s="8">
        <v>784</v>
      </c>
      <c r="E66" s="46">
        <f>IF(D66=0,0,D66/SUM(D63:D66))</f>
        <v>0.234590065828845</v>
      </c>
      <c r="F66" s="22" t="s">
        <v>38</v>
      </c>
      <c r="G66" s="8">
        <v>44374.234375</v>
      </c>
      <c r="H66" s="30">
        <v>6882.2705078125</v>
      </c>
      <c r="I66" s="30">
        <v>11777.93359375</v>
      </c>
      <c r="J66" s="30">
        <v>7961.98974609375</v>
      </c>
      <c r="K66" s="30">
        <v>9192.3466796875</v>
      </c>
      <c r="L66" s="30">
        <v>8559.6943359375</v>
      </c>
      <c r="M66" s="9">
        <v>0</v>
      </c>
      <c r="N66" s="8">
        <v>25714.03125</v>
      </c>
      <c r="O66" s="30" t="s">
        <v>35</v>
      </c>
      <c r="P66" s="9" t="s">
        <v>35</v>
      </c>
      <c r="Q66" s="12" t="s">
        <v>38</v>
      </c>
      <c r="R66" s="8">
        <v>6358.34228515625</v>
      </c>
      <c r="S66" s="39">
        <f t="shared" si="1"/>
        <v>8.110130465760523</v>
      </c>
      <c r="T66" s="64"/>
      <c r="U66" s="3"/>
    </row>
    <row r="67" spans="1:21" ht="15">
      <c r="A67" s="65">
        <v>18</v>
      </c>
      <c r="B67" s="65" t="s">
        <v>50</v>
      </c>
      <c r="C67" s="13" t="s">
        <v>34</v>
      </c>
      <c r="D67" s="17">
        <v>90</v>
      </c>
      <c r="E67" s="47">
        <f>IF(D67=0,0,D67/SUM(D67:D70))</f>
        <v>0.03169014084507042</v>
      </c>
      <c r="F67" s="23" t="s">
        <v>34</v>
      </c>
      <c r="G67" s="17">
        <v>14990</v>
      </c>
      <c r="H67" s="31">
        <v>3884.4443359375</v>
      </c>
      <c r="I67" s="31">
        <v>3000</v>
      </c>
      <c r="J67" s="31">
        <v>2621.111083984375</v>
      </c>
      <c r="K67" s="31">
        <v>2668.888916015625</v>
      </c>
      <c r="L67" s="31">
        <v>2815.5556640625</v>
      </c>
      <c r="M67" s="34">
        <v>0</v>
      </c>
      <c r="N67" s="17">
        <v>5621.111328125</v>
      </c>
      <c r="O67" s="31">
        <v>5484.4443359375</v>
      </c>
      <c r="P67" s="34" t="s">
        <v>35</v>
      </c>
      <c r="Q67" s="13" t="s">
        <v>34</v>
      </c>
      <c r="R67" s="17">
        <v>9.30257797241211</v>
      </c>
      <c r="S67" s="40">
        <f t="shared" si="1"/>
        <v>0.10336197747124566</v>
      </c>
      <c r="T67" s="68">
        <f>IF(SUM(R67:R70)=0,0,SUM(R67:R70)/SUM(D67:D70))</f>
        <v>4.306922857526322</v>
      </c>
      <c r="U67" s="3"/>
    </row>
    <row r="68" spans="1:21" ht="15">
      <c r="A68" s="66"/>
      <c r="B68" s="66"/>
      <c r="C68" s="14" t="s">
        <v>36</v>
      </c>
      <c r="D68" s="18">
        <v>1178</v>
      </c>
      <c r="E68" s="48">
        <f>IF(D68=0,0,D68/SUM(D67:D70))</f>
        <v>0.4147887323943662</v>
      </c>
      <c r="F68" s="24" t="s">
        <v>36</v>
      </c>
      <c r="G68" s="18">
        <v>24720.54296875</v>
      </c>
      <c r="H68" s="32">
        <v>5644.99169921875</v>
      </c>
      <c r="I68" s="32">
        <v>4959.5078125</v>
      </c>
      <c r="J68" s="32">
        <v>4312.39404296875</v>
      </c>
      <c r="K68" s="32">
        <v>5162.13916015625</v>
      </c>
      <c r="L68" s="32">
        <v>4641.51123046875</v>
      </c>
      <c r="M68" s="35">
        <v>0</v>
      </c>
      <c r="N68" s="18">
        <v>9271.90234375</v>
      </c>
      <c r="O68" s="32">
        <v>9803.650390625</v>
      </c>
      <c r="P68" s="35" t="s">
        <v>35</v>
      </c>
      <c r="Q68" s="14" t="s">
        <v>36</v>
      </c>
      <c r="R68" s="18">
        <v>822.7318725585938</v>
      </c>
      <c r="S68" s="41">
        <f t="shared" si="1"/>
        <v>0.6984141532755465</v>
      </c>
      <c r="T68" s="69"/>
      <c r="U68" s="3"/>
    </row>
    <row r="69" spans="1:21" ht="15">
      <c r="A69" s="66"/>
      <c r="B69" s="66"/>
      <c r="C69" s="14" t="s">
        <v>37</v>
      </c>
      <c r="D69" s="18">
        <v>520</v>
      </c>
      <c r="E69" s="48">
        <f>IF(D69=0,0,D69/SUM(D67:D70))</f>
        <v>0.18309859154929578</v>
      </c>
      <c r="F69" s="24" t="s">
        <v>37</v>
      </c>
      <c r="G69" s="18">
        <v>38083.65234375</v>
      </c>
      <c r="H69" s="32">
        <v>6261.73095703125</v>
      </c>
      <c r="I69" s="32">
        <v>7573.0771484375</v>
      </c>
      <c r="J69" s="32">
        <v>6999.03857421875</v>
      </c>
      <c r="K69" s="32">
        <v>8717.115234375</v>
      </c>
      <c r="L69" s="32">
        <v>8532.6923828125</v>
      </c>
      <c r="M69" s="35">
        <v>0</v>
      </c>
      <c r="N69" s="18">
        <v>14572.115234375</v>
      </c>
      <c r="O69" s="32">
        <v>17249.80859375</v>
      </c>
      <c r="P69" s="35" t="s">
        <v>35</v>
      </c>
      <c r="Q69" s="14" t="s">
        <v>37</v>
      </c>
      <c r="R69" s="18">
        <v>1680.14892578125</v>
      </c>
      <c r="S69" s="41">
        <f t="shared" si="1"/>
        <v>3.2310556265024037</v>
      </c>
      <c r="T69" s="69"/>
      <c r="U69" s="3"/>
    </row>
    <row r="70" spans="1:21" ht="15">
      <c r="A70" s="67"/>
      <c r="B70" s="67"/>
      <c r="C70" s="15" t="s">
        <v>38</v>
      </c>
      <c r="D70" s="19">
        <v>1052</v>
      </c>
      <c r="E70" s="49">
        <f>IF(D70=0,0,D70/SUM(D67:D70))</f>
        <v>0.3704225352112676</v>
      </c>
      <c r="F70" s="25" t="s">
        <v>38</v>
      </c>
      <c r="G70" s="19">
        <v>48469.58203125</v>
      </c>
      <c r="H70" s="33">
        <v>7082.22412109375</v>
      </c>
      <c r="I70" s="33">
        <v>9636.216796875</v>
      </c>
      <c r="J70" s="33">
        <v>9153.9921875</v>
      </c>
      <c r="K70" s="33">
        <v>11459.0302734375</v>
      </c>
      <c r="L70" s="33">
        <v>11138.1181640625</v>
      </c>
      <c r="M70" s="36">
        <v>0</v>
      </c>
      <c r="N70" s="19">
        <v>18790.208984375</v>
      </c>
      <c r="O70" s="33">
        <v>22597.1484375</v>
      </c>
      <c r="P70" s="36" t="s">
        <v>35</v>
      </c>
      <c r="Q70" s="15" t="s">
        <v>38</v>
      </c>
      <c r="R70" s="19">
        <v>9719.4775390625</v>
      </c>
      <c r="S70" s="42">
        <f t="shared" si="1"/>
        <v>9.239047090363593</v>
      </c>
      <c r="T70" s="70"/>
      <c r="U70" s="3"/>
    </row>
    <row r="71" spans="1:21" ht="15">
      <c r="A71" s="59">
        <v>19</v>
      </c>
      <c r="B71" s="59" t="s">
        <v>51</v>
      </c>
      <c r="C71" s="10" t="s">
        <v>34</v>
      </c>
      <c r="D71" s="4">
        <v>21</v>
      </c>
      <c r="E71" s="44">
        <f>IF(D71=0,0,D71/SUM(D71:D74))</f>
        <v>0.06907894736842106</v>
      </c>
      <c r="F71" s="20" t="s">
        <v>34</v>
      </c>
      <c r="G71" s="4">
        <v>14571.4287109375</v>
      </c>
      <c r="H71" s="28">
        <v>4190.47607421875</v>
      </c>
      <c r="I71" s="28">
        <v>3600</v>
      </c>
      <c r="J71" s="28">
        <v>2728.571533203125</v>
      </c>
      <c r="K71" s="28">
        <v>1823.8095703125</v>
      </c>
      <c r="L71" s="28">
        <v>2228.571533203125</v>
      </c>
      <c r="M71" s="5">
        <v>0</v>
      </c>
      <c r="N71" s="4">
        <v>4052.381103515625</v>
      </c>
      <c r="O71" s="28" t="s">
        <v>35</v>
      </c>
      <c r="P71" s="5" t="s">
        <v>35</v>
      </c>
      <c r="Q71" s="10" t="s">
        <v>34</v>
      </c>
      <c r="R71" s="4">
        <v>2.57248592376709</v>
      </c>
      <c r="S71" s="37">
        <f t="shared" si="1"/>
        <v>0.12249932970319476</v>
      </c>
      <c r="T71" s="62">
        <f>IF(SUM(R71:R74)=0,0,SUM(R71:R74)/SUM(D71:D74))</f>
        <v>6.865847157804589</v>
      </c>
      <c r="U71" s="3"/>
    </row>
    <row r="72" spans="1:21" ht="15">
      <c r="A72" s="60"/>
      <c r="B72" s="60"/>
      <c r="C72" s="11" t="s">
        <v>36</v>
      </c>
      <c r="D72" s="6">
        <v>92</v>
      </c>
      <c r="E72" s="45">
        <f>IF(D72=0,0,D72/SUM(D71:D74))</f>
        <v>0.3026315789473684</v>
      </c>
      <c r="F72" s="21" t="s">
        <v>36</v>
      </c>
      <c r="G72" s="6">
        <v>28344.564453125</v>
      </c>
      <c r="H72" s="29">
        <v>5231.52197265625</v>
      </c>
      <c r="I72" s="29">
        <v>7360.86962890625</v>
      </c>
      <c r="J72" s="29">
        <v>6465.21728515625</v>
      </c>
      <c r="K72" s="29">
        <v>4410.86962890625</v>
      </c>
      <c r="L72" s="29">
        <v>4876.0869140625</v>
      </c>
      <c r="M72" s="7">
        <v>0</v>
      </c>
      <c r="N72" s="6">
        <v>9286.95703125</v>
      </c>
      <c r="O72" s="29" t="s">
        <v>35</v>
      </c>
      <c r="P72" s="7" t="s">
        <v>35</v>
      </c>
      <c r="Q72" s="11" t="s">
        <v>36</v>
      </c>
      <c r="R72" s="6">
        <v>187.08840942382812</v>
      </c>
      <c r="S72" s="38">
        <f t="shared" si="1"/>
        <v>2.0335696676503057</v>
      </c>
      <c r="T72" s="63"/>
      <c r="U72" s="3"/>
    </row>
    <row r="73" spans="1:21" ht="15">
      <c r="A73" s="60"/>
      <c r="B73" s="60"/>
      <c r="C73" s="11" t="s">
        <v>37</v>
      </c>
      <c r="D73" s="6">
        <v>100</v>
      </c>
      <c r="E73" s="45">
        <f>IF(D73=0,0,D73/SUM(D71:D74))</f>
        <v>0.32894736842105265</v>
      </c>
      <c r="F73" s="21" t="s">
        <v>37</v>
      </c>
      <c r="G73" s="6">
        <v>40838</v>
      </c>
      <c r="H73" s="29">
        <v>6405</v>
      </c>
      <c r="I73" s="29">
        <v>10151</v>
      </c>
      <c r="J73" s="29">
        <v>8575</v>
      </c>
      <c r="K73" s="29">
        <v>7585</v>
      </c>
      <c r="L73" s="29">
        <v>8122</v>
      </c>
      <c r="M73" s="7">
        <v>0</v>
      </c>
      <c r="N73" s="6">
        <v>15707</v>
      </c>
      <c r="O73" s="29" t="s">
        <v>35</v>
      </c>
      <c r="P73" s="7" t="s">
        <v>35</v>
      </c>
      <c r="Q73" s="11" t="s">
        <v>37</v>
      </c>
      <c r="R73" s="6">
        <v>645.427490234375</v>
      </c>
      <c r="S73" s="38">
        <f t="shared" si="1"/>
        <v>6.45427490234375</v>
      </c>
      <c r="T73" s="63"/>
      <c r="U73" s="3"/>
    </row>
    <row r="74" spans="1:21" ht="15">
      <c r="A74" s="61"/>
      <c r="B74" s="61"/>
      <c r="C74" s="12" t="s">
        <v>38</v>
      </c>
      <c r="D74" s="8">
        <v>91</v>
      </c>
      <c r="E74" s="46">
        <f>IF(D74=0,0,D74/SUM(D71:D74))</f>
        <v>0.2993421052631579</v>
      </c>
      <c r="F74" s="22" t="s">
        <v>38</v>
      </c>
      <c r="G74" s="8">
        <v>49663.734375</v>
      </c>
      <c r="H74" s="30">
        <v>7239.560546875</v>
      </c>
      <c r="I74" s="30">
        <v>12265.93359375</v>
      </c>
      <c r="J74" s="30">
        <v>10785.7138671875</v>
      </c>
      <c r="K74" s="30">
        <v>9257.142578125</v>
      </c>
      <c r="L74" s="30">
        <v>10115.384765625</v>
      </c>
      <c r="M74" s="9">
        <v>0</v>
      </c>
      <c r="N74" s="8">
        <v>19372.52734375</v>
      </c>
      <c r="O74" s="30" t="s">
        <v>35</v>
      </c>
      <c r="P74" s="9" t="s">
        <v>35</v>
      </c>
      <c r="Q74" s="12" t="s">
        <v>38</v>
      </c>
      <c r="R74" s="8">
        <v>1252.129150390625</v>
      </c>
      <c r="S74" s="39">
        <f t="shared" si="1"/>
        <v>13.759660993303571</v>
      </c>
      <c r="T74" s="64"/>
      <c r="U74" s="3"/>
    </row>
    <row r="75" spans="1:21" ht="15">
      <c r="A75" s="65">
        <v>20</v>
      </c>
      <c r="B75" s="65" t="s">
        <v>52</v>
      </c>
      <c r="C75" s="13" t="s">
        <v>34</v>
      </c>
      <c r="D75" s="17">
        <v>82</v>
      </c>
      <c r="E75" s="47">
        <f>IF(D75=0,0,D75/SUM(D75:D78))</f>
        <v>0.021454735740450027</v>
      </c>
      <c r="F75" s="23" t="s">
        <v>34</v>
      </c>
      <c r="G75" s="17">
        <v>16126.8291015625</v>
      </c>
      <c r="H75" s="31">
        <v>4717.0732421875</v>
      </c>
      <c r="I75" s="31">
        <v>3107.317138671875</v>
      </c>
      <c r="J75" s="31">
        <v>2898.780517578125</v>
      </c>
      <c r="K75" s="31">
        <v>2769.51220703125</v>
      </c>
      <c r="L75" s="31">
        <v>2634.146240234375</v>
      </c>
      <c r="M75" s="34">
        <v>0</v>
      </c>
      <c r="N75" s="17">
        <v>6006.09765625</v>
      </c>
      <c r="O75" s="31" t="s">
        <v>35</v>
      </c>
      <c r="P75" s="34" t="s">
        <v>35</v>
      </c>
      <c r="Q75" s="13" t="s">
        <v>34</v>
      </c>
      <c r="R75" s="17">
        <v>14.13591194152832</v>
      </c>
      <c r="S75" s="40">
        <f t="shared" si="1"/>
        <v>0.17238917001863804</v>
      </c>
      <c r="T75" s="68">
        <f>IF(SUM(R75:R78)=0,0,SUM(R75:R78)/SUM(D75:D78))</f>
        <v>9.747208460533825</v>
      </c>
      <c r="U75" s="3"/>
    </row>
    <row r="76" spans="1:21" ht="15">
      <c r="A76" s="66"/>
      <c r="B76" s="66"/>
      <c r="C76" s="14" t="s">
        <v>36</v>
      </c>
      <c r="D76" s="18">
        <v>505</v>
      </c>
      <c r="E76" s="48">
        <f>IF(D76=0,0,D76/SUM(D75:D78))</f>
        <v>0.13212977498691783</v>
      </c>
      <c r="F76" s="24" t="s">
        <v>36</v>
      </c>
      <c r="G76" s="18">
        <v>26982.376953125</v>
      </c>
      <c r="H76" s="32">
        <v>5933.861328125</v>
      </c>
      <c r="I76" s="32">
        <v>5606.9306640625</v>
      </c>
      <c r="J76" s="32">
        <v>4932.87109375</v>
      </c>
      <c r="K76" s="32">
        <v>5370.89111328125</v>
      </c>
      <c r="L76" s="32">
        <v>5137.82177734375</v>
      </c>
      <c r="M76" s="35">
        <v>0</v>
      </c>
      <c r="N76" s="18">
        <v>10539.8017578125</v>
      </c>
      <c r="O76" s="32" t="s">
        <v>35</v>
      </c>
      <c r="P76" s="35" t="s">
        <v>35</v>
      </c>
      <c r="Q76" s="14" t="s">
        <v>36</v>
      </c>
      <c r="R76" s="18">
        <v>654.103515625</v>
      </c>
      <c r="S76" s="41">
        <f t="shared" si="1"/>
        <v>1.2952544863861386</v>
      </c>
      <c r="T76" s="69"/>
      <c r="U76" s="3"/>
    </row>
    <row r="77" spans="1:21" ht="15">
      <c r="A77" s="66"/>
      <c r="B77" s="66"/>
      <c r="C77" s="14" t="s">
        <v>37</v>
      </c>
      <c r="D77" s="18">
        <v>1251</v>
      </c>
      <c r="E77" s="48">
        <f>IF(D77=0,0,D77/SUM(D75:D78))</f>
        <v>0.32731554160125587</v>
      </c>
      <c r="F77" s="24" t="s">
        <v>37</v>
      </c>
      <c r="G77" s="18">
        <v>41331.81640625</v>
      </c>
      <c r="H77" s="32">
        <v>6621.58251953125</v>
      </c>
      <c r="I77" s="32">
        <v>8617.9853515625</v>
      </c>
      <c r="J77" s="32">
        <v>7908.47314453125</v>
      </c>
      <c r="K77" s="32">
        <v>8789.208984375</v>
      </c>
      <c r="L77" s="32">
        <v>9394.564453125</v>
      </c>
      <c r="M77" s="35">
        <v>0</v>
      </c>
      <c r="N77" s="18">
        <v>16526.458984375</v>
      </c>
      <c r="O77" s="32" t="s">
        <v>35</v>
      </c>
      <c r="P77" s="35" t="s">
        <v>35</v>
      </c>
      <c r="Q77" s="14" t="s">
        <v>37</v>
      </c>
      <c r="R77" s="18">
        <v>6966.89404296875</v>
      </c>
      <c r="S77" s="41">
        <f t="shared" si="1"/>
        <v>5.569059986385891</v>
      </c>
      <c r="T77" s="69"/>
      <c r="U77" s="3"/>
    </row>
    <row r="78" spans="1:21" ht="15">
      <c r="A78" s="67"/>
      <c r="B78" s="67"/>
      <c r="C78" s="15" t="s">
        <v>38</v>
      </c>
      <c r="D78" s="19">
        <v>1984</v>
      </c>
      <c r="E78" s="49">
        <f>IF(D78=0,0,D78/SUM(D75:D78))</f>
        <v>0.5190999476713762</v>
      </c>
      <c r="F78" s="25" t="s">
        <v>38</v>
      </c>
      <c r="G78" s="19">
        <v>51523.9921875</v>
      </c>
      <c r="H78" s="33">
        <v>7427.873046875</v>
      </c>
      <c r="I78" s="33">
        <v>10812.751953125</v>
      </c>
      <c r="J78" s="33">
        <v>9706.30078125</v>
      </c>
      <c r="K78" s="33">
        <v>11435.3330078125</v>
      </c>
      <c r="L78" s="33">
        <v>12141.7333984375</v>
      </c>
      <c r="M78" s="36">
        <v>0</v>
      </c>
      <c r="N78" s="19">
        <v>20519.052734375</v>
      </c>
      <c r="O78" s="33" t="s">
        <v>35</v>
      </c>
      <c r="P78" s="36" t="s">
        <v>35</v>
      </c>
      <c r="Q78" s="15" t="s">
        <v>38</v>
      </c>
      <c r="R78" s="19">
        <v>29618.697265625</v>
      </c>
      <c r="S78" s="42">
        <f t="shared" si="1"/>
        <v>14.928778863722279</v>
      </c>
      <c r="T78" s="70"/>
      <c r="U78" s="3"/>
    </row>
    <row r="79" spans="1:21" ht="15">
      <c r="A79" s="59">
        <v>21</v>
      </c>
      <c r="B79" s="59" t="s">
        <v>53</v>
      </c>
      <c r="C79" s="10" t="s">
        <v>34</v>
      </c>
      <c r="D79" s="4">
        <v>34</v>
      </c>
      <c r="E79" s="44">
        <f>IF(D79=0,0,D79/SUM(D79:D82))</f>
        <v>0.015336039693279206</v>
      </c>
      <c r="F79" s="20" t="s">
        <v>34</v>
      </c>
      <c r="G79" s="4">
        <v>16364.7060546875</v>
      </c>
      <c r="H79" s="28">
        <v>4091.176513671875</v>
      </c>
      <c r="I79" s="28">
        <v>2776.470703125</v>
      </c>
      <c r="J79" s="28">
        <v>2720.588134765625</v>
      </c>
      <c r="K79" s="28">
        <v>2270.588134765625</v>
      </c>
      <c r="L79" s="28">
        <v>2158.823486328125</v>
      </c>
      <c r="M79" s="5">
        <v>2347.058837890625</v>
      </c>
      <c r="N79" s="4">
        <v>5497.05859375</v>
      </c>
      <c r="O79" s="28">
        <v>6776.470703125</v>
      </c>
      <c r="P79" s="5" t="s">
        <v>35</v>
      </c>
      <c r="Q79" s="10" t="s">
        <v>34</v>
      </c>
      <c r="R79" s="4">
        <v>3.7154548168182373</v>
      </c>
      <c r="S79" s="37">
        <f t="shared" si="1"/>
        <v>0.10927808284759521</v>
      </c>
      <c r="T79" s="62">
        <f>IF(SUM(R79:R82)=0,0,SUM(R79:R82)/SUM(D79:D82))</f>
        <v>3.1461157829954005</v>
      </c>
      <c r="U79" s="3"/>
    </row>
    <row r="80" spans="1:21" ht="15">
      <c r="A80" s="60"/>
      <c r="B80" s="60"/>
      <c r="C80" s="11" t="s">
        <v>36</v>
      </c>
      <c r="D80" s="6">
        <v>509</v>
      </c>
      <c r="E80" s="45">
        <f>IF(D80=0,0,D80/SUM(D79:D82))</f>
        <v>0.22958953540820928</v>
      </c>
      <c r="F80" s="21" t="s">
        <v>36</v>
      </c>
      <c r="G80" s="6">
        <v>28722.986328125</v>
      </c>
      <c r="H80" s="29">
        <v>5455.2060546875</v>
      </c>
      <c r="I80" s="29">
        <v>5184.67578125</v>
      </c>
      <c r="J80" s="29">
        <v>4805.3046875</v>
      </c>
      <c r="K80" s="29">
        <v>4498.23193359375</v>
      </c>
      <c r="L80" s="29">
        <v>4420.0390625</v>
      </c>
      <c r="M80" s="7">
        <v>4359.5283203125</v>
      </c>
      <c r="N80" s="6">
        <v>9989.98046875</v>
      </c>
      <c r="O80" s="29">
        <v>13277.7998046875</v>
      </c>
      <c r="P80" s="7" t="s">
        <v>35</v>
      </c>
      <c r="Q80" s="11" t="s">
        <v>36</v>
      </c>
      <c r="R80" s="6">
        <v>347.7947692871094</v>
      </c>
      <c r="S80" s="38">
        <f t="shared" si="1"/>
        <v>0.6832903129412757</v>
      </c>
      <c r="T80" s="63"/>
      <c r="U80" s="3"/>
    </row>
    <row r="81" spans="1:21" ht="15">
      <c r="A81" s="60"/>
      <c r="B81" s="60"/>
      <c r="C81" s="11" t="s">
        <v>37</v>
      </c>
      <c r="D81" s="6">
        <v>707</v>
      </c>
      <c r="E81" s="45">
        <f>IF(D81=0,0,D81/SUM(D79:D82))</f>
        <v>0.31889941362201174</v>
      </c>
      <c r="F81" s="21" t="s">
        <v>37</v>
      </c>
      <c r="G81" s="6">
        <v>41196.32421875</v>
      </c>
      <c r="H81" s="29">
        <v>5972.984375</v>
      </c>
      <c r="I81" s="29">
        <v>7483.5927734375</v>
      </c>
      <c r="J81" s="29">
        <v>6946.53466796875</v>
      </c>
      <c r="K81" s="29">
        <v>7011.3154296875</v>
      </c>
      <c r="L81" s="29">
        <v>6890.5234375</v>
      </c>
      <c r="M81" s="7">
        <v>6891.3720703125</v>
      </c>
      <c r="N81" s="6">
        <v>14430.126953125</v>
      </c>
      <c r="O81" s="29">
        <v>20793.2109375</v>
      </c>
      <c r="P81" s="7" t="s">
        <v>35</v>
      </c>
      <c r="Q81" s="11" t="s">
        <v>37</v>
      </c>
      <c r="R81" s="6">
        <v>1498.715087890625</v>
      </c>
      <c r="S81" s="38">
        <f t="shared" si="1"/>
        <v>2.1198233209202617</v>
      </c>
      <c r="T81" s="63"/>
      <c r="U81" s="3"/>
    </row>
    <row r="82" spans="1:21" ht="15">
      <c r="A82" s="61"/>
      <c r="B82" s="61"/>
      <c r="C82" s="12" t="s">
        <v>38</v>
      </c>
      <c r="D82" s="8">
        <v>967</v>
      </c>
      <c r="E82" s="46">
        <f>IF(D82=0,0,D82/SUM(D79:D82))</f>
        <v>0.43617501127649977</v>
      </c>
      <c r="F82" s="22" t="s">
        <v>38</v>
      </c>
      <c r="G82" s="8">
        <v>51104.13671875</v>
      </c>
      <c r="H82" s="30">
        <v>7015.40869140625</v>
      </c>
      <c r="I82" s="30">
        <v>9440.951171875</v>
      </c>
      <c r="J82" s="30">
        <v>8796.27734375</v>
      </c>
      <c r="K82" s="30">
        <v>8567.5283203125</v>
      </c>
      <c r="L82" s="30">
        <v>8707.0322265625</v>
      </c>
      <c r="M82" s="9">
        <v>8576.939453125</v>
      </c>
      <c r="N82" s="8">
        <v>18237.228515625</v>
      </c>
      <c r="O82" s="30">
        <v>25851.5</v>
      </c>
      <c r="P82" s="9" t="s">
        <v>35</v>
      </c>
      <c r="Q82" s="12" t="s">
        <v>38</v>
      </c>
      <c r="R82" s="8">
        <v>5124.71337890625</v>
      </c>
      <c r="S82" s="39">
        <f t="shared" si="1"/>
        <v>5.299600185011634</v>
      </c>
      <c r="T82" s="64"/>
      <c r="U82" s="3"/>
    </row>
    <row r="83" spans="1:21" ht="15">
      <c r="A83" s="65">
        <v>22</v>
      </c>
      <c r="B83" s="65" t="s">
        <v>54</v>
      </c>
      <c r="C83" s="13" t="s">
        <v>34</v>
      </c>
      <c r="D83" s="17">
        <v>693</v>
      </c>
      <c r="E83" s="47">
        <f>IF(D83=0,0,D83/SUM(D83:D86))</f>
        <v>0.12455068296189792</v>
      </c>
      <c r="F83" s="23" t="s">
        <v>34</v>
      </c>
      <c r="G83" s="17">
        <v>15504.6171875</v>
      </c>
      <c r="H83" s="31">
        <v>4409.0908203125</v>
      </c>
      <c r="I83" s="31">
        <v>4115.00732421875</v>
      </c>
      <c r="J83" s="31">
        <v>2828.28271484375</v>
      </c>
      <c r="K83" s="31">
        <v>1749.7835693359375</v>
      </c>
      <c r="L83" s="31">
        <v>2402.453125</v>
      </c>
      <c r="M83" s="34">
        <v>0</v>
      </c>
      <c r="N83" s="17">
        <v>4152.23681640625</v>
      </c>
      <c r="O83" s="31" t="s">
        <v>35</v>
      </c>
      <c r="P83" s="34" t="s">
        <v>35</v>
      </c>
      <c r="Q83" s="13" t="s">
        <v>34</v>
      </c>
      <c r="R83" s="17">
        <v>121.75239562988281</v>
      </c>
      <c r="S83" s="40">
        <f aca="true" t="shared" si="2" ref="S83:S102">IF(R83="-","-",R83/D83)</f>
        <v>0.1756888825828035</v>
      </c>
      <c r="T83" s="68">
        <f>IF(SUM(R83:R86)=0,0,SUM(R83:R86)/SUM(D83:D86))</f>
        <v>5.986911175835484</v>
      </c>
      <c r="U83" s="3"/>
    </row>
    <row r="84" spans="1:21" ht="15">
      <c r="A84" s="66"/>
      <c r="B84" s="66"/>
      <c r="C84" s="14" t="s">
        <v>36</v>
      </c>
      <c r="D84" s="18">
        <v>2128</v>
      </c>
      <c r="E84" s="48">
        <f>IF(D84=0,0,D84/SUM(D83:D86))</f>
        <v>0.38245866283249463</v>
      </c>
      <c r="F84" s="24" t="s">
        <v>36</v>
      </c>
      <c r="G84" s="18">
        <v>26864.00390625</v>
      </c>
      <c r="H84" s="32">
        <v>5917.5283203125</v>
      </c>
      <c r="I84" s="32">
        <v>7544.548828125</v>
      </c>
      <c r="J84" s="32">
        <v>5347.41552734375</v>
      </c>
      <c r="K84" s="32">
        <v>3615.930419921875</v>
      </c>
      <c r="L84" s="32">
        <v>4438.5810546875</v>
      </c>
      <c r="M84" s="35">
        <v>0</v>
      </c>
      <c r="N84" s="18">
        <v>8054.51171875</v>
      </c>
      <c r="O84" s="32" t="s">
        <v>35</v>
      </c>
      <c r="P84" s="35" t="s">
        <v>35</v>
      </c>
      <c r="Q84" s="14" t="s">
        <v>36</v>
      </c>
      <c r="R84" s="18">
        <v>3879.794921875</v>
      </c>
      <c r="S84" s="41">
        <f t="shared" si="2"/>
        <v>1.8232118993773496</v>
      </c>
      <c r="T84" s="69"/>
      <c r="U84" s="3"/>
    </row>
    <row r="85" spans="1:21" ht="15">
      <c r="A85" s="66"/>
      <c r="B85" s="66"/>
      <c r="C85" s="14" t="s">
        <v>37</v>
      </c>
      <c r="D85" s="18">
        <v>1310</v>
      </c>
      <c r="E85" s="48">
        <f>IF(D85=0,0,D85/SUM(D83:D86))</f>
        <v>0.23544212796549246</v>
      </c>
      <c r="F85" s="24" t="s">
        <v>37</v>
      </c>
      <c r="G85" s="18">
        <v>40724.19921875</v>
      </c>
      <c r="H85" s="32">
        <v>6633.2822265625</v>
      </c>
      <c r="I85" s="32">
        <v>10165.1904296875</v>
      </c>
      <c r="J85" s="32">
        <v>9112.671875</v>
      </c>
      <c r="K85" s="32">
        <v>6955.419921875</v>
      </c>
      <c r="L85" s="32">
        <v>7857.6337890625</v>
      </c>
      <c r="M85" s="35">
        <v>0</v>
      </c>
      <c r="N85" s="18">
        <v>14813.0537109375</v>
      </c>
      <c r="O85" s="32" t="s">
        <v>35</v>
      </c>
      <c r="P85" s="35" t="s">
        <v>35</v>
      </c>
      <c r="Q85" s="14" t="s">
        <v>37</v>
      </c>
      <c r="R85" s="18">
        <v>7986.51904296875</v>
      </c>
      <c r="S85" s="41">
        <f t="shared" si="2"/>
        <v>6.09657942211355</v>
      </c>
      <c r="T85" s="69"/>
      <c r="U85" s="3"/>
    </row>
    <row r="86" spans="1:21" ht="15">
      <c r="A86" s="67"/>
      <c r="B86" s="67"/>
      <c r="C86" s="15" t="s">
        <v>38</v>
      </c>
      <c r="D86" s="19">
        <v>1433</v>
      </c>
      <c r="E86" s="49">
        <f>IF(D86=0,0,D86/SUM(D83:D86))</f>
        <v>0.25754852624011504</v>
      </c>
      <c r="F86" s="25" t="s">
        <v>38</v>
      </c>
      <c r="G86" s="19">
        <v>50876.96875</v>
      </c>
      <c r="H86" s="33">
        <v>7705.7919921875</v>
      </c>
      <c r="I86" s="33">
        <v>12075.9248046875</v>
      </c>
      <c r="J86" s="33">
        <v>11900.48828125</v>
      </c>
      <c r="K86" s="33">
        <v>9112.5615234375</v>
      </c>
      <c r="L86" s="33">
        <v>10082.205078125</v>
      </c>
      <c r="M86" s="36">
        <v>0</v>
      </c>
      <c r="N86" s="19">
        <v>19194.765625</v>
      </c>
      <c r="O86" s="33" t="s">
        <v>35</v>
      </c>
      <c r="P86" s="36" t="s">
        <v>35</v>
      </c>
      <c r="Q86" s="15" t="s">
        <v>38</v>
      </c>
      <c r="R86" s="19">
        <v>21323.107421875</v>
      </c>
      <c r="S86" s="42">
        <f t="shared" si="2"/>
        <v>14.880047049459176</v>
      </c>
      <c r="T86" s="70"/>
      <c r="U86" s="3"/>
    </row>
    <row r="87" spans="1:21" ht="15">
      <c r="A87" s="59">
        <v>23</v>
      </c>
      <c r="B87" s="59" t="s">
        <v>55</v>
      </c>
      <c r="C87" s="10" t="s">
        <v>34</v>
      </c>
      <c r="D87" s="4">
        <v>55</v>
      </c>
      <c r="E87" s="44">
        <f>IF(D87=0,0,D87/SUM(D87:D90))</f>
        <v>0.02301255230125523</v>
      </c>
      <c r="F87" s="20" t="s">
        <v>34</v>
      </c>
      <c r="G87" s="4">
        <v>15785.4541015625</v>
      </c>
      <c r="H87" s="28">
        <v>4467.27294921875</v>
      </c>
      <c r="I87" s="28">
        <v>2954.54541015625</v>
      </c>
      <c r="J87" s="28">
        <v>2720</v>
      </c>
      <c r="K87" s="28">
        <v>2914.54541015625</v>
      </c>
      <c r="L87" s="28">
        <v>2729.0908203125</v>
      </c>
      <c r="M87" s="5">
        <v>0</v>
      </c>
      <c r="N87" s="4">
        <v>5674.54541015625</v>
      </c>
      <c r="O87" s="28" t="s">
        <v>35</v>
      </c>
      <c r="P87" s="5" t="s">
        <v>35</v>
      </c>
      <c r="Q87" s="10" t="s">
        <v>34</v>
      </c>
      <c r="R87" s="4">
        <v>8.26809310913086</v>
      </c>
      <c r="S87" s="37">
        <f t="shared" si="2"/>
        <v>0.15032896562056108</v>
      </c>
      <c r="T87" s="62">
        <f>IF(SUM(R87:R90)=0,0,SUM(R87:R90)/SUM(D87:D90))</f>
        <v>6.632458047587503</v>
      </c>
      <c r="U87" s="3"/>
    </row>
    <row r="88" spans="1:21" ht="15">
      <c r="A88" s="60"/>
      <c r="B88" s="60"/>
      <c r="C88" s="11" t="s">
        <v>36</v>
      </c>
      <c r="D88" s="6">
        <v>823</v>
      </c>
      <c r="E88" s="45">
        <f>IF(D88=0,0,D88/SUM(D87:D90))</f>
        <v>0.34435146443514647</v>
      </c>
      <c r="F88" s="21" t="s">
        <v>36</v>
      </c>
      <c r="G88" s="6">
        <v>29165.005859375</v>
      </c>
      <c r="H88" s="29">
        <v>5990.40087890625</v>
      </c>
      <c r="I88" s="29">
        <v>6343.7421875</v>
      </c>
      <c r="J88" s="29">
        <v>5858.80908203125</v>
      </c>
      <c r="K88" s="29">
        <v>5605.103515625</v>
      </c>
      <c r="L88" s="29">
        <v>5366.9501953125</v>
      </c>
      <c r="M88" s="7">
        <v>0</v>
      </c>
      <c r="N88" s="6">
        <v>12202.55078125</v>
      </c>
      <c r="O88" s="29" t="s">
        <v>35</v>
      </c>
      <c r="P88" s="7" t="s">
        <v>35</v>
      </c>
      <c r="Q88" s="11" t="s">
        <v>36</v>
      </c>
      <c r="R88" s="6">
        <v>1299.14501953125</v>
      </c>
      <c r="S88" s="38">
        <f t="shared" si="2"/>
        <v>1.5785480188715066</v>
      </c>
      <c r="T88" s="63"/>
      <c r="U88" s="3"/>
    </row>
    <row r="89" spans="1:21" ht="15">
      <c r="A89" s="60"/>
      <c r="B89" s="60"/>
      <c r="C89" s="11" t="s">
        <v>37</v>
      </c>
      <c r="D89" s="6">
        <v>798</v>
      </c>
      <c r="E89" s="45">
        <f>IF(D89=0,0,D89/SUM(D87:D90))</f>
        <v>0.33389121338912137</v>
      </c>
      <c r="F89" s="21" t="s">
        <v>37</v>
      </c>
      <c r="G89" s="6">
        <v>40659.3984375</v>
      </c>
      <c r="H89" s="29">
        <v>6700.3759765625</v>
      </c>
      <c r="I89" s="29">
        <v>8345.8642578125</v>
      </c>
      <c r="J89" s="29">
        <v>7763.40869140625</v>
      </c>
      <c r="K89" s="29">
        <v>8919.1728515625</v>
      </c>
      <c r="L89" s="29">
        <v>8930.576171875</v>
      </c>
      <c r="M89" s="7">
        <v>0</v>
      </c>
      <c r="N89" s="6">
        <v>16109.2734375</v>
      </c>
      <c r="O89" s="29" t="s">
        <v>35</v>
      </c>
      <c r="P89" s="7" t="s">
        <v>35</v>
      </c>
      <c r="Q89" s="11" t="s">
        <v>37</v>
      </c>
      <c r="R89" s="6">
        <v>4421.80224609375</v>
      </c>
      <c r="S89" s="38">
        <f t="shared" si="2"/>
        <v>5.541105571546052</v>
      </c>
      <c r="T89" s="63"/>
      <c r="U89" s="3"/>
    </row>
    <row r="90" spans="1:21" ht="15">
      <c r="A90" s="61"/>
      <c r="B90" s="61"/>
      <c r="C90" s="12" t="s">
        <v>38</v>
      </c>
      <c r="D90" s="8">
        <v>714</v>
      </c>
      <c r="E90" s="46">
        <f>IF(D90=0,0,D90/SUM(D87:D90))</f>
        <v>0.298744769874477</v>
      </c>
      <c r="F90" s="22" t="s">
        <v>38</v>
      </c>
      <c r="G90" s="8">
        <v>50654.203125</v>
      </c>
      <c r="H90" s="30">
        <v>7698.17919921875</v>
      </c>
      <c r="I90" s="30">
        <v>10090.0556640625</v>
      </c>
      <c r="J90" s="30">
        <v>9487.2548828125</v>
      </c>
      <c r="K90" s="30">
        <v>11712.044921875</v>
      </c>
      <c r="L90" s="30">
        <v>11666.6669921875</v>
      </c>
      <c r="M90" s="9">
        <v>0</v>
      </c>
      <c r="N90" s="8">
        <v>19577.310546875</v>
      </c>
      <c r="O90" s="30" t="s">
        <v>35</v>
      </c>
      <c r="P90" s="9" t="s">
        <v>35</v>
      </c>
      <c r="Q90" s="12" t="s">
        <v>38</v>
      </c>
      <c r="R90" s="8">
        <v>10122.359375</v>
      </c>
      <c r="S90" s="39">
        <f t="shared" si="2"/>
        <v>14.176973914565826</v>
      </c>
      <c r="T90" s="64"/>
      <c r="U90" s="3"/>
    </row>
    <row r="91" spans="1:21" ht="15">
      <c r="A91" s="65">
        <v>24</v>
      </c>
      <c r="B91" s="65" t="s">
        <v>56</v>
      </c>
      <c r="C91" s="13" t="s">
        <v>34</v>
      </c>
      <c r="D91" s="17" t="s">
        <v>35</v>
      </c>
      <c r="E91" s="47" t="s">
        <v>35</v>
      </c>
      <c r="F91" s="23" t="s">
        <v>34</v>
      </c>
      <c r="G91" s="17" t="s">
        <v>35</v>
      </c>
      <c r="H91" s="31" t="s">
        <v>35</v>
      </c>
      <c r="I91" s="31" t="s">
        <v>35</v>
      </c>
      <c r="J91" s="31" t="s">
        <v>35</v>
      </c>
      <c r="K91" s="31" t="s">
        <v>35</v>
      </c>
      <c r="L91" s="31" t="s">
        <v>35</v>
      </c>
      <c r="M91" s="34" t="s">
        <v>35</v>
      </c>
      <c r="N91" s="17" t="s">
        <v>35</v>
      </c>
      <c r="O91" s="31" t="s">
        <v>35</v>
      </c>
      <c r="P91" s="34" t="s">
        <v>35</v>
      </c>
      <c r="Q91" s="13" t="s">
        <v>34</v>
      </c>
      <c r="R91" s="17" t="s">
        <v>35</v>
      </c>
      <c r="S91" s="40" t="str">
        <f t="shared" si="2"/>
        <v>-</v>
      </c>
      <c r="T91" s="68">
        <f>IF(SUM(R91:R94)=0,0,SUM(R91:R94)/SUM(D91:D94))</f>
        <v>3.592441443241004</v>
      </c>
      <c r="U91" s="3"/>
    </row>
    <row r="92" spans="1:21" ht="15">
      <c r="A92" s="66"/>
      <c r="B92" s="66"/>
      <c r="C92" s="14" t="s">
        <v>36</v>
      </c>
      <c r="D92" s="18">
        <v>12</v>
      </c>
      <c r="E92" s="48">
        <f>IF(D92=0,0,D92/SUM(D91:D94))</f>
        <v>0.36363636363636365</v>
      </c>
      <c r="F92" s="24" t="s">
        <v>36</v>
      </c>
      <c r="G92" s="18">
        <v>33258.33203125</v>
      </c>
      <c r="H92" s="32">
        <v>6458.33349609375</v>
      </c>
      <c r="I92" s="32">
        <v>6050</v>
      </c>
      <c r="J92" s="32">
        <v>4400</v>
      </c>
      <c r="K92" s="32">
        <v>6550</v>
      </c>
      <c r="L92" s="32">
        <v>5141.66650390625</v>
      </c>
      <c r="M92" s="35">
        <v>4658.33349609375</v>
      </c>
      <c r="N92" s="18">
        <v>10450</v>
      </c>
      <c r="O92" s="32">
        <v>9800</v>
      </c>
      <c r="P92" s="35" t="s">
        <v>35</v>
      </c>
      <c r="Q92" s="14" t="s">
        <v>36</v>
      </c>
      <c r="R92" s="18">
        <v>18.619915008544922</v>
      </c>
      <c r="S92" s="41">
        <f t="shared" si="2"/>
        <v>1.5516595840454102</v>
      </c>
      <c r="T92" s="69"/>
      <c r="U92" s="3"/>
    </row>
    <row r="93" spans="1:21" ht="15">
      <c r="A93" s="66"/>
      <c r="B93" s="66"/>
      <c r="C93" s="14" t="s">
        <v>37</v>
      </c>
      <c r="D93" s="18">
        <v>9</v>
      </c>
      <c r="E93" s="48">
        <f>IF(D93=0,0,D93/SUM(D91:D94))</f>
        <v>0.2727272727272727</v>
      </c>
      <c r="F93" s="24" t="s">
        <v>37</v>
      </c>
      <c r="G93" s="18">
        <v>41622.22265625</v>
      </c>
      <c r="H93" s="32">
        <v>6955.5556640625</v>
      </c>
      <c r="I93" s="32">
        <v>8388.888671875</v>
      </c>
      <c r="J93" s="32">
        <v>5677.77783203125</v>
      </c>
      <c r="K93" s="32">
        <v>7133.33349609375</v>
      </c>
      <c r="L93" s="32">
        <v>6855.5556640625</v>
      </c>
      <c r="M93" s="35">
        <v>6611.111328125</v>
      </c>
      <c r="N93" s="18">
        <v>14066.666015625</v>
      </c>
      <c r="O93" s="32">
        <v>13466.6669921875</v>
      </c>
      <c r="P93" s="35" t="s">
        <v>35</v>
      </c>
      <c r="Q93" s="14" t="s">
        <v>37</v>
      </c>
      <c r="R93" s="18">
        <v>25.25057601928711</v>
      </c>
      <c r="S93" s="41">
        <f t="shared" si="2"/>
        <v>2.805619557698568</v>
      </c>
      <c r="T93" s="69"/>
      <c r="U93" s="3"/>
    </row>
    <row r="94" spans="1:21" ht="15">
      <c r="A94" s="67"/>
      <c r="B94" s="67"/>
      <c r="C94" s="15" t="s">
        <v>38</v>
      </c>
      <c r="D94" s="19">
        <v>12</v>
      </c>
      <c r="E94" s="49">
        <f>IF(D94=0,0,D94/SUM(D91:D94))</f>
        <v>0.36363636363636365</v>
      </c>
      <c r="F94" s="25" t="s">
        <v>38</v>
      </c>
      <c r="G94" s="19">
        <v>49933.33203125</v>
      </c>
      <c r="H94" s="33">
        <v>7333.33349609375</v>
      </c>
      <c r="I94" s="33">
        <v>9541.6669921875</v>
      </c>
      <c r="J94" s="33">
        <v>6700</v>
      </c>
      <c r="K94" s="33">
        <v>9725</v>
      </c>
      <c r="L94" s="33">
        <v>8283.3330078125</v>
      </c>
      <c r="M94" s="36">
        <v>8350</v>
      </c>
      <c r="N94" s="19">
        <v>16241.6669921875</v>
      </c>
      <c r="O94" s="33">
        <v>16633.33203125</v>
      </c>
      <c r="P94" s="36" t="s">
        <v>35</v>
      </c>
      <c r="Q94" s="15" t="s">
        <v>38</v>
      </c>
      <c r="R94" s="19">
        <v>74.6800765991211</v>
      </c>
      <c r="S94" s="42">
        <f t="shared" si="2"/>
        <v>6.223339716593425</v>
      </c>
      <c r="T94" s="70"/>
      <c r="U94" s="3"/>
    </row>
    <row r="95" spans="1:21" ht="15">
      <c r="A95" s="59">
        <v>25</v>
      </c>
      <c r="B95" s="59" t="s">
        <v>57</v>
      </c>
      <c r="C95" s="10" t="s">
        <v>34</v>
      </c>
      <c r="D95" s="4" t="s">
        <v>35</v>
      </c>
      <c r="E95" s="44" t="s">
        <v>35</v>
      </c>
      <c r="F95" s="20" t="s">
        <v>34</v>
      </c>
      <c r="G95" s="4" t="s">
        <v>35</v>
      </c>
      <c r="H95" s="28" t="s">
        <v>35</v>
      </c>
      <c r="I95" s="28" t="s">
        <v>35</v>
      </c>
      <c r="J95" s="28" t="s">
        <v>35</v>
      </c>
      <c r="K95" s="28" t="s">
        <v>35</v>
      </c>
      <c r="L95" s="28" t="s">
        <v>35</v>
      </c>
      <c r="M95" s="5" t="s">
        <v>35</v>
      </c>
      <c r="N95" s="4" t="s">
        <v>35</v>
      </c>
      <c r="O95" s="28" t="s">
        <v>35</v>
      </c>
      <c r="P95" s="5" t="s">
        <v>35</v>
      </c>
      <c r="Q95" s="10" t="s">
        <v>34</v>
      </c>
      <c r="R95" s="4" t="s">
        <v>35</v>
      </c>
      <c r="S95" s="37" t="str">
        <f t="shared" si="2"/>
        <v>-</v>
      </c>
      <c r="T95" s="62">
        <f>IF(SUM(R95:R98)=0,0,SUM(R95:R98)/SUM(D95:D98))</f>
        <v>0</v>
      </c>
      <c r="U95" s="3"/>
    </row>
    <row r="96" spans="1:21" ht="15">
      <c r="A96" s="60"/>
      <c r="B96" s="60"/>
      <c r="C96" s="11" t="s">
        <v>36</v>
      </c>
      <c r="D96" s="6" t="s">
        <v>35</v>
      </c>
      <c r="E96" s="45" t="s">
        <v>35</v>
      </c>
      <c r="F96" s="21" t="s">
        <v>36</v>
      </c>
      <c r="G96" s="6" t="s">
        <v>35</v>
      </c>
      <c r="H96" s="29" t="s">
        <v>35</v>
      </c>
      <c r="I96" s="29" t="s">
        <v>35</v>
      </c>
      <c r="J96" s="29" t="s">
        <v>35</v>
      </c>
      <c r="K96" s="29" t="s">
        <v>35</v>
      </c>
      <c r="L96" s="29" t="s">
        <v>35</v>
      </c>
      <c r="M96" s="7" t="s">
        <v>35</v>
      </c>
      <c r="N96" s="6" t="s">
        <v>35</v>
      </c>
      <c r="O96" s="29" t="s">
        <v>35</v>
      </c>
      <c r="P96" s="7" t="s">
        <v>35</v>
      </c>
      <c r="Q96" s="11" t="s">
        <v>36</v>
      </c>
      <c r="R96" s="6" t="s">
        <v>35</v>
      </c>
      <c r="S96" s="38" t="str">
        <f t="shared" si="2"/>
        <v>-</v>
      </c>
      <c r="T96" s="63"/>
      <c r="U96" s="3"/>
    </row>
    <row r="97" spans="1:21" ht="15">
      <c r="A97" s="60"/>
      <c r="B97" s="60"/>
      <c r="C97" s="11" t="s">
        <v>37</v>
      </c>
      <c r="D97" s="6" t="s">
        <v>35</v>
      </c>
      <c r="E97" s="45" t="s">
        <v>35</v>
      </c>
      <c r="F97" s="21" t="s">
        <v>37</v>
      </c>
      <c r="G97" s="6" t="s">
        <v>35</v>
      </c>
      <c r="H97" s="29" t="s">
        <v>35</v>
      </c>
      <c r="I97" s="29" t="s">
        <v>35</v>
      </c>
      <c r="J97" s="29" t="s">
        <v>35</v>
      </c>
      <c r="K97" s="29" t="s">
        <v>35</v>
      </c>
      <c r="L97" s="29" t="s">
        <v>35</v>
      </c>
      <c r="M97" s="7" t="s">
        <v>35</v>
      </c>
      <c r="N97" s="6" t="s">
        <v>35</v>
      </c>
      <c r="O97" s="29" t="s">
        <v>35</v>
      </c>
      <c r="P97" s="7" t="s">
        <v>35</v>
      </c>
      <c r="Q97" s="11" t="s">
        <v>37</v>
      </c>
      <c r="R97" s="6" t="s">
        <v>35</v>
      </c>
      <c r="S97" s="38" t="str">
        <f t="shared" si="2"/>
        <v>-</v>
      </c>
      <c r="T97" s="63"/>
      <c r="U97" s="3"/>
    </row>
    <row r="98" spans="1:21" ht="15">
      <c r="A98" s="61"/>
      <c r="B98" s="61"/>
      <c r="C98" s="12" t="s">
        <v>38</v>
      </c>
      <c r="D98" s="8" t="s">
        <v>35</v>
      </c>
      <c r="E98" s="46" t="s">
        <v>35</v>
      </c>
      <c r="F98" s="22" t="s">
        <v>38</v>
      </c>
      <c r="G98" s="8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9" t="s">
        <v>35</v>
      </c>
      <c r="N98" s="8" t="s">
        <v>35</v>
      </c>
      <c r="O98" s="30" t="s">
        <v>35</v>
      </c>
      <c r="P98" s="9" t="s">
        <v>35</v>
      </c>
      <c r="Q98" s="12" t="s">
        <v>38</v>
      </c>
      <c r="R98" s="8" t="s">
        <v>35</v>
      </c>
      <c r="S98" s="39" t="str">
        <f t="shared" si="2"/>
        <v>-</v>
      </c>
      <c r="T98" s="64"/>
      <c r="U98" s="3"/>
    </row>
    <row r="99" spans="1:21" ht="15">
      <c r="A99" s="65">
        <v>26</v>
      </c>
      <c r="B99" s="65" t="s">
        <v>58</v>
      </c>
      <c r="C99" s="13" t="s">
        <v>34</v>
      </c>
      <c r="D99" s="17" t="s">
        <v>35</v>
      </c>
      <c r="E99" s="47" t="s">
        <v>35</v>
      </c>
      <c r="F99" s="23" t="s">
        <v>34</v>
      </c>
      <c r="G99" s="17" t="s">
        <v>35</v>
      </c>
      <c r="H99" s="31" t="s">
        <v>35</v>
      </c>
      <c r="I99" s="31" t="s">
        <v>35</v>
      </c>
      <c r="J99" s="31" t="s">
        <v>35</v>
      </c>
      <c r="K99" s="31" t="s">
        <v>35</v>
      </c>
      <c r="L99" s="31" t="s">
        <v>35</v>
      </c>
      <c r="M99" s="34" t="s">
        <v>35</v>
      </c>
      <c r="N99" s="17" t="s">
        <v>35</v>
      </c>
      <c r="O99" s="31" t="s">
        <v>35</v>
      </c>
      <c r="P99" s="34" t="s">
        <v>35</v>
      </c>
      <c r="Q99" s="13" t="s">
        <v>34</v>
      </c>
      <c r="R99" s="17" t="s">
        <v>35</v>
      </c>
      <c r="S99" s="40" t="str">
        <f t="shared" si="2"/>
        <v>-</v>
      </c>
      <c r="T99" s="68">
        <f>IF(SUM(R99:R102)=0,0,SUM(R99:R102)/SUM(D99:D102))</f>
        <v>0</v>
      </c>
      <c r="U99" s="3"/>
    </row>
    <row r="100" spans="1:21" ht="15">
      <c r="A100" s="66"/>
      <c r="B100" s="66"/>
      <c r="C100" s="14" t="s">
        <v>36</v>
      </c>
      <c r="D100" s="18" t="s">
        <v>35</v>
      </c>
      <c r="E100" s="48" t="s">
        <v>35</v>
      </c>
      <c r="F100" s="24" t="s">
        <v>36</v>
      </c>
      <c r="G100" s="18" t="s">
        <v>35</v>
      </c>
      <c r="H100" s="32" t="s">
        <v>35</v>
      </c>
      <c r="I100" s="32" t="s">
        <v>35</v>
      </c>
      <c r="J100" s="32" t="s">
        <v>35</v>
      </c>
      <c r="K100" s="32" t="s">
        <v>35</v>
      </c>
      <c r="L100" s="32" t="s">
        <v>35</v>
      </c>
      <c r="M100" s="35" t="s">
        <v>35</v>
      </c>
      <c r="N100" s="18" t="s">
        <v>35</v>
      </c>
      <c r="O100" s="32" t="s">
        <v>35</v>
      </c>
      <c r="P100" s="35" t="s">
        <v>35</v>
      </c>
      <c r="Q100" s="14" t="s">
        <v>36</v>
      </c>
      <c r="R100" s="18" t="s">
        <v>35</v>
      </c>
      <c r="S100" s="41" t="str">
        <f t="shared" si="2"/>
        <v>-</v>
      </c>
      <c r="T100" s="69"/>
      <c r="U100" s="3"/>
    </row>
    <row r="101" spans="1:21" ht="15">
      <c r="A101" s="66"/>
      <c r="B101" s="66"/>
      <c r="C101" s="14" t="s">
        <v>37</v>
      </c>
      <c r="D101" s="18" t="s">
        <v>35</v>
      </c>
      <c r="E101" s="48" t="s">
        <v>35</v>
      </c>
      <c r="F101" s="24" t="s">
        <v>37</v>
      </c>
      <c r="G101" s="18" t="s">
        <v>35</v>
      </c>
      <c r="H101" s="32" t="s">
        <v>35</v>
      </c>
      <c r="I101" s="32" t="s">
        <v>35</v>
      </c>
      <c r="J101" s="32" t="s">
        <v>35</v>
      </c>
      <c r="K101" s="32" t="s">
        <v>35</v>
      </c>
      <c r="L101" s="32" t="s">
        <v>35</v>
      </c>
      <c r="M101" s="35" t="s">
        <v>35</v>
      </c>
      <c r="N101" s="18" t="s">
        <v>35</v>
      </c>
      <c r="O101" s="32" t="s">
        <v>35</v>
      </c>
      <c r="P101" s="35" t="s">
        <v>35</v>
      </c>
      <c r="Q101" s="14" t="s">
        <v>37</v>
      </c>
      <c r="R101" s="18" t="s">
        <v>35</v>
      </c>
      <c r="S101" s="41" t="str">
        <f t="shared" si="2"/>
        <v>-</v>
      </c>
      <c r="T101" s="69"/>
      <c r="U101" s="3"/>
    </row>
    <row r="102" spans="1:21" ht="15">
      <c r="A102" s="67"/>
      <c r="B102" s="67"/>
      <c r="C102" s="15" t="s">
        <v>38</v>
      </c>
      <c r="D102" s="19" t="s">
        <v>35</v>
      </c>
      <c r="E102" s="49" t="s">
        <v>35</v>
      </c>
      <c r="F102" s="25" t="s">
        <v>38</v>
      </c>
      <c r="G102" s="19" t="s">
        <v>35</v>
      </c>
      <c r="H102" s="33" t="s">
        <v>35</v>
      </c>
      <c r="I102" s="33" t="s">
        <v>35</v>
      </c>
      <c r="J102" s="33" t="s">
        <v>35</v>
      </c>
      <c r="K102" s="33" t="s">
        <v>35</v>
      </c>
      <c r="L102" s="33" t="s">
        <v>35</v>
      </c>
      <c r="M102" s="36" t="s">
        <v>35</v>
      </c>
      <c r="N102" s="19" t="s">
        <v>35</v>
      </c>
      <c r="O102" s="33" t="s">
        <v>35</v>
      </c>
      <c r="P102" s="36" t="s">
        <v>35</v>
      </c>
      <c r="Q102" s="15" t="s">
        <v>38</v>
      </c>
      <c r="R102" s="19" t="s">
        <v>35</v>
      </c>
      <c r="S102" s="42" t="str">
        <f t="shared" si="2"/>
        <v>-</v>
      </c>
      <c r="T102" s="70"/>
      <c r="U102" s="3"/>
    </row>
    <row r="103" spans="1:21" ht="15">
      <c r="A103" s="71" t="s">
        <v>59</v>
      </c>
      <c r="B103" s="51"/>
      <c r="C103" s="10" t="s">
        <v>34</v>
      </c>
      <c r="D103" s="4">
        <f>SUM(D19,D23,D27,D31,D35,D39,D43,D47,D51,D55,D59,D63,D67,D71,D75,D79,D83,D87,D91,D95,D99)</f>
        <v>4961</v>
      </c>
      <c r="E103" s="44">
        <f>IF(D103=0,0,D103/SUM(D103:D106))</f>
        <v>0.0653270301944931</v>
      </c>
      <c r="F103" s="2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16"/>
      <c r="R103" s="27"/>
      <c r="S103" s="43"/>
      <c r="T103" s="43"/>
      <c r="U103" s="3"/>
    </row>
    <row r="104" spans="1:21" ht="15">
      <c r="A104" s="72"/>
      <c r="B104" s="73"/>
      <c r="C104" s="11" t="s">
        <v>36</v>
      </c>
      <c r="D104" s="6">
        <f>SUM(D20,D24,D28,D32,D36,D40,D44,D48,D52,D56,D60,D64,D68,D72,D76,D80,D84,D88,D92,D96,D100)</f>
        <v>32076</v>
      </c>
      <c r="E104" s="45">
        <f>IF(D104=0,0,D104/SUM(D103:D106))</f>
        <v>0.4223805322553035</v>
      </c>
      <c r="F104" s="2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16"/>
      <c r="R104" s="27"/>
      <c r="S104" s="43"/>
      <c r="T104" s="43"/>
      <c r="U104" s="3"/>
    </row>
    <row r="105" spans="1:21" ht="15">
      <c r="A105" s="72"/>
      <c r="B105" s="73"/>
      <c r="C105" s="11" t="s">
        <v>37</v>
      </c>
      <c r="D105" s="6">
        <f>SUM(D21,D25,D29,D33,D37,D41,D45,D49,D53,D57,D61,D65,D69,D73,D77,D81,D85,D89,D93,D97,D101)</f>
        <v>14978</v>
      </c>
      <c r="E105" s="45">
        <f>IF(D105=0,0,D105/SUM(D103:D106))</f>
        <v>0.19723206173213415</v>
      </c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16"/>
      <c r="R105" s="27"/>
      <c r="S105" s="43"/>
      <c r="T105" s="43"/>
      <c r="U105" s="3"/>
    </row>
    <row r="106" spans="1:21" ht="15">
      <c r="A106" s="52"/>
      <c r="B106" s="53"/>
      <c r="C106" s="12" t="s">
        <v>38</v>
      </c>
      <c r="D106" s="8">
        <f>SUM(D22,D26,D30,D34,D38,D42,D46,D50,D54,D58,D62,D66,D70,D74,D78,D82,D86,D90,D94,D98,D102)</f>
        <v>23926</v>
      </c>
      <c r="E106" s="46">
        <f>IF(D106=0,0,D106/SUM(D103:D106))</f>
        <v>0.3150603758180693</v>
      </c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16"/>
      <c r="R106" s="27"/>
      <c r="S106" s="43"/>
      <c r="T106" s="43"/>
      <c r="U106" s="3"/>
    </row>
  </sheetData>
  <sheetProtection/>
  <mergeCells count="80">
    <mergeCell ref="T75:T78"/>
    <mergeCell ref="A79:A82"/>
    <mergeCell ref="B79:B82"/>
    <mergeCell ref="T79:T82"/>
    <mergeCell ref="A67:A70"/>
    <mergeCell ref="A99:A102"/>
    <mergeCell ref="B99:B102"/>
    <mergeCell ref="T99:T102"/>
    <mergeCell ref="A87:A90"/>
    <mergeCell ref="B87:B90"/>
    <mergeCell ref="T87:T90"/>
    <mergeCell ref="B95:B98"/>
    <mergeCell ref="T95:T98"/>
    <mergeCell ref="A83:A86"/>
    <mergeCell ref="B83:B86"/>
    <mergeCell ref="T83:T86"/>
    <mergeCell ref="A7:T7"/>
    <mergeCell ref="A8:T8"/>
    <mergeCell ref="A9:T9"/>
    <mergeCell ref="A75:A78"/>
    <mergeCell ref="B75:B78"/>
    <mergeCell ref="A1:T1"/>
    <mergeCell ref="A2:T2"/>
    <mergeCell ref="A3:T3"/>
    <mergeCell ref="A4:T4"/>
    <mergeCell ref="A5:T5"/>
    <mergeCell ref="A6:T6"/>
    <mergeCell ref="B67:B70"/>
    <mergeCell ref="T67:T70"/>
    <mergeCell ref="A71:A74"/>
    <mergeCell ref="B71:B74"/>
    <mergeCell ref="T71:T74"/>
    <mergeCell ref="A103:B106"/>
    <mergeCell ref="A91:A94"/>
    <mergeCell ref="B91:B94"/>
    <mergeCell ref="T91:T94"/>
    <mergeCell ref="A95:A98"/>
    <mergeCell ref="A59:A62"/>
    <mergeCell ref="B59:B62"/>
    <mergeCell ref="T59:T62"/>
    <mergeCell ref="A63:A66"/>
    <mergeCell ref="B63:B66"/>
    <mergeCell ref="T63:T66"/>
    <mergeCell ref="A51:A54"/>
    <mergeCell ref="B51:B54"/>
    <mergeCell ref="T51:T54"/>
    <mergeCell ref="A55:A58"/>
    <mergeCell ref="B55:B58"/>
    <mergeCell ref="T55:T58"/>
    <mergeCell ref="A43:A46"/>
    <mergeCell ref="B43:B46"/>
    <mergeCell ref="T43:T46"/>
    <mergeCell ref="A47:A50"/>
    <mergeCell ref="B47:B50"/>
    <mergeCell ref="T47:T50"/>
    <mergeCell ref="A35:A38"/>
    <mergeCell ref="B35:B38"/>
    <mergeCell ref="T35:T38"/>
    <mergeCell ref="A39:A42"/>
    <mergeCell ref="B39:B42"/>
    <mergeCell ref="T39:T42"/>
    <mergeCell ref="A27:A30"/>
    <mergeCell ref="B27:B30"/>
    <mergeCell ref="T27:T30"/>
    <mergeCell ref="A31:A34"/>
    <mergeCell ref="B31:B34"/>
    <mergeCell ref="T31:T34"/>
    <mergeCell ref="A19:A22"/>
    <mergeCell ref="B19:B22"/>
    <mergeCell ref="T19:T22"/>
    <mergeCell ref="A23:A26"/>
    <mergeCell ref="B23:B26"/>
    <mergeCell ref="T23:T26"/>
    <mergeCell ref="A16:B17"/>
    <mergeCell ref="C16:E17"/>
    <mergeCell ref="F16:P16"/>
    <mergeCell ref="F17:P17"/>
    <mergeCell ref="S18:T18"/>
    <mergeCell ref="Q16:T16"/>
    <mergeCell ref="Q17:T17"/>
  </mergeCells>
  <printOptions horizontalCentered="1"/>
  <pageMargins left="0.5905511811023622" right="0.5905511811023622" top="0.984251968503937" bottom="0.5905511811023622" header="0.3" footer="0.3"/>
  <pageSetup horizontalDpi="600" verticalDpi="600" orientation="portrait" paperSize="9" scale="50" r:id="rId2"/>
  <headerFooter>
    <oddHeader>&amp;LSAETA 04/03/2010</oddHeader>
    <oddFooter>&amp;LFuente: Relevamiento estadístico de tránsito - Consorcio Ingeniería de Tránsito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Casares</dc:creator>
  <cp:keywords/>
  <dc:description/>
  <cp:lastModifiedBy>CARLOS</cp:lastModifiedBy>
  <dcterms:created xsi:type="dcterms:W3CDTF">2010-03-04T18:22:03Z</dcterms:created>
  <dcterms:modified xsi:type="dcterms:W3CDTF">2012-09-12T11:48:20Z</dcterms:modified>
  <cp:category/>
  <cp:version/>
  <cp:contentType/>
  <cp:contentStatus/>
</cp:coreProperties>
</file>