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95" windowHeight="7680" activeTab="0"/>
  </bookViews>
  <sheets>
    <sheet name="REPORTE 10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<sst xmlns="http://schemas.openxmlformats.org/spreadsheetml/2006/main" count="55" uniqueCount="47">
  <si>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MINISTERIO DE TRANSPORTE Y OBRAS PÚBLICAS</t>
  </si>
  <si>
    <t>DIRECCIÓN NACIONAL DE VIALIDAD</t>
  </si>
  <si>
    <t>GERENCIA DE CONSERVACIÓN - DEPARTAMENTO SEGURIDAD EN EL TRÁNSITO</t>
  </si>
  <si>
    <t>SECTOR ESTUDIOS DE TRÁNSITO</t>
  </si>
  <si>
    <t>REPORTE 103 - Tránsito Promedio Diario Anual según Tipo de Vehículo</t>
  </si>
  <si>
    <t>Puesto: P83 / 003-268</t>
  </si>
  <si>
    <t>Ruta 3, progresiva 267K610</t>
  </si>
  <si>
    <t>Año: 2008</t>
  </si>
  <si>
    <t>TIPO DE VEHICULO</t>
  </si>
  <si>
    <t>Categorías</t>
  </si>
  <si>
    <t>Estad.</t>
  </si>
  <si>
    <t>Categ.</t>
  </si>
  <si>
    <t>Clasif.</t>
  </si>
  <si>
    <t>TRANSITO TOTAL</t>
  </si>
  <si>
    <t>Volumen</t>
  </si>
  <si>
    <t>Porcentaje</t>
  </si>
  <si>
    <t>TRANSITO POR SENTIDO</t>
  </si>
  <si>
    <t>hacia Young</t>
  </si>
  <si>
    <t>hacia P. del Puerto</t>
  </si>
  <si>
    <t>A11</t>
  </si>
  <si>
    <t>UC11</t>
  </si>
  <si>
    <t>A11S1</t>
  </si>
  <si>
    <t>A11S2</t>
  </si>
  <si>
    <t>O11</t>
  </si>
  <si>
    <t>O12</t>
  </si>
  <si>
    <t>O22</t>
  </si>
  <si>
    <t>C11</t>
  </si>
  <si>
    <t>C12</t>
  </si>
  <si>
    <t>C22</t>
  </si>
  <si>
    <t>T11S1</t>
  </si>
  <si>
    <t>T11S2</t>
  </si>
  <si>
    <t>T12S1</t>
  </si>
  <si>
    <t>T11S11</t>
  </si>
  <si>
    <t>C11R11</t>
  </si>
  <si>
    <t>T11S3</t>
  </si>
  <si>
    <t>T12S2</t>
  </si>
  <si>
    <t>T11S12</t>
  </si>
  <si>
    <t>T12S11</t>
  </si>
  <si>
    <t>T12S3</t>
  </si>
  <si>
    <t>C11R12</t>
  </si>
  <si>
    <t>C12R11</t>
  </si>
  <si>
    <t>C12R12</t>
  </si>
  <si>
    <t>T11S111</t>
  </si>
  <si>
    <t>T12S111</t>
  </si>
  <si>
    <t>No clasificado</t>
  </si>
  <si>
    <t>TOTAL</t>
  </si>
  <si>
    <t>% por SENTIDO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</si>
</sst>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.5"/>
      <color theme="1"/>
      <name val="Calibri"/>
      <family val="2"/>
    </font>
    <font>
      <sz val="12.5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0" fillId="0" borderId="13" xfId="0" applyNumberFormat="1" applyBorder="1" applyAlignment="1">
      <alignment vertic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 vertical="center"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6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161925</xdr:rowOff>
    </xdr:to>
    <xdr:pic>
      <xdr:nvPicPr>
        <xdr:cNvPr id="1" name="1 Imagen" descr="LOGO_SAE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zoomScalePageLayoutView="0" workbookViewId="0" topLeftCell="A1">
      <selection activeCell="A1" sqref="A1:K1"/>
    </sheetView>
  </sheetViews>
  <sheetFormatPr defaultColWidth="11.421875" defaultRowHeight="15"/>
  <cols>
    <col min="1" max="11" width="8.7109375" style="0" customWidth="1"/>
  </cols>
  <sheetData>
    <row r="1" spans="1:11" ht="17.25">
      <c r="A1" s="37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>
      <c r="A2" s="38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9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9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7.25">
      <c r="A8" s="37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ht="15">
      <c r="A11" s="1" t="s">
        <v>5</v>
      </c>
    </row>
    <row r="12" ht="15">
      <c r="A12" s="1" t="s">
        <v>6</v>
      </c>
    </row>
    <row r="13" ht="15">
      <c r="A13" s="1" t="s">
        <v>7</v>
      </c>
    </row>
    <row r="15" spans="1:11" ht="15">
      <c r="A15" s="26" t="s">
        <v>8</v>
      </c>
      <c r="B15" s="27"/>
      <c r="C15" s="25"/>
      <c r="D15" s="26" t="s">
        <v>13</v>
      </c>
      <c r="E15" s="27"/>
      <c r="F15" s="27"/>
      <c r="G15" s="25"/>
      <c r="H15" s="26" t="s">
        <v>16</v>
      </c>
      <c r="I15" s="27"/>
      <c r="J15" s="27"/>
      <c r="K15" s="25"/>
    </row>
    <row r="16" spans="1:11" ht="15">
      <c r="A16" s="24" t="s">
        <v>9</v>
      </c>
      <c r="B16" s="27"/>
      <c r="C16" s="25"/>
      <c r="D16" s="24" t="s">
        <v>14</v>
      </c>
      <c r="E16" s="25"/>
      <c r="F16" s="24" t="s">
        <v>15</v>
      </c>
      <c r="G16" s="25"/>
      <c r="H16" s="24" t="s">
        <v>17</v>
      </c>
      <c r="I16" s="25"/>
      <c r="J16" s="24" t="s">
        <v>18</v>
      </c>
      <c r="K16" s="25"/>
    </row>
    <row r="17" spans="1:11" ht="15">
      <c r="A17" s="2" t="s">
        <v>10</v>
      </c>
      <c r="B17" s="3" t="s">
        <v>11</v>
      </c>
      <c r="C17" s="4" t="s">
        <v>12</v>
      </c>
      <c r="D17" s="2" t="s">
        <v>10</v>
      </c>
      <c r="E17" s="4" t="s">
        <v>11</v>
      </c>
      <c r="F17" s="2" t="s">
        <v>10</v>
      </c>
      <c r="G17" s="4" t="s">
        <v>11</v>
      </c>
      <c r="H17" s="2" t="s">
        <v>10</v>
      </c>
      <c r="I17" s="4" t="s">
        <v>11</v>
      </c>
      <c r="J17" s="2" t="s">
        <v>10</v>
      </c>
      <c r="K17" s="4" t="s">
        <v>11</v>
      </c>
    </row>
    <row r="18" spans="1:11" ht="15">
      <c r="A18" s="5">
        <v>1</v>
      </c>
      <c r="B18" s="6">
        <v>2</v>
      </c>
      <c r="C18" s="7" t="s">
        <v>19</v>
      </c>
      <c r="D18" s="12">
        <f>E18</f>
        <v>966</v>
      </c>
      <c r="E18" s="13">
        <f aca="true" t="shared" si="0" ref="E18:E44">K18+I18</f>
        <v>966</v>
      </c>
      <c r="F18" s="17">
        <f>G18</f>
        <v>0.5399664617104528</v>
      </c>
      <c r="G18" s="18">
        <f>E18/D45</f>
        <v>0.5399664617104528</v>
      </c>
      <c r="H18" s="12">
        <f>I18</f>
        <v>463</v>
      </c>
      <c r="I18" s="13">
        <v>463</v>
      </c>
      <c r="J18" s="12">
        <f>K18</f>
        <v>503</v>
      </c>
      <c r="K18" s="13">
        <v>503</v>
      </c>
    </row>
    <row r="19" spans="1:11" ht="15">
      <c r="A19" s="8">
        <v>2</v>
      </c>
      <c r="B19" s="9">
        <v>3</v>
      </c>
      <c r="C19" s="10" t="s">
        <v>20</v>
      </c>
      <c r="D19" s="14">
        <f>E19</f>
        <v>158</v>
      </c>
      <c r="E19" s="15">
        <f t="shared" si="0"/>
        <v>158</v>
      </c>
      <c r="F19" s="19">
        <f>G19</f>
        <v>0.08831749580771381</v>
      </c>
      <c r="G19" s="20">
        <f>E19/D45</f>
        <v>0.08831749580771381</v>
      </c>
      <c r="H19" s="14">
        <f>I19</f>
        <v>76</v>
      </c>
      <c r="I19" s="15">
        <v>76</v>
      </c>
      <c r="J19" s="14">
        <f>K19</f>
        <v>82</v>
      </c>
      <c r="K19" s="15">
        <v>82</v>
      </c>
    </row>
    <row r="20" spans="1:11" ht="15">
      <c r="A20" s="28">
        <v>3</v>
      </c>
      <c r="B20" s="9">
        <v>4</v>
      </c>
      <c r="C20" s="10" t="s">
        <v>21</v>
      </c>
      <c r="D20" s="29">
        <f>E20+E21</f>
        <v>23</v>
      </c>
      <c r="E20" s="15">
        <f t="shared" si="0"/>
        <v>17</v>
      </c>
      <c r="F20" s="30">
        <f>G20+G21</f>
        <v>0.012856344326439352</v>
      </c>
      <c r="G20" s="20">
        <f>E20/D45</f>
        <v>0.009502515371716043</v>
      </c>
      <c r="H20" s="29">
        <f>I20+I21</f>
        <v>11</v>
      </c>
      <c r="I20" s="15">
        <v>8</v>
      </c>
      <c r="J20" s="29">
        <f>K20+K21</f>
        <v>12</v>
      </c>
      <c r="K20" s="15">
        <v>9</v>
      </c>
    </row>
    <row r="21" spans="1:11" ht="15">
      <c r="A21" s="28"/>
      <c r="B21" s="9">
        <v>5</v>
      </c>
      <c r="C21" s="10" t="s">
        <v>22</v>
      </c>
      <c r="D21" s="29"/>
      <c r="E21" s="15">
        <f t="shared" si="0"/>
        <v>6</v>
      </c>
      <c r="F21" s="30"/>
      <c r="G21" s="20">
        <f>E21/D45</f>
        <v>0.003353828954723309</v>
      </c>
      <c r="H21" s="29"/>
      <c r="I21" s="15">
        <v>3</v>
      </c>
      <c r="J21" s="29"/>
      <c r="K21" s="15">
        <v>3</v>
      </c>
    </row>
    <row r="22" spans="1:11" ht="15">
      <c r="A22" s="28">
        <v>4</v>
      </c>
      <c r="B22" s="9">
        <v>6</v>
      </c>
      <c r="C22" s="10" t="s">
        <v>23</v>
      </c>
      <c r="D22" s="29">
        <f>E22+E23+E24</f>
        <v>100</v>
      </c>
      <c r="E22" s="15">
        <f t="shared" si="0"/>
        <v>13</v>
      </c>
      <c r="F22" s="30">
        <f>G22+G23+G24</f>
        <v>0.05589714924538849</v>
      </c>
      <c r="G22" s="20">
        <f>E22/D45</f>
        <v>0.0072666294019005035</v>
      </c>
      <c r="H22" s="29">
        <f>I22+I23+I24</f>
        <v>49</v>
      </c>
      <c r="I22" s="15">
        <v>6</v>
      </c>
      <c r="J22" s="29">
        <f>K22+K23+K24</f>
        <v>51</v>
      </c>
      <c r="K22" s="15">
        <v>7</v>
      </c>
    </row>
    <row r="23" spans="1:11" ht="15">
      <c r="A23" s="28"/>
      <c r="B23" s="9">
        <v>7</v>
      </c>
      <c r="C23" s="10" t="s">
        <v>24</v>
      </c>
      <c r="D23" s="29"/>
      <c r="E23" s="15">
        <f t="shared" si="0"/>
        <v>81</v>
      </c>
      <c r="F23" s="30"/>
      <c r="G23" s="20">
        <f>E23/D45</f>
        <v>0.045276690888764674</v>
      </c>
      <c r="H23" s="29"/>
      <c r="I23" s="15">
        <v>40</v>
      </c>
      <c r="J23" s="29"/>
      <c r="K23" s="15">
        <v>41</v>
      </c>
    </row>
    <row r="24" spans="1:11" ht="15">
      <c r="A24" s="28"/>
      <c r="B24" s="9">
        <v>8</v>
      </c>
      <c r="C24" s="10" t="s">
        <v>25</v>
      </c>
      <c r="D24" s="29"/>
      <c r="E24" s="15">
        <f t="shared" si="0"/>
        <v>6</v>
      </c>
      <c r="F24" s="30"/>
      <c r="G24" s="20">
        <f>E24/D45</f>
        <v>0.003353828954723309</v>
      </c>
      <c r="H24" s="29"/>
      <c r="I24" s="15">
        <v>3</v>
      </c>
      <c r="J24" s="29"/>
      <c r="K24" s="15">
        <v>3</v>
      </c>
    </row>
    <row r="25" spans="1:11" ht="15">
      <c r="A25" s="8">
        <v>5</v>
      </c>
      <c r="B25" s="9">
        <v>9</v>
      </c>
      <c r="C25" s="10" t="s">
        <v>26</v>
      </c>
      <c r="D25" s="14">
        <f>E25</f>
        <v>114</v>
      </c>
      <c r="E25" s="15">
        <f t="shared" si="0"/>
        <v>114</v>
      </c>
      <c r="F25" s="19">
        <f>G25</f>
        <v>0.06372275013974288</v>
      </c>
      <c r="G25" s="20">
        <f>E25/D45</f>
        <v>0.06372275013974288</v>
      </c>
      <c r="H25" s="14">
        <f>I25</f>
        <v>68</v>
      </c>
      <c r="I25" s="15">
        <v>68</v>
      </c>
      <c r="J25" s="14">
        <f>K25</f>
        <v>46</v>
      </c>
      <c r="K25" s="15">
        <v>46</v>
      </c>
    </row>
    <row r="26" spans="1:11" ht="15">
      <c r="A26" s="8">
        <v>6</v>
      </c>
      <c r="B26" s="9">
        <v>10</v>
      </c>
      <c r="C26" s="10" t="s">
        <v>27</v>
      </c>
      <c r="D26" s="14">
        <f>E26</f>
        <v>49</v>
      </c>
      <c r="E26" s="15">
        <f t="shared" si="0"/>
        <v>49</v>
      </c>
      <c r="F26" s="19">
        <f>G26</f>
        <v>0.02738960313024036</v>
      </c>
      <c r="G26" s="20">
        <f>E26/D45</f>
        <v>0.02738960313024036</v>
      </c>
      <c r="H26" s="14">
        <f>I26</f>
        <v>31</v>
      </c>
      <c r="I26" s="15">
        <v>31</v>
      </c>
      <c r="J26" s="14">
        <f>K26</f>
        <v>18</v>
      </c>
      <c r="K26" s="15">
        <v>18</v>
      </c>
    </row>
    <row r="27" spans="1:11" ht="15">
      <c r="A27" s="28">
        <v>7</v>
      </c>
      <c r="B27" s="9">
        <v>11</v>
      </c>
      <c r="C27" s="10" t="s">
        <v>28</v>
      </c>
      <c r="D27" s="29">
        <f>E27+E28</f>
        <v>15</v>
      </c>
      <c r="E27" s="15">
        <f t="shared" si="0"/>
        <v>0</v>
      </c>
      <c r="F27" s="30">
        <f>G27+G28</f>
        <v>0.008384572386808273</v>
      </c>
      <c r="G27" s="20">
        <f>E27/D45</f>
        <v>0</v>
      </c>
      <c r="H27" s="29">
        <f>I27+I28</f>
        <v>11</v>
      </c>
      <c r="I27" s="15">
        <v>0</v>
      </c>
      <c r="J27" s="29">
        <f>K27+K28</f>
        <v>4</v>
      </c>
      <c r="K27" s="15">
        <v>0</v>
      </c>
    </row>
    <row r="28" spans="1:11" ht="15">
      <c r="A28" s="28"/>
      <c r="B28" s="9">
        <v>12</v>
      </c>
      <c r="C28" s="10" t="s">
        <v>29</v>
      </c>
      <c r="D28" s="29"/>
      <c r="E28" s="15">
        <f t="shared" si="0"/>
        <v>15</v>
      </c>
      <c r="F28" s="30"/>
      <c r="G28" s="20">
        <f>E28/D45</f>
        <v>0.008384572386808273</v>
      </c>
      <c r="H28" s="29"/>
      <c r="I28" s="15">
        <v>11</v>
      </c>
      <c r="J28" s="29"/>
      <c r="K28" s="15">
        <v>4</v>
      </c>
    </row>
    <row r="29" spans="1:11" ht="15">
      <c r="A29" s="28">
        <v>8</v>
      </c>
      <c r="B29" s="9">
        <v>13</v>
      </c>
      <c r="C29" s="10" t="s">
        <v>30</v>
      </c>
      <c r="D29" s="29">
        <f>E29+E30</f>
        <v>74</v>
      </c>
      <c r="E29" s="15">
        <f t="shared" si="0"/>
        <v>73</v>
      </c>
      <c r="F29" s="30">
        <f>G29+G30</f>
        <v>0.041363890441587475</v>
      </c>
      <c r="G29" s="20">
        <f>E29/D45</f>
        <v>0.040804918949133594</v>
      </c>
      <c r="H29" s="29">
        <f>I29+I30</f>
        <v>40</v>
      </c>
      <c r="I29" s="15">
        <v>39</v>
      </c>
      <c r="J29" s="29">
        <f>K29+K30</f>
        <v>34</v>
      </c>
      <c r="K29" s="15">
        <v>34</v>
      </c>
    </row>
    <row r="30" spans="1:11" ht="15">
      <c r="A30" s="28"/>
      <c r="B30" s="9">
        <v>14</v>
      </c>
      <c r="C30" s="10" t="s">
        <v>31</v>
      </c>
      <c r="D30" s="29"/>
      <c r="E30" s="15">
        <f t="shared" si="0"/>
        <v>1</v>
      </c>
      <c r="F30" s="30"/>
      <c r="G30" s="20">
        <f>E30/D45</f>
        <v>0.0005589714924538849</v>
      </c>
      <c r="H30" s="29"/>
      <c r="I30" s="15">
        <v>1</v>
      </c>
      <c r="J30" s="29"/>
      <c r="K30" s="15">
        <v>0</v>
      </c>
    </row>
    <row r="31" spans="1:11" ht="15">
      <c r="A31" s="28">
        <v>9</v>
      </c>
      <c r="B31" s="9">
        <v>15</v>
      </c>
      <c r="C31" s="10" t="s">
        <v>32</v>
      </c>
      <c r="D31" s="29">
        <f>E31+E32</f>
        <v>44</v>
      </c>
      <c r="E31" s="15">
        <f t="shared" si="0"/>
        <v>13</v>
      </c>
      <c r="F31" s="30">
        <f>G31+G32</f>
        <v>0.024594745667970933</v>
      </c>
      <c r="G31" s="20">
        <f>E31/D45</f>
        <v>0.0072666294019005035</v>
      </c>
      <c r="H31" s="29">
        <f>I31+I32</f>
        <v>24</v>
      </c>
      <c r="I31" s="15">
        <v>7</v>
      </c>
      <c r="J31" s="29">
        <f>K31+K32</f>
        <v>20</v>
      </c>
      <c r="K31" s="15">
        <v>6</v>
      </c>
    </row>
    <row r="32" spans="1:11" ht="15">
      <c r="A32" s="28"/>
      <c r="B32" s="9">
        <v>16</v>
      </c>
      <c r="C32" s="10" t="s">
        <v>33</v>
      </c>
      <c r="D32" s="29"/>
      <c r="E32" s="15">
        <f t="shared" si="0"/>
        <v>31</v>
      </c>
      <c r="F32" s="30"/>
      <c r="G32" s="20">
        <f>E32/D45</f>
        <v>0.01732811626607043</v>
      </c>
      <c r="H32" s="29"/>
      <c r="I32" s="15">
        <v>17</v>
      </c>
      <c r="J32" s="29"/>
      <c r="K32" s="15">
        <v>14</v>
      </c>
    </row>
    <row r="33" spans="1:11" ht="15">
      <c r="A33" s="28">
        <v>10</v>
      </c>
      <c r="B33" s="9">
        <v>17</v>
      </c>
      <c r="C33" s="10" t="s">
        <v>34</v>
      </c>
      <c r="D33" s="29">
        <f>E33+E34</f>
        <v>50</v>
      </c>
      <c r="E33" s="15">
        <f t="shared" si="0"/>
        <v>23</v>
      </c>
      <c r="F33" s="30">
        <f>G33+G34</f>
        <v>0.02794857462269424</v>
      </c>
      <c r="G33" s="20">
        <f>E33/D45</f>
        <v>0.012856344326439352</v>
      </c>
      <c r="H33" s="29">
        <f>I33+I34</f>
        <v>25</v>
      </c>
      <c r="I33" s="15">
        <v>12</v>
      </c>
      <c r="J33" s="29">
        <f>K33+K34</f>
        <v>25</v>
      </c>
      <c r="K33" s="15">
        <v>11</v>
      </c>
    </row>
    <row r="34" spans="1:11" ht="15">
      <c r="A34" s="28"/>
      <c r="B34" s="9">
        <v>18</v>
      </c>
      <c r="C34" s="10" t="s">
        <v>35</v>
      </c>
      <c r="D34" s="29"/>
      <c r="E34" s="15">
        <f t="shared" si="0"/>
        <v>27</v>
      </c>
      <c r="F34" s="30"/>
      <c r="G34" s="20">
        <f>E34/D45</f>
        <v>0.01509223029625489</v>
      </c>
      <c r="H34" s="29"/>
      <c r="I34" s="15">
        <v>13</v>
      </c>
      <c r="J34" s="29"/>
      <c r="K34" s="15">
        <v>14</v>
      </c>
    </row>
    <row r="35" spans="1:11" ht="15">
      <c r="A35" s="28">
        <v>11</v>
      </c>
      <c r="B35" s="9">
        <v>19</v>
      </c>
      <c r="C35" s="10" t="s">
        <v>36</v>
      </c>
      <c r="D35" s="29">
        <f>E35+E36+E37</f>
        <v>60</v>
      </c>
      <c r="E35" s="15">
        <f t="shared" si="0"/>
        <v>7</v>
      </c>
      <c r="F35" s="30">
        <f>G35+G36+G37</f>
        <v>0.03353828954723309</v>
      </c>
      <c r="G35" s="20">
        <f>E35/D45</f>
        <v>0.003912800447177194</v>
      </c>
      <c r="H35" s="29">
        <f>I35+I36+I37</f>
        <v>21</v>
      </c>
      <c r="I35" s="15">
        <v>3</v>
      </c>
      <c r="J35" s="29">
        <f>K35+K36+K37</f>
        <v>39</v>
      </c>
      <c r="K35" s="15">
        <v>4</v>
      </c>
    </row>
    <row r="36" spans="1:11" ht="15">
      <c r="A36" s="28"/>
      <c r="B36" s="9">
        <v>20</v>
      </c>
      <c r="C36" s="10" t="s">
        <v>37</v>
      </c>
      <c r="D36" s="29"/>
      <c r="E36" s="15">
        <f t="shared" si="0"/>
        <v>26</v>
      </c>
      <c r="F36" s="30"/>
      <c r="G36" s="20">
        <f>E36/D45</f>
        <v>0.014533258803801007</v>
      </c>
      <c r="H36" s="29"/>
      <c r="I36" s="15">
        <v>8</v>
      </c>
      <c r="J36" s="29"/>
      <c r="K36" s="15">
        <v>18</v>
      </c>
    </row>
    <row r="37" spans="1:11" ht="15">
      <c r="A37" s="28"/>
      <c r="B37" s="9">
        <v>21</v>
      </c>
      <c r="C37" s="10" t="s">
        <v>38</v>
      </c>
      <c r="D37" s="29"/>
      <c r="E37" s="15">
        <f t="shared" si="0"/>
        <v>27</v>
      </c>
      <c r="F37" s="30"/>
      <c r="G37" s="20">
        <f>E37/D45</f>
        <v>0.01509223029625489</v>
      </c>
      <c r="H37" s="29"/>
      <c r="I37" s="15">
        <v>10</v>
      </c>
      <c r="J37" s="29"/>
      <c r="K37" s="15">
        <v>17</v>
      </c>
    </row>
    <row r="38" spans="1:11" ht="15">
      <c r="A38" s="28">
        <v>12</v>
      </c>
      <c r="B38" s="9">
        <v>22</v>
      </c>
      <c r="C38" s="10" t="s">
        <v>39</v>
      </c>
      <c r="D38" s="29">
        <f>E38+E39+E40</f>
        <v>103</v>
      </c>
      <c r="E38" s="15">
        <f t="shared" si="0"/>
        <v>69</v>
      </c>
      <c r="F38" s="30">
        <f>G38+G39+G40</f>
        <v>0.05757406372275014</v>
      </c>
      <c r="G38" s="20">
        <f>E38/D45</f>
        <v>0.03856903297931805</v>
      </c>
      <c r="H38" s="29">
        <f>I38+I39+I40</f>
        <v>33</v>
      </c>
      <c r="I38" s="15">
        <v>23</v>
      </c>
      <c r="J38" s="29">
        <f>K38+K39+K40</f>
        <v>70</v>
      </c>
      <c r="K38" s="15">
        <v>46</v>
      </c>
    </row>
    <row r="39" spans="1:11" ht="15">
      <c r="A39" s="28"/>
      <c r="B39" s="9">
        <v>23</v>
      </c>
      <c r="C39" s="10" t="s">
        <v>40</v>
      </c>
      <c r="D39" s="29"/>
      <c r="E39" s="15">
        <f t="shared" si="0"/>
        <v>34</v>
      </c>
      <c r="F39" s="30"/>
      <c r="G39" s="20">
        <f>E39/D45</f>
        <v>0.019005030743432086</v>
      </c>
      <c r="H39" s="29"/>
      <c r="I39" s="15">
        <v>10</v>
      </c>
      <c r="J39" s="29"/>
      <c r="K39" s="15">
        <v>24</v>
      </c>
    </row>
    <row r="40" spans="1:11" ht="15">
      <c r="A40" s="28"/>
      <c r="B40" s="9">
        <v>24</v>
      </c>
      <c r="C40" s="10" t="s">
        <v>41</v>
      </c>
      <c r="D40" s="29"/>
      <c r="E40" s="15">
        <f t="shared" si="0"/>
        <v>0</v>
      </c>
      <c r="F40" s="30"/>
      <c r="G40" s="20">
        <f>E40/D45</f>
        <v>0</v>
      </c>
      <c r="H40" s="29"/>
      <c r="I40" s="15">
        <v>0</v>
      </c>
      <c r="J40" s="29"/>
      <c r="K40" s="15">
        <v>0</v>
      </c>
    </row>
    <row r="41" spans="1:11" ht="15">
      <c r="A41" s="28">
        <v>13</v>
      </c>
      <c r="B41" s="9">
        <v>25</v>
      </c>
      <c r="C41" s="10" t="s">
        <v>42</v>
      </c>
      <c r="D41" s="29">
        <f>E41+E42</f>
        <v>0</v>
      </c>
      <c r="E41" s="15">
        <f t="shared" si="0"/>
        <v>0</v>
      </c>
      <c r="F41" s="30">
        <f>G41+G42</f>
        <v>0</v>
      </c>
      <c r="G41" s="20">
        <f>E41/D45</f>
        <v>0</v>
      </c>
      <c r="H41" s="29">
        <f>I41+I42</f>
        <v>0</v>
      </c>
      <c r="I41" s="15">
        <v>0</v>
      </c>
      <c r="J41" s="29">
        <f>K41+K42</f>
        <v>0</v>
      </c>
      <c r="K41" s="15">
        <v>0</v>
      </c>
    </row>
    <row r="42" spans="1:11" ht="15">
      <c r="A42" s="28"/>
      <c r="B42" s="9">
        <v>26</v>
      </c>
      <c r="C42" s="10" t="s">
        <v>43</v>
      </c>
      <c r="D42" s="29"/>
      <c r="E42" s="15">
        <f t="shared" si="0"/>
        <v>0</v>
      </c>
      <c r="F42" s="30"/>
      <c r="G42" s="20">
        <f>E42/D45</f>
        <v>0</v>
      </c>
      <c r="H42" s="29"/>
      <c r="I42" s="15">
        <v>0</v>
      </c>
      <c r="J42" s="29"/>
      <c r="K42" s="15">
        <v>0</v>
      </c>
    </row>
    <row r="43" spans="1:11" ht="15">
      <c r="A43" s="28">
        <v>14</v>
      </c>
      <c r="B43" s="9">
        <v>98</v>
      </c>
      <c r="C43" s="32" t="s">
        <v>44</v>
      </c>
      <c r="D43" s="29">
        <f>E43+E44</f>
        <v>33</v>
      </c>
      <c r="E43" s="15">
        <f t="shared" si="0"/>
        <v>32</v>
      </c>
      <c r="F43" s="30">
        <f>G43+G44</f>
        <v>0.0184460592509782</v>
      </c>
      <c r="G43" s="20">
        <f>E43/D45</f>
        <v>0.017887087758524316</v>
      </c>
      <c r="H43" s="29">
        <f>I43+I44</f>
        <v>16</v>
      </c>
      <c r="I43" s="15">
        <v>16</v>
      </c>
      <c r="J43" s="29">
        <f>K43+K44</f>
        <v>17</v>
      </c>
      <c r="K43" s="15">
        <v>16</v>
      </c>
    </row>
    <row r="44" spans="1:11" ht="15">
      <c r="A44" s="34"/>
      <c r="B44" s="11">
        <v>99</v>
      </c>
      <c r="C44" s="33"/>
      <c r="D44" s="35"/>
      <c r="E44" s="16">
        <f t="shared" si="0"/>
        <v>1</v>
      </c>
      <c r="F44" s="36"/>
      <c r="G44" s="21">
        <f>E44/D45</f>
        <v>0.0005589714924538849</v>
      </c>
      <c r="H44" s="35"/>
      <c r="I44" s="16">
        <v>0</v>
      </c>
      <c r="J44" s="35"/>
      <c r="K44" s="16">
        <v>1</v>
      </c>
    </row>
    <row r="45" spans="1:11" ht="15">
      <c r="A45" s="43" t="s">
        <v>45</v>
      </c>
      <c r="B45" s="44"/>
      <c r="C45" s="45"/>
      <c r="D45" s="40">
        <f>SUM(D18:D44)</f>
        <v>1789</v>
      </c>
      <c r="E45" s="41"/>
      <c r="F45" s="42">
        <f>SUM(F18:F44)</f>
        <v>1</v>
      </c>
      <c r="G45" s="41"/>
      <c r="H45" s="49">
        <f>SUM(H18:H44)</f>
        <v>868</v>
      </c>
      <c r="I45" s="41"/>
      <c r="J45" s="40">
        <f>SUM(J18:J44)</f>
        <v>921</v>
      </c>
      <c r="K45" s="41"/>
    </row>
    <row r="46" spans="1:11" ht="15">
      <c r="A46" s="46" t="s">
        <v>46</v>
      </c>
      <c r="B46" s="47"/>
      <c r="C46" s="48"/>
      <c r="D46" s="22"/>
      <c r="E46" s="23"/>
      <c r="F46" s="23"/>
      <c r="G46" s="23"/>
      <c r="H46" s="50">
        <f>IF(D45=0,0,H45/D45)</f>
        <v>0.48518725544997204</v>
      </c>
      <c r="I46" s="41"/>
      <c r="J46" s="42">
        <f>IF(D45=0,0,J45/D45)</f>
        <v>0.5148127445500279</v>
      </c>
      <c r="K46" s="41"/>
    </row>
  </sheetData>
  <sheetProtection/>
  <mergeCells count="77">
    <mergeCell ref="H46:I46"/>
    <mergeCell ref="F41:F42"/>
    <mergeCell ref="A33:A34"/>
    <mergeCell ref="J33:J34"/>
    <mergeCell ref="H33:H34"/>
    <mergeCell ref="J46:K46"/>
    <mergeCell ref="A7:K7"/>
    <mergeCell ref="A8:K8"/>
    <mergeCell ref="A9:K9"/>
    <mergeCell ref="A10:K10"/>
    <mergeCell ref="A45:C45"/>
    <mergeCell ref="A46:C46"/>
    <mergeCell ref="D45:E45"/>
    <mergeCell ref="F45:G45"/>
    <mergeCell ref="H45:I45"/>
    <mergeCell ref="A1:K1"/>
    <mergeCell ref="A2:K2"/>
    <mergeCell ref="A3:K3"/>
    <mergeCell ref="A4:K4"/>
    <mergeCell ref="A5:K5"/>
    <mergeCell ref="J45:K45"/>
    <mergeCell ref="F43:F44"/>
    <mergeCell ref="A38:A40"/>
    <mergeCell ref="J38:J40"/>
    <mergeCell ref="H38:H40"/>
    <mergeCell ref="D38:D40"/>
    <mergeCell ref="F38:F40"/>
    <mergeCell ref="A41:A42"/>
    <mergeCell ref="J41:J42"/>
    <mergeCell ref="H41:H42"/>
    <mergeCell ref="D41:D42"/>
    <mergeCell ref="J35:J37"/>
    <mergeCell ref="H35:H37"/>
    <mergeCell ref="D35:D37"/>
    <mergeCell ref="F35:F37"/>
    <mergeCell ref="A6:K6"/>
    <mergeCell ref="C43:C44"/>
    <mergeCell ref="A43:A44"/>
    <mergeCell ref="J43:J44"/>
    <mergeCell ref="H43:H44"/>
    <mergeCell ref="D43:D44"/>
    <mergeCell ref="H29:H30"/>
    <mergeCell ref="D29:D30"/>
    <mergeCell ref="F29:F30"/>
    <mergeCell ref="D33:D34"/>
    <mergeCell ref="F33:F34"/>
    <mergeCell ref="A35:A37"/>
    <mergeCell ref="H22:H24"/>
    <mergeCell ref="D22:D24"/>
    <mergeCell ref="F22:F24"/>
    <mergeCell ref="A31:A32"/>
    <mergeCell ref="J31:J32"/>
    <mergeCell ref="H31:H32"/>
    <mergeCell ref="D31:D32"/>
    <mergeCell ref="F31:F32"/>
    <mergeCell ref="A29:A30"/>
    <mergeCell ref="J29:J30"/>
    <mergeCell ref="D16:E16"/>
    <mergeCell ref="F16:G16"/>
    <mergeCell ref="H16:I16"/>
    <mergeCell ref="A27:A28"/>
    <mergeCell ref="J27:J28"/>
    <mergeCell ref="H27:H28"/>
    <mergeCell ref="D27:D28"/>
    <mergeCell ref="F27:F28"/>
    <mergeCell ref="A22:A24"/>
    <mergeCell ref="J22:J24"/>
    <mergeCell ref="J16:K16"/>
    <mergeCell ref="H15:K15"/>
    <mergeCell ref="A20:A21"/>
    <mergeCell ref="J20:J21"/>
    <mergeCell ref="H20:H21"/>
    <mergeCell ref="D20:D21"/>
    <mergeCell ref="F20:F21"/>
    <mergeCell ref="A15:C15"/>
    <mergeCell ref="A16:C16"/>
    <mergeCell ref="D15:G15"/>
  </mergeCells>
  <printOptions horizontalCentered="1"/>
  <pageMargins left="0.5905511811023622" right="0.5905511811023622" top="0.984251968503937" bottom="0.5905511811023622" header="0.3" footer="0.3"/>
  <pageSetup horizontalDpi="600" verticalDpi="600" orientation="portrait" paperSize="9" scale="80" r:id="rId2"/>
  <headerFooter>
    <oddHeader>&amp;LSAETA 11/03/2010</oddHeader>
    <oddFooter>&amp;LFuente: Relevamiento estadístico de tránsito - Consorcio Ingeniería de Tránsito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Casares</dc:creator>
  <cp:keywords/>
  <dc:description/>
  <cp:lastModifiedBy>CARLOS</cp:lastModifiedBy>
  <dcterms:created xsi:type="dcterms:W3CDTF">2010-03-11T17:04:41Z</dcterms:created>
  <dcterms:modified xsi:type="dcterms:W3CDTF">2012-09-12T11:48:35Z</dcterms:modified>
  <cp:category/>
  <cp:version/>
  <cp:contentType/>
  <cp:contentStatus/>
</cp:coreProperties>
</file>