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6"/>
  </bookViews>
  <sheets>
    <sheet name="1" sheetId="6" r:id="rId1"/>
    <sheet name="3 (2)" sheetId="14" r:id="rId2"/>
    <sheet name="3" sheetId="8" r:id="rId3"/>
    <sheet name="2" sheetId="7" r:id="rId4"/>
    <sheet name="4" sheetId="9" r:id="rId5"/>
    <sheet name="Formula final" sheetId="11" r:id="rId6"/>
    <sheet name="input" sheetId="13" r:id="rId7"/>
    <sheet name="Grafico K" sheetId="3" r:id="rId8"/>
    <sheet name="Data Sheet" sheetId="12" r:id="rId9"/>
    <sheet name="Hoja2" sheetId="15" r:id="rId10"/>
    <sheet name="Data Sheet (2)" sheetId="16" r:id="rId11"/>
    <sheet name="Hoja4" sheetId="17" r:id="rId12"/>
  </sheets>
  <calcPr calcId="145621"/>
</workbook>
</file>

<file path=xl/calcChain.xml><?xml version="1.0" encoding="utf-8"?>
<calcChain xmlns="http://schemas.openxmlformats.org/spreadsheetml/2006/main">
  <c r="B12" i="16" l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B315" i="16" s="1"/>
  <c r="B316" i="16" s="1"/>
  <c r="B317" i="16" s="1"/>
  <c r="B318" i="16" s="1"/>
  <c r="B319" i="16" s="1"/>
  <c r="B320" i="16" s="1"/>
  <c r="B321" i="16" s="1"/>
  <c r="B322" i="16" s="1"/>
  <c r="B323" i="16" s="1"/>
  <c r="B324" i="16" s="1"/>
  <c r="B325" i="16" s="1"/>
  <c r="B326" i="16" s="1"/>
  <c r="B327" i="16" s="1"/>
  <c r="B328" i="16" s="1"/>
  <c r="B329" i="16" s="1"/>
  <c r="B330" i="16" s="1"/>
  <c r="B331" i="16" s="1"/>
  <c r="B332" i="16" s="1"/>
  <c r="B333" i="16" s="1"/>
  <c r="B334" i="16" s="1"/>
  <c r="B335" i="16" s="1"/>
  <c r="B336" i="16" s="1"/>
  <c r="B337" i="16" s="1"/>
  <c r="B338" i="16" s="1"/>
  <c r="B339" i="16" s="1"/>
  <c r="B340" i="16" s="1"/>
  <c r="B341" i="16" s="1"/>
  <c r="B342" i="16" s="1"/>
  <c r="B343" i="16" s="1"/>
  <c r="B344" i="16" s="1"/>
  <c r="B345" i="16" s="1"/>
  <c r="B346" i="16" s="1"/>
  <c r="B347" i="16" s="1"/>
  <c r="B348" i="16" s="1"/>
  <c r="B349" i="16" s="1"/>
  <c r="B350" i="16" s="1"/>
  <c r="B351" i="16" s="1"/>
  <c r="B352" i="16" s="1"/>
  <c r="B353" i="16" s="1"/>
  <c r="B354" i="16" s="1"/>
  <c r="B355" i="16" s="1"/>
  <c r="B356" i="16" s="1"/>
  <c r="B357" i="16" s="1"/>
  <c r="B358" i="16" s="1"/>
  <c r="B359" i="16" s="1"/>
  <c r="B360" i="16" s="1"/>
  <c r="B361" i="16" s="1"/>
  <c r="B362" i="16" s="1"/>
  <c r="B363" i="16" s="1"/>
  <c r="B364" i="16" s="1"/>
  <c r="B365" i="16" s="1"/>
  <c r="B366" i="16" s="1"/>
  <c r="B367" i="16" s="1"/>
  <c r="B368" i="16" s="1"/>
  <c r="B369" i="16" s="1"/>
  <c r="B370" i="16" s="1"/>
  <c r="B371" i="16" s="1"/>
  <c r="B372" i="16" s="1"/>
  <c r="B373" i="16" s="1"/>
  <c r="B374" i="16" s="1"/>
  <c r="B375" i="16" s="1"/>
  <c r="B376" i="16" s="1"/>
  <c r="B377" i="16" s="1"/>
  <c r="B378" i="16" s="1"/>
  <c r="B379" i="16" s="1"/>
  <c r="B380" i="16" s="1"/>
  <c r="B381" i="16" s="1"/>
  <c r="B382" i="16" s="1"/>
  <c r="B383" i="16" s="1"/>
  <c r="B384" i="16" s="1"/>
  <c r="B385" i="16" s="1"/>
  <c r="B386" i="16" s="1"/>
  <c r="B387" i="16" s="1"/>
  <c r="B388" i="16" s="1"/>
  <c r="B389" i="16" s="1"/>
  <c r="B390" i="16" s="1"/>
  <c r="B391" i="16" s="1"/>
  <c r="B392" i="16" s="1"/>
  <c r="B393" i="16" s="1"/>
  <c r="B394" i="16" s="1"/>
  <c r="B395" i="16" s="1"/>
  <c r="B396" i="16" s="1"/>
  <c r="B397" i="16" s="1"/>
  <c r="B398" i="16" s="1"/>
  <c r="B399" i="16" s="1"/>
  <c r="B400" i="16" s="1"/>
  <c r="B401" i="16" s="1"/>
  <c r="B402" i="16" s="1"/>
  <c r="B403" i="16" s="1"/>
  <c r="B404" i="16" s="1"/>
  <c r="B405" i="16" s="1"/>
  <c r="B406" i="16" s="1"/>
  <c r="B407" i="16" s="1"/>
  <c r="B408" i="16" s="1"/>
  <c r="B409" i="16" s="1"/>
  <c r="B410" i="16" s="1"/>
  <c r="B411" i="16" s="1"/>
  <c r="B412" i="16" s="1"/>
  <c r="B413" i="16" s="1"/>
  <c r="B414" i="16" s="1"/>
  <c r="B415" i="16" s="1"/>
  <c r="B416" i="16" s="1"/>
  <c r="B417" i="16" s="1"/>
  <c r="B418" i="16" s="1"/>
  <c r="B419" i="16" s="1"/>
  <c r="B420" i="16" s="1"/>
  <c r="B421" i="16" s="1"/>
  <c r="B422" i="16" s="1"/>
  <c r="B423" i="16" s="1"/>
  <c r="B424" i="16" s="1"/>
  <c r="B425" i="16" s="1"/>
  <c r="B426" i="16" s="1"/>
  <c r="B427" i="16" s="1"/>
  <c r="B428" i="16" s="1"/>
  <c r="B429" i="16" s="1"/>
  <c r="B430" i="16" s="1"/>
  <c r="B431" i="16" s="1"/>
  <c r="B432" i="16" s="1"/>
  <c r="B433" i="16" s="1"/>
  <c r="B434" i="16" s="1"/>
  <c r="B435" i="16" s="1"/>
  <c r="B436" i="16" s="1"/>
  <c r="B437" i="16" s="1"/>
  <c r="B438" i="16" s="1"/>
  <c r="B439" i="16" s="1"/>
  <c r="B440" i="16" s="1"/>
  <c r="B441" i="16" s="1"/>
  <c r="B442" i="16" s="1"/>
  <c r="B443" i="16" s="1"/>
  <c r="B444" i="16" s="1"/>
  <c r="B445" i="16" s="1"/>
  <c r="B446" i="16" s="1"/>
  <c r="B447" i="16" s="1"/>
  <c r="B448" i="16" s="1"/>
  <c r="B449" i="16" s="1"/>
  <c r="B450" i="16" s="1"/>
  <c r="B451" i="16" s="1"/>
  <c r="B452" i="16" s="1"/>
  <c r="B453" i="16" s="1"/>
  <c r="B454" i="16" s="1"/>
  <c r="B455" i="16" s="1"/>
  <c r="B456" i="16" s="1"/>
  <c r="B457" i="16" s="1"/>
  <c r="B458" i="16" s="1"/>
  <c r="B459" i="16" s="1"/>
  <c r="B460" i="16" s="1"/>
  <c r="B461" i="16" s="1"/>
  <c r="B462" i="16" s="1"/>
  <c r="B463" i="16" s="1"/>
  <c r="B464" i="16" s="1"/>
  <c r="B465" i="16" s="1"/>
  <c r="B466" i="16" s="1"/>
  <c r="B467" i="16" s="1"/>
  <c r="B468" i="16" s="1"/>
  <c r="B469" i="16" s="1"/>
  <c r="B470" i="16" s="1"/>
  <c r="B471" i="16" s="1"/>
  <c r="B472" i="16" s="1"/>
  <c r="B473" i="16" s="1"/>
  <c r="B474" i="16" s="1"/>
  <c r="B475" i="16" s="1"/>
  <c r="B476" i="16" s="1"/>
  <c r="B477" i="16" s="1"/>
  <c r="B478" i="16" s="1"/>
  <c r="B479" i="16" s="1"/>
  <c r="B480" i="16" s="1"/>
  <c r="B481" i="16" s="1"/>
  <c r="B482" i="16" s="1"/>
  <c r="B483" i="16" s="1"/>
  <c r="B484" i="16" s="1"/>
  <c r="B485" i="16" s="1"/>
  <c r="B486" i="16" s="1"/>
  <c r="B487" i="16" s="1"/>
  <c r="B488" i="16" s="1"/>
  <c r="B489" i="16" s="1"/>
  <c r="B490" i="16" s="1"/>
  <c r="B491" i="16" s="1"/>
  <c r="B492" i="16" s="1"/>
  <c r="B493" i="16" s="1"/>
  <c r="B494" i="16" s="1"/>
  <c r="B495" i="16" s="1"/>
  <c r="B496" i="16" s="1"/>
  <c r="B497" i="16" s="1"/>
  <c r="B498" i="16" s="1"/>
  <c r="B499" i="16" s="1"/>
  <c r="B500" i="16" s="1"/>
  <c r="B501" i="16" s="1"/>
  <c r="B502" i="16" s="1"/>
  <c r="B503" i="16" s="1"/>
  <c r="B504" i="16" s="1"/>
  <c r="B505" i="16" s="1"/>
  <c r="B506" i="16" s="1"/>
  <c r="B507" i="16" s="1"/>
  <c r="B508" i="16" s="1"/>
  <c r="B509" i="16" s="1"/>
  <c r="B510" i="16" s="1"/>
  <c r="B511" i="16" s="1"/>
  <c r="B512" i="16" s="1"/>
  <c r="B513" i="16" s="1"/>
  <c r="B514" i="16" s="1"/>
  <c r="B515" i="16" s="1"/>
  <c r="B516" i="16" s="1"/>
  <c r="B517" i="16" s="1"/>
  <c r="B518" i="16" s="1"/>
  <c r="B519" i="16" s="1"/>
  <c r="B520" i="16" s="1"/>
  <c r="B521" i="16" s="1"/>
  <c r="B522" i="16" s="1"/>
  <c r="B523" i="16" s="1"/>
  <c r="B524" i="16" s="1"/>
  <c r="B525" i="16" s="1"/>
  <c r="B526" i="16" s="1"/>
  <c r="B527" i="16" s="1"/>
  <c r="B528" i="16" s="1"/>
  <c r="B529" i="16" s="1"/>
  <c r="B530" i="16" s="1"/>
  <c r="B531" i="16" s="1"/>
  <c r="B532" i="16" s="1"/>
  <c r="B533" i="16" s="1"/>
  <c r="B534" i="16" s="1"/>
  <c r="B535" i="16" s="1"/>
  <c r="D8" i="16"/>
  <c r="C1" i="16"/>
  <c r="B118" i="12" l="1"/>
  <c r="B119" i="12" s="1"/>
  <c r="B120" i="12" s="1"/>
  <c r="B121" i="12" s="1"/>
  <c r="B122" i="12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13" i="12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2" i="12"/>
  <c r="D11" i="13"/>
  <c r="C6" i="13"/>
  <c r="D8" i="12"/>
  <c r="C1" i="12"/>
  <c r="C5" i="13" l="1"/>
  <c r="D3" i="16"/>
  <c r="C3" i="16" s="1"/>
  <c r="D3" i="12"/>
  <c r="C3" i="12" s="1"/>
  <c r="X3" i="3"/>
  <c r="W4" i="3"/>
  <c r="W5" i="3" s="1"/>
  <c r="C2" i="12" l="1"/>
  <c r="C4" i="12" s="1"/>
  <c r="C17" i="13" s="1"/>
  <c r="C18" i="13" s="1"/>
  <c r="C2" i="16"/>
  <c r="C4" i="16" s="1"/>
  <c r="C7" i="12"/>
  <c r="C9" i="13" s="1"/>
  <c r="W6" i="3"/>
  <c r="X5" i="3"/>
  <c r="X4" i="3"/>
  <c r="C7" i="16" l="1"/>
  <c r="W7" i="3"/>
  <c r="X6" i="3"/>
  <c r="W8" i="3" l="1"/>
  <c r="X7" i="3"/>
  <c r="W9" i="3" l="1"/>
  <c r="X8" i="3"/>
  <c r="W10" i="3" l="1"/>
  <c r="X9" i="3"/>
  <c r="W11" i="3" l="1"/>
  <c r="X10" i="3"/>
  <c r="W12" i="3" l="1"/>
  <c r="X11" i="3"/>
  <c r="W13" i="3" l="1"/>
  <c r="X12" i="3"/>
  <c r="W14" i="3" l="1"/>
  <c r="X13" i="3"/>
  <c r="X14" i="3" l="1"/>
  <c r="W15" i="3"/>
  <c r="W16" i="3" l="1"/>
  <c r="X15" i="3"/>
  <c r="W17" i="3" l="1"/>
  <c r="X16" i="3"/>
  <c r="W18" i="3" l="1"/>
  <c r="X17" i="3"/>
  <c r="W19" i="3" l="1"/>
  <c r="X18" i="3"/>
  <c r="W20" i="3" l="1"/>
  <c r="X19" i="3"/>
  <c r="W21" i="3" l="1"/>
  <c r="X20" i="3"/>
  <c r="W22" i="3" l="1"/>
  <c r="X21" i="3"/>
  <c r="X22" i="3" l="1"/>
  <c r="W23" i="3"/>
  <c r="W24" i="3" l="1"/>
  <c r="X23" i="3"/>
  <c r="W25" i="3" l="1"/>
  <c r="X24" i="3"/>
  <c r="X25" i="3" l="1"/>
  <c r="W26" i="3"/>
  <c r="W27" i="3" l="1"/>
  <c r="X26" i="3"/>
  <c r="W28" i="3" l="1"/>
  <c r="X28" i="3" s="1"/>
  <c r="X27" i="3"/>
  <c r="D12" i="13" l="1"/>
  <c r="C10" i="13" l="1"/>
  <c r="C6" i="16"/>
  <c r="C6" i="12"/>
  <c r="C8" i="16" l="1"/>
  <c r="D535" i="16"/>
  <c r="H535" i="16" s="1"/>
  <c r="D527" i="16"/>
  <c r="H527" i="16" s="1"/>
  <c r="D519" i="16"/>
  <c r="H519" i="16" s="1"/>
  <c r="D511" i="16"/>
  <c r="H511" i="16" s="1"/>
  <c r="D503" i="16"/>
  <c r="H503" i="16" s="1"/>
  <c r="C535" i="16"/>
  <c r="C527" i="16"/>
  <c r="C519" i="16"/>
  <c r="C511" i="16"/>
  <c r="C503" i="16"/>
  <c r="C495" i="16"/>
  <c r="D529" i="16"/>
  <c r="H529" i="16" s="1"/>
  <c r="D521" i="16"/>
  <c r="H521" i="16" s="1"/>
  <c r="D513" i="16"/>
  <c r="H513" i="16" s="1"/>
  <c r="D505" i="16"/>
  <c r="H505" i="16" s="1"/>
  <c r="D497" i="16"/>
  <c r="H497" i="16" s="1"/>
  <c r="C529" i="16"/>
  <c r="C521" i="16"/>
  <c r="C513" i="16"/>
  <c r="C505" i="16"/>
  <c r="C497" i="16"/>
  <c r="C489" i="16"/>
  <c r="C484" i="16"/>
  <c r="C476" i="16"/>
  <c r="C468" i="16"/>
  <c r="C460" i="16"/>
  <c r="C452" i="16"/>
  <c r="D491" i="16"/>
  <c r="H491" i="16" s="1"/>
  <c r="D482" i="16"/>
  <c r="H482" i="16" s="1"/>
  <c r="D474" i="16"/>
  <c r="H474" i="16" s="1"/>
  <c r="D466" i="16"/>
  <c r="H466" i="16" s="1"/>
  <c r="D458" i="16"/>
  <c r="H458" i="16" s="1"/>
  <c r="C491" i="16"/>
  <c r="D483" i="16"/>
  <c r="H483" i="16" s="1"/>
  <c r="D475" i="16"/>
  <c r="H475" i="16" s="1"/>
  <c r="D467" i="16"/>
  <c r="H467" i="16" s="1"/>
  <c r="D459" i="16"/>
  <c r="H459" i="16" s="1"/>
  <c r="D451" i="16"/>
  <c r="H451" i="16" s="1"/>
  <c r="C494" i="16"/>
  <c r="C483" i="16"/>
  <c r="C475" i="16"/>
  <c r="C467" i="16"/>
  <c r="C459" i="16"/>
  <c r="C446" i="16"/>
  <c r="C437" i="16"/>
  <c r="C429" i="16"/>
  <c r="C421" i="16"/>
  <c r="C413" i="16"/>
  <c r="C405" i="16"/>
  <c r="D450" i="16"/>
  <c r="H450" i="16" s="1"/>
  <c r="C442" i="16"/>
  <c r="C434" i="16"/>
  <c r="C426" i="16"/>
  <c r="C418" i="16"/>
  <c r="C410" i="16"/>
  <c r="D452" i="16"/>
  <c r="H452" i="16" s="1"/>
  <c r="D440" i="16"/>
  <c r="H440" i="16" s="1"/>
  <c r="D432" i="16"/>
  <c r="H432" i="16" s="1"/>
  <c r="D424" i="16"/>
  <c r="H424" i="16" s="1"/>
  <c r="D416" i="16"/>
  <c r="H416" i="16" s="1"/>
  <c r="D408" i="16"/>
  <c r="H408" i="16" s="1"/>
  <c r="C453" i="16"/>
  <c r="C440" i="16"/>
  <c r="C432" i="16"/>
  <c r="C424" i="16"/>
  <c r="C416" i="16"/>
  <c r="C408" i="16"/>
  <c r="C400" i="16"/>
  <c r="C394" i="16"/>
  <c r="C386" i="16"/>
  <c r="C378" i="16"/>
  <c r="C370" i="16"/>
  <c r="C362" i="16"/>
  <c r="C354" i="16"/>
  <c r="D396" i="16"/>
  <c r="H396" i="16" s="1"/>
  <c r="D388" i="16"/>
  <c r="H388" i="16" s="1"/>
  <c r="D380" i="16"/>
  <c r="H380" i="16" s="1"/>
  <c r="D372" i="16"/>
  <c r="H372" i="16" s="1"/>
  <c r="D364" i="16"/>
  <c r="H364" i="16" s="1"/>
  <c r="C402" i="16"/>
  <c r="D393" i="16"/>
  <c r="H393" i="16" s="1"/>
  <c r="D385" i="16"/>
  <c r="H385" i="16" s="1"/>
  <c r="D377" i="16"/>
  <c r="H377" i="16" s="1"/>
  <c r="D369" i="16"/>
  <c r="H369" i="16" s="1"/>
  <c r="D361" i="16"/>
  <c r="H361" i="16" s="1"/>
  <c r="C534" i="16"/>
  <c r="C526" i="16"/>
  <c r="C518" i="16"/>
  <c r="C510" i="16"/>
  <c r="C502" i="16"/>
  <c r="D532" i="16"/>
  <c r="H532" i="16" s="1"/>
  <c r="D524" i="16"/>
  <c r="H524" i="16" s="1"/>
  <c r="D516" i="16"/>
  <c r="H516" i="16" s="1"/>
  <c r="D508" i="16"/>
  <c r="H508" i="16" s="1"/>
  <c r="D500" i="16"/>
  <c r="H500" i="16" s="1"/>
  <c r="D492" i="16"/>
  <c r="H492" i="16" s="1"/>
  <c r="C528" i="16"/>
  <c r="C520" i="16"/>
  <c r="C512" i="16"/>
  <c r="C504" i="16"/>
  <c r="D534" i="16"/>
  <c r="H534" i="16" s="1"/>
  <c r="D526" i="16"/>
  <c r="H526" i="16" s="1"/>
  <c r="D518" i="16"/>
  <c r="H518" i="16" s="1"/>
  <c r="D510" i="16"/>
  <c r="H510" i="16" s="1"/>
  <c r="D502" i="16"/>
  <c r="H502" i="16" s="1"/>
  <c r="D494" i="16"/>
  <c r="H494" i="16" s="1"/>
  <c r="C496" i="16"/>
  <c r="D481" i="16"/>
  <c r="H481" i="16" s="1"/>
  <c r="D473" i="16"/>
  <c r="H473" i="16" s="1"/>
  <c r="D465" i="16"/>
  <c r="H465" i="16" s="1"/>
  <c r="D457" i="16"/>
  <c r="H457" i="16" s="1"/>
  <c r="D449" i="16"/>
  <c r="H449" i="16" s="1"/>
  <c r="D488" i="16"/>
  <c r="H488" i="16" s="1"/>
  <c r="C481" i="16"/>
  <c r="C473" i="16"/>
  <c r="C465" i="16"/>
  <c r="C457" i="16"/>
  <c r="C488" i="16"/>
  <c r="C482" i="16"/>
  <c r="C474" i="16"/>
  <c r="C466" i="16"/>
  <c r="C458" i="16"/>
  <c r="C450" i="16"/>
  <c r="C490" i="16"/>
  <c r="D480" i="16"/>
  <c r="H480" i="16" s="1"/>
  <c r="D472" i="16"/>
  <c r="H472" i="16" s="1"/>
  <c r="D464" i="16"/>
  <c r="H464" i="16" s="1"/>
  <c r="C455" i="16"/>
  <c r="D442" i="16"/>
  <c r="H442" i="16" s="1"/>
  <c r="D434" i="16"/>
  <c r="H434" i="16" s="1"/>
  <c r="D426" i="16"/>
  <c r="H426" i="16" s="1"/>
  <c r="D418" i="16"/>
  <c r="H418" i="16" s="1"/>
  <c r="D410" i="16"/>
  <c r="H410" i="16" s="1"/>
  <c r="D402" i="16"/>
  <c r="H402" i="16" s="1"/>
  <c r="C449" i="16"/>
  <c r="D439" i="16"/>
  <c r="H439" i="16" s="1"/>
  <c r="D431" i="16"/>
  <c r="H431" i="16" s="1"/>
  <c r="D423" i="16"/>
  <c r="H423" i="16" s="1"/>
  <c r="D415" i="16"/>
  <c r="H415" i="16" s="1"/>
  <c r="D407" i="16"/>
  <c r="H407" i="16" s="1"/>
  <c r="C451" i="16"/>
  <c r="C439" i="16"/>
  <c r="C431" i="16"/>
  <c r="C423" i="16"/>
  <c r="C415" i="16"/>
  <c r="C407" i="16"/>
  <c r="D446" i="16"/>
  <c r="H446" i="16" s="1"/>
  <c r="D437" i="16"/>
  <c r="H437" i="16" s="1"/>
  <c r="D429" i="16"/>
  <c r="H429" i="16" s="1"/>
  <c r="D421" i="16"/>
  <c r="H421" i="16" s="1"/>
  <c r="D413" i="16"/>
  <c r="H413" i="16" s="1"/>
  <c r="D405" i="16"/>
  <c r="H405" i="16" s="1"/>
  <c r="D399" i="16"/>
  <c r="H399" i="16" s="1"/>
  <c r="D391" i="16"/>
  <c r="H391" i="16" s="1"/>
  <c r="D383" i="16"/>
  <c r="H383" i="16" s="1"/>
  <c r="D375" i="16"/>
  <c r="H375" i="16" s="1"/>
  <c r="D367" i="16"/>
  <c r="H367" i="16" s="1"/>
  <c r="D359" i="16"/>
  <c r="H359" i="16" s="1"/>
  <c r="D351" i="16"/>
  <c r="H351" i="16" s="1"/>
  <c r="C395" i="16"/>
  <c r="C387" i="16"/>
  <c r="C379" i="16"/>
  <c r="C371" i="16"/>
  <c r="C363" i="16"/>
  <c r="D401" i="16"/>
  <c r="H401" i="16" s="1"/>
  <c r="C392" i="16"/>
  <c r="C384" i="16"/>
  <c r="C376" i="16"/>
  <c r="C368" i="16"/>
  <c r="C360" i="16"/>
  <c r="D531" i="16"/>
  <c r="H531" i="16" s="1"/>
  <c r="D523" i="16"/>
  <c r="H523" i="16" s="1"/>
  <c r="D515" i="16"/>
  <c r="H515" i="16" s="1"/>
  <c r="D507" i="16"/>
  <c r="H507" i="16" s="1"/>
  <c r="D499" i="16"/>
  <c r="H499" i="16" s="1"/>
  <c r="C531" i="16"/>
  <c r="C523" i="16"/>
  <c r="C515" i="16"/>
  <c r="C507" i="16"/>
  <c r="C499" i="16"/>
  <c r="D533" i="16"/>
  <c r="H533" i="16" s="1"/>
  <c r="D525" i="16"/>
  <c r="H525" i="16" s="1"/>
  <c r="D517" i="16"/>
  <c r="H517" i="16" s="1"/>
  <c r="D509" i="16"/>
  <c r="H509" i="16" s="1"/>
  <c r="D501" i="16"/>
  <c r="H501" i="16" s="1"/>
  <c r="C533" i="16"/>
  <c r="C525" i="16"/>
  <c r="C517" i="16"/>
  <c r="C509" i="16"/>
  <c r="C501" i="16"/>
  <c r="C493" i="16"/>
  <c r="D489" i="16"/>
  <c r="H489" i="16" s="1"/>
  <c r="C480" i="16"/>
  <c r="C472" i="16"/>
  <c r="C464" i="16"/>
  <c r="C456" i="16"/>
  <c r="C448" i="16"/>
  <c r="D486" i="16"/>
  <c r="H486" i="16" s="1"/>
  <c r="D478" i="16"/>
  <c r="H478" i="16" s="1"/>
  <c r="D470" i="16"/>
  <c r="H470" i="16" s="1"/>
  <c r="D462" i="16"/>
  <c r="H462" i="16" s="1"/>
  <c r="D493" i="16"/>
  <c r="H493" i="16" s="1"/>
  <c r="D487" i="16"/>
  <c r="H487" i="16" s="1"/>
  <c r="D479" i="16"/>
  <c r="H479" i="16" s="1"/>
  <c r="D471" i="16"/>
  <c r="H471" i="16" s="1"/>
  <c r="D463" i="16"/>
  <c r="H463" i="16" s="1"/>
  <c r="D455" i="16"/>
  <c r="H455" i="16" s="1"/>
  <c r="D447" i="16"/>
  <c r="H447" i="16" s="1"/>
  <c r="C487" i="16"/>
  <c r="C479" i="16"/>
  <c r="C471" i="16"/>
  <c r="C463" i="16"/>
  <c r="D448" i="16"/>
  <c r="H448" i="16" s="1"/>
  <c r="C441" i="16"/>
  <c r="C433" i="16"/>
  <c r="C425" i="16"/>
  <c r="C417" i="16"/>
  <c r="C409" i="16"/>
  <c r="C401" i="16"/>
  <c r="C445" i="16"/>
  <c r="C438" i="16"/>
  <c r="C430" i="16"/>
  <c r="C422" i="16"/>
  <c r="C414" i="16"/>
  <c r="C406" i="16"/>
  <c r="D444" i="16"/>
  <c r="H444" i="16" s="1"/>
  <c r="D436" i="16"/>
  <c r="H436" i="16" s="1"/>
  <c r="D428" i="16"/>
  <c r="H428" i="16" s="1"/>
  <c r="D420" i="16"/>
  <c r="H420" i="16" s="1"/>
  <c r="D412" i="16"/>
  <c r="H412" i="16" s="1"/>
  <c r="D404" i="16"/>
  <c r="H404" i="16" s="1"/>
  <c r="C444" i="16"/>
  <c r="C436" i="16"/>
  <c r="C428" i="16"/>
  <c r="C420" i="16"/>
  <c r="C412" i="16"/>
  <c r="C404" i="16"/>
  <c r="C398" i="16"/>
  <c r="C390" i="16"/>
  <c r="C382" i="16"/>
  <c r="C374" i="16"/>
  <c r="C366" i="16"/>
  <c r="C358" i="16"/>
  <c r="C350" i="16"/>
  <c r="D392" i="16"/>
  <c r="H392" i="16" s="1"/>
  <c r="D384" i="16"/>
  <c r="H384" i="16" s="1"/>
  <c r="D376" i="16"/>
  <c r="H376" i="16" s="1"/>
  <c r="D368" i="16"/>
  <c r="H368" i="16" s="1"/>
  <c r="D360" i="16"/>
  <c r="H360" i="16" s="1"/>
  <c r="D397" i="16"/>
  <c r="H397" i="16" s="1"/>
  <c r="D389" i="16"/>
  <c r="H389" i="16" s="1"/>
  <c r="D381" i="16"/>
  <c r="H381" i="16" s="1"/>
  <c r="D373" i="16"/>
  <c r="H373" i="16" s="1"/>
  <c r="D365" i="16"/>
  <c r="H365" i="16" s="1"/>
  <c r="D357" i="16"/>
  <c r="H357" i="16" s="1"/>
  <c r="C530" i="16"/>
  <c r="C522" i="16"/>
  <c r="C514" i="16"/>
  <c r="C506" i="16"/>
  <c r="C498" i="16"/>
  <c r="D528" i="16"/>
  <c r="H528" i="16" s="1"/>
  <c r="D520" i="16"/>
  <c r="H520" i="16" s="1"/>
  <c r="D512" i="16"/>
  <c r="H512" i="16" s="1"/>
  <c r="D504" i="16"/>
  <c r="H504" i="16" s="1"/>
  <c r="D496" i="16"/>
  <c r="H496" i="16" s="1"/>
  <c r="C532" i="16"/>
  <c r="C524" i="16"/>
  <c r="C516" i="16"/>
  <c r="C508" i="16"/>
  <c r="C500" i="16"/>
  <c r="D530" i="16"/>
  <c r="H530" i="16" s="1"/>
  <c r="D522" i="16"/>
  <c r="H522" i="16" s="1"/>
  <c r="D514" i="16"/>
  <c r="H514" i="16" s="1"/>
  <c r="D506" i="16"/>
  <c r="H506" i="16" s="1"/>
  <c r="D498" i="16"/>
  <c r="H498" i="16" s="1"/>
  <c r="D490" i="16"/>
  <c r="H490" i="16" s="1"/>
  <c r="D485" i="16"/>
  <c r="H485" i="16" s="1"/>
  <c r="D477" i="16"/>
  <c r="H477" i="16" s="1"/>
  <c r="D469" i="16"/>
  <c r="H469" i="16" s="1"/>
  <c r="D461" i="16"/>
  <c r="H461" i="16" s="1"/>
  <c r="D453" i="16"/>
  <c r="H453" i="16" s="1"/>
  <c r="D445" i="16"/>
  <c r="H445" i="16" s="1"/>
  <c r="C485" i="16"/>
  <c r="C477" i="16"/>
  <c r="C469" i="16"/>
  <c r="C461" i="16"/>
  <c r="C492" i="16"/>
  <c r="C486" i="16"/>
  <c r="C478" i="16"/>
  <c r="C470" i="16"/>
  <c r="C462" i="16"/>
  <c r="C454" i="16"/>
  <c r="D495" i="16"/>
  <c r="H495" i="16" s="1"/>
  <c r="D484" i="16"/>
  <c r="H484" i="16" s="1"/>
  <c r="D476" i="16"/>
  <c r="H476" i="16" s="1"/>
  <c r="D468" i="16"/>
  <c r="H468" i="16" s="1"/>
  <c r="D460" i="16"/>
  <c r="H460" i="16" s="1"/>
  <c r="C447" i="16"/>
  <c r="D438" i="16"/>
  <c r="H438" i="16" s="1"/>
  <c r="D430" i="16"/>
  <c r="H430" i="16" s="1"/>
  <c r="D422" i="16"/>
  <c r="H422" i="16" s="1"/>
  <c r="D414" i="16"/>
  <c r="H414" i="16" s="1"/>
  <c r="D406" i="16"/>
  <c r="H406" i="16" s="1"/>
  <c r="D456" i="16"/>
  <c r="H456" i="16" s="1"/>
  <c r="D443" i="16"/>
  <c r="H443" i="16" s="1"/>
  <c r="D435" i="16"/>
  <c r="H435" i="16" s="1"/>
  <c r="D427" i="16"/>
  <c r="H427" i="16" s="1"/>
  <c r="D419" i="16"/>
  <c r="H419" i="16" s="1"/>
  <c r="D411" i="16"/>
  <c r="H411" i="16" s="1"/>
  <c r="D403" i="16"/>
  <c r="H403" i="16" s="1"/>
  <c r="C443" i="16"/>
  <c r="C435" i="16"/>
  <c r="C427" i="16"/>
  <c r="C419" i="16"/>
  <c r="C411" i="16"/>
  <c r="D454" i="16"/>
  <c r="H454" i="16" s="1"/>
  <c r="D441" i="16"/>
  <c r="H441" i="16" s="1"/>
  <c r="D433" i="16"/>
  <c r="H433" i="16" s="1"/>
  <c r="D425" i="16"/>
  <c r="H425" i="16" s="1"/>
  <c r="D417" i="16"/>
  <c r="H417" i="16" s="1"/>
  <c r="D409" i="16"/>
  <c r="H409" i="16" s="1"/>
  <c r="C403" i="16"/>
  <c r="D395" i="16"/>
  <c r="H395" i="16" s="1"/>
  <c r="D387" i="16"/>
  <c r="H387" i="16" s="1"/>
  <c r="D379" i="16"/>
  <c r="H379" i="16" s="1"/>
  <c r="D371" i="16"/>
  <c r="H371" i="16" s="1"/>
  <c r="D363" i="16"/>
  <c r="H363" i="16" s="1"/>
  <c r="D355" i="16"/>
  <c r="H355" i="16" s="1"/>
  <c r="C399" i="16"/>
  <c r="C391" i="16"/>
  <c r="C383" i="16"/>
  <c r="C375" i="16"/>
  <c r="C367" i="16"/>
  <c r="C359" i="16"/>
  <c r="C396" i="16"/>
  <c r="C388" i="16"/>
  <c r="C380" i="16"/>
  <c r="C372" i="16"/>
  <c r="C364" i="16"/>
  <c r="C356" i="16"/>
  <c r="D353" i="16"/>
  <c r="H353" i="16" s="1"/>
  <c r="D394" i="16"/>
  <c r="H394" i="16" s="1"/>
  <c r="D386" i="16"/>
  <c r="H386" i="16" s="1"/>
  <c r="D378" i="16"/>
  <c r="H378" i="16" s="1"/>
  <c r="D370" i="16"/>
  <c r="H370" i="16" s="1"/>
  <c r="D362" i="16"/>
  <c r="H362" i="16" s="1"/>
  <c r="C353" i="16"/>
  <c r="D345" i="16"/>
  <c r="H345" i="16" s="1"/>
  <c r="D337" i="16"/>
  <c r="H337" i="16" s="1"/>
  <c r="D329" i="16"/>
  <c r="H329" i="16" s="1"/>
  <c r="D321" i="16"/>
  <c r="H321" i="16" s="1"/>
  <c r="D313" i="16"/>
  <c r="H313" i="16" s="1"/>
  <c r="D305" i="16"/>
  <c r="H305" i="16" s="1"/>
  <c r="D297" i="16"/>
  <c r="H297" i="16" s="1"/>
  <c r="D289" i="16"/>
  <c r="H289" i="16" s="1"/>
  <c r="D281" i="16"/>
  <c r="H281" i="16" s="1"/>
  <c r="D273" i="16"/>
  <c r="H273" i="16" s="1"/>
  <c r="D265" i="16"/>
  <c r="H265" i="16" s="1"/>
  <c r="D356" i="16"/>
  <c r="H356" i="16" s="1"/>
  <c r="D346" i="16"/>
  <c r="H346" i="16" s="1"/>
  <c r="D338" i="16"/>
  <c r="H338" i="16" s="1"/>
  <c r="D330" i="16"/>
  <c r="H330" i="16" s="1"/>
  <c r="D322" i="16"/>
  <c r="H322" i="16" s="1"/>
  <c r="D314" i="16"/>
  <c r="H314" i="16" s="1"/>
  <c r="D306" i="16"/>
  <c r="H306" i="16" s="1"/>
  <c r="D298" i="16"/>
  <c r="H298" i="16" s="1"/>
  <c r="D290" i="16"/>
  <c r="H290" i="16" s="1"/>
  <c r="D282" i="16"/>
  <c r="H282" i="16" s="1"/>
  <c r="D274" i="16"/>
  <c r="H274" i="16" s="1"/>
  <c r="C357" i="16"/>
  <c r="D343" i="16"/>
  <c r="H343" i="16" s="1"/>
  <c r="D335" i="16"/>
  <c r="H335" i="16" s="1"/>
  <c r="D327" i="16"/>
  <c r="H327" i="16" s="1"/>
  <c r="D319" i="16"/>
  <c r="H319" i="16" s="1"/>
  <c r="D311" i="16"/>
  <c r="H311" i="16" s="1"/>
  <c r="D303" i="16"/>
  <c r="H303" i="16" s="1"/>
  <c r="D295" i="16"/>
  <c r="H295" i="16" s="1"/>
  <c r="D287" i="16"/>
  <c r="H287" i="16" s="1"/>
  <c r="D279" i="16"/>
  <c r="H279" i="16" s="1"/>
  <c r="D271" i="16"/>
  <c r="H271" i="16" s="1"/>
  <c r="C347" i="16"/>
  <c r="C339" i="16"/>
  <c r="C331" i="16"/>
  <c r="C323" i="16"/>
  <c r="C315" i="16"/>
  <c r="C307" i="16"/>
  <c r="C299" i="16"/>
  <c r="C291" i="16"/>
  <c r="C283" i="16"/>
  <c r="C275" i="16"/>
  <c r="C267" i="16"/>
  <c r="D258" i="16"/>
  <c r="H258" i="16" s="1"/>
  <c r="C250" i="16"/>
  <c r="C242" i="16"/>
  <c r="C234" i="16"/>
  <c r="C226" i="16"/>
  <c r="C218" i="16"/>
  <c r="C210" i="16"/>
  <c r="C202" i="16"/>
  <c r="C194" i="16"/>
  <c r="C186" i="16"/>
  <c r="C178" i="16"/>
  <c r="C170" i="16"/>
  <c r="C162" i="16"/>
  <c r="C261" i="16"/>
  <c r="D252" i="16"/>
  <c r="H252" i="16" s="1"/>
  <c r="D244" i="16"/>
  <c r="H244" i="16" s="1"/>
  <c r="D236" i="16"/>
  <c r="H236" i="16" s="1"/>
  <c r="D228" i="16"/>
  <c r="H228" i="16" s="1"/>
  <c r="D220" i="16"/>
  <c r="H220" i="16" s="1"/>
  <c r="D212" i="16"/>
  <c r="H212" i="16" s="1"/>
  <c r="D204" i="16"/>
  <c r="H204" i="16" s="1"/>
  <c r="D196" i="16"/>
  <c r="H196" i="16" s="1"/>
  <c r="D188" i="16"/>
  <c r="H188" i="16" s="1"/>
  <c r="D180" i="16"/>
  <c r="H180" i="16" s="1"/>
  <c r="D172" i="16"/>
  <c r="H172" i="16" s="1"/>
  <c r="D260" i="16"/>
  <c r="H260" i="16" s="1"/>
  <c r="C252" i="16"/>
  <c r="C244" i="16"/>
  <c r="C236" i="16"/>
  <c r="C228" i="16"/>
  <c r="C220" i="16"/>
  <c r="C212" i="16"/>
  <c r="C204" i="16"/>
  <c r="C196" i="16"/>
  <c r="D400" i="16"/>
  <c r="H400" i="16" s="1"/>
  <c r="C393" i="16"/>
  <c r="C385" i="16"/>
  <c r="C377" i="16"/>
  <c r="C369" i="16"/>
  <c r="C361" i="16"/>
  <c r="D352" i="16"/>
  <c r="H352" i="16" s="1"/>
  <c r="C344" i="16"/>
  <c r="C336" i="16"/>
  <c r="C328" i="16"/>
  <c r="C320" i="16"/>
  <c r="C312" i="16"/>
  <c r="C304" i="16"/>
  <c r="C296" i="16"/>
  <c r="C288" i="16"/>
  <c r="C280" i="16"/>
  <c r="C272" i="16"/>
  <c r="C264" i="16"/>
  <c r="C355" i="16"/>
  <c r="C345" i="16"/>
  <c r="C337" i="16"/>
  <c r="C329" i="16"/>
  <c r="C321" i="16"/>
  <c r="C313" i="16"/>
  <c r="C305" i="16"/>
  <c r="C297" i="16"/>
  <c r="C289" i="16"/>
  <c r="C281" i="16"/>
  <c r="C273" i="16"/>
  <c r="C351" i="16"/>
  <c r="C342" i="16"/>
  <c r="C334" i="16"/>
  <c r="C326" i="16"/>
  <c r="C318" i="16"/>
  <c r="C310" i="16"/>
  <c r="C302" i="16"/>
  <c r="C294" i="16"/>
  <c r="C286" i="16"/>
  <c r="C278" i="16"/>
  <c r="C270" i="16"/>
  <c r="D344" i="16"/>
  <c r="H344" i="16" s="1"/>
  <c r="D336" i="16"/>
  <c r="H336" i="16" s="1"/>
  <c r="D328" i="16"/>
  <c r="H328" i="16" s="1"/>
  <c r="D320" i="16"/>
  <c r="H320" i="16" s="1"/>
  <c r="D312" i="16"/>
  <c r="H312" i="16" s="1"/>
  <c r="D304" i="16"/>
  <c r="H304" i="16" s="1"/>
  <c r="D296" i="16"/>
  <c r="H296" i="16" s="1"/>
  <c r="D288" i="16"/>
  <c r="H288" i="16" s="1"/>
  <c r="D280" i="16"/>
  <c r="H280" i="16" s="1"/>
  <c r="D272" i="16"/>
  <c r="H272" i="16" s="1"/>
  <c r="C265" i="16"/>
  <c r="D255" i="16"/>
  <c r="H255" i="16" s="1"/>
  <c r="D247" i="16"/>
  <c r="H247" i="16" s="1"/>
  <c r="D239" i="16"/>
  <c r="H239" i="16" s="1"/>
  <c r="D231" i="16"/>
  <c r="H231" i="16" s="1"/>
  <c r="D223" i="16"/>
  <c r="H223" i="16" s="1"/>
  <c r="D215" i="16"/>
  <c r="H215" i="16" s="1"/>
  <c r="D207" i="16"/>
  <c r="H207" i="16" s="1"/>
  <c r="D199" i="16"/>
  <c r="H199" i="16" s="1"/>
  <c r="D191" i="16"/>
  <c r="H191" i="16" s="1"/>
  <c r="D183" i="16"/>
  <c r="H183" i="16" s="1"/>
  <c r="D175" i="16"/>
  <c r="H175" i="16" s="1"/>
  <c r="D167" i="16"/>
  <c r="H167" i="16" s="1"/>
  <c r="D159" i="16"/>
  <c r="H159" i="16" s="1"/>
  <c r="C258" i="16"/>
  <c r="C251" i="16"/>
  <c r="C243" i="16"/>
  <c r="C235" i="16"/>
  <c r="C227" i="16"/>
  <c r="C219" i="16"/>
  <c r="C211" i="16"/>
  <c r="C203" i="16"/>
  <c r="C195" i="16"/>
  <c r="C187" i="16"/>
  <c r="C179" i="16"/>
  <c r="D267" i="16"/>
  <c r="H267" i="16" s="1"/>
  <c r="D398" i="16"/>
  <c r="H398" i="16" s="1"/>
  <c r="D390" i="16"/>
  <c r="H390" i="16" s="1"/>
  <c r="D382" i="16"/>
  <c r="H382" i="16" s="1"/>
  <c r="D374" i="16"/>
  <c r="H374" i="16" s="1"/>
  <c r="D366" i="16"/>
  <c r="H366" i="16" s="1"/>
  <c r="D358" i="16"/>
  <c r="H358" i="16" s="1"/>
  <c r="D349" i="16"/>
  <c r="H349" i="16" s="1"/>
  <c r="D341" i="16"/>
  <c r="H341" i="16" s="1"/>
  <c r="D333" i="16"/>
  <c r="H333" i="16" s="1"/>
  <c r="D325" i="16"/>
  <c r="H325" i="16" s="1"/>
  <c r="D317" i="16"/>
  <c r="H317" i="16" s="1"/>
  <c r="D309" i="16"/>
  <c r="H309" i="16" s="1"/>
  <c r="D301" i="16"/>
  <c r="H301" i="16" s="1"/>
  <c r="D293" i="16"/>
  <c r="H293" i="16" s="1"/>
  <c r="D285" i="16"/>
  <c r="H285" i="16" s="1"/>
  <c r="D277" i="16"/>
  <c r="H277" i="16" s="1"/>
  <c r="D269" i="16"/>
  <c r="H269" i="16" s="1"/>
  <c r="D261" i="16"/>
  <c r="H261" i="16" s="1"/>
  <c r="C352" i="16"/>
  <c r="D342" i="16"/>
  <c r="H342" i="16" s="1"/>
  <c r="D334" i="16"/>
  <c r="H334" i="16" s="1"/>
  <c r="D326" i="16"/>
  <c r="H326" i="16" s="1"/>
  <c r="D318" i="16"/>
  <c r="H318" i="16" s="1"/>
  <c r="D310" i="16"/>
  <c r="H310" i="16" s="1"/>
  <c r="D302" i="16"/>
  <c r="H302" i="16" s="1"/>
  <c r="D294" i="16"/>
  <c r="H294" i="16" s="1"/>
  <c r="D286" i="16"/>
  <c r="H286" i="16" s="1"/>
  <c r="D278" i="16"/>
  <c r="H278" i="16" s="1"/>
  <c r="D270" i="16"/>
  <c r="H270" i="16" s="1"/>
  <c r="D347" i="16"/>
  <c r="H347" i="16" s="1"/>
  <c r="D339" i="16"/>
  <c r="H339" i="16" s="1"/>
  <c r="D331" i="16"/>
  <c r="H331" i="16" s="1"/>
  <c r="D323" i="16"/>
  <c r="H323" i="16" s="1"/>
  <c r="D315" i="16"/>
  <c r="H315" i="16" s="1"/>
  <c r="D307" i="16"/>
  <c r="H307" i="16" s="1"/>
  <c r="D299" i="16"/>
  <c r="H299" i="16" s="1"/>
  <c r="D291" i="16"/>
  <c r="H291" i="16" s="1"/>
  <c r="D283" i="16"/>
  <c r="H283" i="16" s="1"/>
  <c r="D275" i="16"/>
  <c r="H275" i="16" s="1"/>
  <c r="D350" i="16"/>
  <c r="H350" i="16" s="1"/>
  <c r="C343" i="16"/>
  <c r="C335" i="16"/>
  <c r="C327" i="16"/>
  <c r="C319" i="16"/>
  <c r="C311" i="16"/>
  <c r="C303" i="16"/>
  <c r="C295" i="16"/>
  <c r="C287" i="16"/>
  <c r="C279" i="16"/>
  <c r="C271" i="16"/>
  <c r="C262" i="16"/>
  <c r="C254" i="16"/>
  <c r="C246" i="16"/>
  <c r="C238" i="16"/>
  <c r="C230" i="16"/>
  <c r="C222" i="16"/>
  <c r="C214" i="16"/>
  <c r="C206" i="16"/>
  <c r="C198" i="16"/>
  <c r="C190" i="16"/>
  <c r="C182" i="16"/>
  <c r="C174" i="16"/>
  <c r="C166" i="16"/>
  <c r="C158" i="16"/>
  <c r="D256" i="16"/>
  <c r="H256" i="16" s="1"/>
  <c r="D248" i="16"/>
  <c r="H248" i="16" s="1"/>
  <c r="D240" i="16"/>
  <c r="H240" i="16" s="1"/>
  <c r="D232" i="16"/>
  <c r="H232" i="16" s="1"/>
  <c r="D224" i="16"/>
  <c r="H224" i="16" s="1"/>
  <c r="D216" i="16"/>
  <c r="H216" i="16" s="1"/>
  <c r="D208" i="16"/>
  <c r="H208" i="16" s="1"/>
  <c r="D200" i="16"/>
  <c r="H200" i="16" s="1"/>
  <c r="D192" i="16"/>
  <c r="H192" i="16" s="1"/>
  <c r="D184" i="16"/>
  <c r="H184" i="16" s="1"/>
  <c r="D176" i="16"/>
  <c r="H176" i="16" s="1"/>
  <c r="D266" i="16"/>
  <c r="H266" i="16" s="1"/>
  <c r="C256" i="16"/>
  <c r="C248" i="16"/>
  <c r="C240" i="16"/>
  <c r="C232" i="16"/>
  <c r="C224" i="16"/>
  <c r="C216" i="16"/>
  <c r="C208" i="16"/>
  <c r="C200" i="16"/>
  <c r="C192" i="16"/>
  <c r="C397" i="16"/>
  <c r="C389" i="16"/>
  <c r="C381" i="16"/>
  <c r="C373" i="16"/>
  <c r="C365" i="16"/>
  <c r="D354" i="16"/>
  <c r="H354" i="16" s="1"/>
  <c r="C348" i="16"/>
  <c r="C340" i="16"/>
  <c r="C332" i="16"/>
  <c r="C324" i="16"/>
  <c r="C316" i="16"/>
  <c r="C308" i="16"/>
  <c r="C300" i="16"/>
  <c r="C292" i="16"/>
  <c r="C284" i="16"/>
  <c r="C276" i="16"/>
  <c r="C268" i="16"/>
  <c r="C260" i="16"/>
  <c r="C349" i="16"/>
  <c r="C341" i="16"/>
  <c r="C333" i="16"/>
  <c r="C325" i="16"/>
  <c r="C317" i="16"/>
  <c r="C309" i="16"/>
  <c r="C301" i="16"/>
  <c r="C293" i="16"/>
  <c r="C285" i="16"/>
  <c r="C277" i="16"/>
  <c r="C269" i="16"/>
  <c r="C346" i="16"/>
  <c r="C338" i="16"/>
  <c r="C330" i="16"/>
  <c r="C322" i="16"/>
  <c r="C314" i="16"/>
  <c r="C306" i="16"/>
  <c r="C298" i="16"/>
  <c r="C290" i="16"/>
  <c r="C282" i="16"/>
  <c r="C274" i="16"/>
  <c r="D348" i="16"/>
  <c r="H348" i="16" s="1"/>
  <c r="D340" i="16"/>
  <c r="H340" i="16" s="1"/>
  <c r="D332" i="16"/>
  <c r="H332" i="16" s="1"/>
  <c r="D324" i="16"/>
  <c r="H324" i="16" s="1"/>
  <c r="D316" i="16"/>
  <c r="H316" i="16" s="1"/>
  <c r="D308" i="16"/>
  <c r="H308" i="16" s="1"/>
  <c r="D300" i="16"/>
  <c r="H300" i="16" s="1"/>
  <c r="D292" i="16"/>
  <c r="H292" i="16" s="1"/>
  <c r="D284" i="16"/>
  <c r="H284" i="16" s="1"/>
  <c r="D276" i="16"/>
  <c r="H276" i="16" s="1"/>
  <c r="D268" i="16"/>
  <c r="H268" i="16" s="1"/>
  <c r="C259" i="16"/>
  <c r="D251" i="16"/>
  <c r="H251" i="16" s="1"/>
  <c r="D243" i="16"/>
  <c r="H243" i="16" s="1"/>
  <c r="D235" i="16"/>
  <c r="H235" i="16" s="1"/>
  <c r="D227" i="16"/>
  <c r="H227" i="16" s="1"/>
  <c r="D219" i="16"/>
  <c r="H219" i="16" s="1"/>
  <c r="D211" i="16"/>
  <c r="H211" i="16" s="1"/>
  <c r="D203" i="16"/>
  <c r="H203" i="16" s="1"/>
  <c r="D195" i="16"/>
  <c r="H195" i="16" s="1"/>
  <c r="D187" i="16"/>
  <c r="H187" i="16" s="1"/>
  <c r="D179" i="16"/>
  <c r="H179" i="16" s="1"/>
  <c r="D171" i="16"/>
  <c r="H171" i="16" s="1"/>
  <c r="D163" i="16"/>
  <c r="H163" i="16" s="1"/>
  <c r="D264" i="16"/>
  <c r="H264" i="16" s="1"/>
  <c r="C255" i="16"/>
  <c r="C247" i="16"/>
  <c r="C239" i="16"/>
  <c r="C231" i="16"/>
  <c r="C223" i="16"/>
  <c r="C215" i="16"/>
  <c r="C207" i="16"/>
  <c r="C199" i="16"/>
  <c r="C191" i="16"/>
  <c r="C183" i="16"/>
  <c r="C175" i="16"/>
  <c r="D263" i="16"/>
  <c r="H263" i="16" s="1"/>
  <c r="D253" i="16"/>
  <c r="H253" i="16" s="1"/>
  <c r="D245" i="16"/>
  <c r="H245" i="16" s="1"/>
  <c r="D257" i="16"/>
  <c r="H257" i="16" s="1"/>
  <c r="D233" i="16"/>
  <c r="H233" i="16" s="1"/>
  <c r="D217" i="16"/>
  <c r="H217" i="16" s="1"/>
  <c r="D201" i="16"/>
  <c r="H201" i="16" s="1"/>
  <c r="C188" i="16"/>
  <c r="C180" i="16"/>
  <c r="C172" i="16"/>
  <c r="C263" i="16"/>
  <c r="D254" i="16"/>
  <c r="H254" i="16" s="1"/>
  <c r="D246" i="16"/>
  <c r="H246" i="16" s="1"/>
  <c r="D238" i="16"/>
  <c r="H238" i="16" s="1"/>
  <c r="D230" i="16"/>
  <c r="H230" i="16" s="1"/>
  <c r="D222" i="16"/>
  <c r="H222" i="16" s="1"/>
  <c r="D214" i="16"/>
  <c r="H214" i="16" s="1"/>
  <c r="D206" i="16"/>
  <c r="H206" i="16" s="1"/>
  <c r="D198" i="16"/>
  <c r="H198" i="16" s="1"/>
  <c r="D190" i="16"/>
  <c r="H190" i="16" s="1"/>
  <c r="D182" i="16"/>
  <c r="H182" i="16" s="1"/>
  <c r="D174" i="16"/>
  <c r="H174" i="16" s="1"/>
  <c r="C165" i="16"/>
  <c r="D156" i="16"/>
  <c r="H156" i="16" s="1"/>
  <c r="D148" i="16"/>
  <c r="H148" i="16" s="1"/>
  <c r="D140" i="16"/>
  <c r="H140" i="16" s="1"/>
  <c r="D132" i="16"/>
  <c r="H132" i="16" s="1"/>
  <c r="D124" i="16"/>
  <c r="H124" i="16" s="1"/>
  <c r="D116" i="16"/>
  <c r="H116" i="16" s="1"/>
  <c r="D108" i="16"/>
  <c r="H108" i="16" s="1"/>
  <c r="D100" i="16"/>
  <c r="H100" i="16" s="1"/>
  <c r="D92" i="16"/>
  <c r="H92" i="16" s="1"/>
  <c r="D84" i="16"/>
  <c r="H84" i="16" s="1"/>
  <c r="D76" i="16"/>
  <c r="H76" i="16" s="1"/>
  <c r="D68" i="16"/>
  <c r="H68" i="16" s="1"/>
  <c r="D60" i="16"/>
  <c r="H60" i="16" s="1"/>
  <c r="C167" i="16"/>
  <c r="D157" i="16"/>
  <c r="H157" i="16" s="1"/>
  <c r="D149" i="16"/>
  <c r="H149" i="16" s="1"/>
  <c r="D141" i="16"/>
  <c r="H141" i="16" s="1"/>
  <c r="D133" i="16"/>
  <c r="H133" i="16" s="1"/>
  <c r="D125" i="16"/>
  <c r="H125" i="16" s="1"/>
  <c r="D117" i="16"/>
  <c r="H117" i="16" s="1"/>
  <c r="D109" i="16"/>
  <c r="H109" i="16" s="1"/>
  <c r="D101" i="16"/>
  <c r="H101" i="16" s="1"/>
  <c r="D93" i="16"/>
  <c r="H93" i="16" s="1"/>
  <c r="D85" i="16"/>
  <c r="H85" i="16" s="1"/>
  <c r="D77" i="16"/>
  <c r="H77" i="16" s="1"/>
  <c r="D166" i="16"/>
  <c r="H166" i="16" s="1"/>
  <c r="D154" i="16"/>
  <c r="H154" i="16" s="1"/>
  <c r="D146" i="16"/>
  <c r="H146" i="16" s="1"/>
  <c r="D138" i="16"/>
  <c r="H138" i="16" s="1"/>
  <c r="D130" i="16"/>
  <c r="H130" i="16" s="1"/>
  <c r="D122" i="16"/>
  <c r="H122" i="16" s="1"/>
  <c r="D114" i="16"/>
  <c r="H114" i="16" s="1"/>
  <c r="D106" i="16"/>
  <c r="H106" i="16" s="1"/>
  <c r="D98" i="16"/>
  <c r="H98" i="16" s="1"/>
  <c r="D90" i="16"/>
  <c r="H90" i="16" s="1"/>
  <c r="D82" i="16"/>
  <c r="H82" i="16" s="1"/>
  <c r="D74" i="16"/>
  <c r="H74" i="16" s="1"/>
  <c r="D66" i="16"/>
  <c r="H66" i="16" s="1"/>
  <c r="C159" i="16"/>
  <c r="C150" i="16"/>
  <c r="C142" i="16"/>
  <c r="C134" i="16"/>
  <c r="C126" i="16"/>
  <c r="C118" i="16"/>
  <c r="C110" i="16"/>
  <c r="C102" i="16"/>
  <c r="C94" i="16"/>
  <c r="C86" i="16"/>
  <c r="C78" i="16"/>
  <c r="C70" i="16"/>
  <c r="D59" i="16"/>
  <c r="H59" i="16" s="1"/>
  <c r="C52" i="16"/>
  <c r="C44" i="16"/>
  <c r="C36" i="16"/>
  <c r="C28" i="16"/>
  <c r="C20" i="16"/>
  <c r="C12" i="16"/>
  <c r="C10" i="16"/>
  <c r="C57" i="16"/>
  <c r="C49" i="16"/>
  <c r="C41" i="16"/>
  <c r="C33" i="16"/>
  <c r="C25" i="16"/>
  <c r="C17" i="16"/>
  <c r="C58" i="16"/>
  <c r="C50" i="16"/>
  <c r="D249" i="16"/>
  <c r="H249" i="16" s="1"/>
  <c r="D229" i="16"/>
  <c r="H229" i="16" s="1"/>
  <c r="D213" i="16"/>
  <c r="H213" i="16" s="1"/>
  <c r="D197" i="16"/>
  <c r="H197" i="16" s="1"/>
  <c r="D185" i="16"/>
  <c r="H185" i="16" s="1"/>
  <c r="D177" i="16"/>
  <c r="H177" i="16" s="1"/>
  <c r="D169" i="16"/>
  <c r="H169" i="16" s="1"/>
  <c r="D262" i="16"/>
  <c r="H262" i="16" s="1"/>
  <c r="C253" i="16"/>
  <c r="C245" i="16"/>
  <c r="C237" i="16"/>
  <c r="C229" i="16"/>
  <c r="C221" i="16"/>
  <c r="C213" i="16"/>
  <c r="C205" i="16"/>
  <c r="C197" i="16"/>
  <c r="C189" i="16"/>
  <c r="C181" i="16"/>
  <c r="C173" i="16"/>
  <c r="D164" i="16"/>
  <c r="H164" i="16" s="1"/>
  <c r="C155" i="16"/>
  <c r="C147" i="16"/>
  <c r="C139" i="16"/>
  <c r="C131" i="16"/>
  <c r="C123" i="16"/>
  <c r="C115" i="16"/>
  <c r="C107" i="16"/>
  <c r="C99" i="16"/>
  <c r="C91" i="16"/>
  <c r="C83" i="16"/>
  <c r="C75" i="16"/>
  <c r="C67" i="16"/>
  <c r="C59" i="16"/>
  <c r="C164" i="16"/>
  <c r="C156" i="16"/>
  <c r="C148" i="16"/>
  <c r="C140" i="16"/>
  <c r="C132" i="16"/>
  <c r="C124" i="16"/>
  <c r="C116" i="16"/>
  <c r="C108" i="16"/>
  <c r="C100" i="16"/>
  <c r="C92" i="16"/>
  <c r="C84" i="16"/>
  <c r="C76" i="16"/>
  <c r="C163" i="16"/>
  <c r="C153" i="16"/>
  <c r="C145" i="16"/>
  <c r="C137" i="16"/>
  <c r="C129" i="16"/>
  <c r="C121" i="16"/>
  <c r="C113" i="16"/>
  <c r="C105" i="16"/>
  <c r="C97" i="16"/>
  <c r="C89" i="16"/>
  <c r="C81" i="16"/>
  <c r="C73" i="16"/>
  <c r="C65" i="16"/>
  <c r="D155" i="16"/>
  <c r="H155" i="16" s="1"/>
  <c r="D147" i="16"/>
  <c r="H147" i="16" s="1"/>
  <c r="D139" i="16"/>
  <c r="H139" i="16" s="1"/>
  <c r="D131" i="16"/>
  <c r="H131" i="16" s="1"/>
  <c r="D123" i="16"/>
  <c r="H123" i="16" s="1"/>
  <c r="D115" i="16"/>
  <c r="H115" i="16" s="1"/>
  <c r="D107" i="16"/>
  <c r="H107" i="16" s="1"/>
  <c r="D99" i="16"/>
  <c r="H99" i="16" s="1"/>
  <c r="D91" i="16"/>
  <c r="H91" i="16" s="1"/>
  <c r="D83" i="16"/>
  <c r="H83" i="16" s="1"/>
  <c r="D75" i="16"/>
  <c r="H75" i="16" s="1"/>
  <c r="D69" i="16"/>
  <c r="H69" i="16" s="1"/>
  <c r="D57" i="16"/>
  <c r="H57" i="16" s="1"/>
  <c r="D49" i="16"/>
  <c r="H49" i="16" s="1"/>
  <c r="D41" i="16"/>
  <c r="H41" i="16" s="1"/>
  <c r="D33" i="16"/>
  <c r="H33" i="16" s="1"/>
  <c r="D25" i="16"/>
  <c r="H25" i="16" s="1"/>
  <c r="D17" i="16"/>
  <c r="H17" i="16" s="1"/>
  <c r="D10" i="16"/>
  <c r="H10" i="16" s="1"/>
  <c r="C62" i="16"/>
  <c r="D54" i="16"/>
  <c r="H54" i="16" s="1"/>
  <c r="D46" i="16"/>
  <c r="H46" i="16" s="1"/>
  <c r="D38" i="16"/>
  <c r="H38" i="16" s="1"/>
  <c r="D241" i="16"/>
  <c r="H241" i="16" s="1"/>
  <c r="D225" i="16"/>
  <c r="H225" i="16" s="1"/>
  <c r="D209" i="16"/>
  <c r="H209" i="16" s="1"/>
  <c r="D193" i="16"/>
  <c r="H193" i="16" s="1"/>
  <c r="C184" i="16"/>
  <c r="C176" i="16"/>
  <c r="C168" i="16"/>
  <c r="D259" i="16"/>
  <c r="H259" i="16" s="1"/>
  <c r="D250" i="16"/>
  <c r="H250" i="16" s="1"/>
  <c r="D242" i="16"/>
  <c r="H242" i="16" s="1"/>
  <c r="D234" i="16"/>
  <c r="H234" i="16" s="1"/>
  <c r="D226" i="16"/>
  <c r="H226" i="16" s="1"/>
  <c r="D218" i="16"/>
  <c r="H218" i="16" s="1"/>
  <c r="D210" i="16"/>
  <c r="H210" i="16" s="1"/>
  <c r="D202" i="16"/>
  <c r="H202" i="16" s="1"/>
  <c r="D194" i="16"/>
  <c r="H194" i="16" s="1"/>
  <c r="D186" i="16"/>
  <c r="H186" i="16" s="1"/>
  <c r="D178" i="16"/>
  <c r="H178" i="16" s="1"/>
  <c r="D170" i="16"/>
  <c r="H170" i="16" s="1"/>
  <c r="D161" i="16"/>
  <c r="H161" i="16" s="1"/>
  <c r="D152" i="16"/>
  <c r="H152" i="16" s="1"/>
  <c r="D144" i="16"/>
  <c r="H144" i="16" s="1"/>
  <c r="D136" i="16"/>
  <c r="H136" i="16" s="1"/>
  <c r="D128" i="16"/>
  <c r="H128" i="16" s="1"/>
  <c r="D120" i="16"/>
  <c r="H120" i="16" s="1"/>
  <c r="D112" i="16"/>
  <c r="H112" i="16" s="1"/>
  <c r="D104" i="16"/>
  <c r="H104" i="16" s="1"/>
  <c r="D96" i="16"/>
  <c r="H96" i="16" s="1"/>
  <c r="D88" i="16"/>
  <c r="H88" i="16" s="1"/>
  <c r="D80" i="16"/>
  <c r="H80" i="16" s="1"/>
  <c r="D72" i="16"/>
  <c r="H72" i="16" s="1"/>
  <c r="D64" i="16"/>
  <c r="H64" i="16" s="1"/>
  <c r="C171" i="16"/>
  <c r="C161" i="16"/>
  <c r="D153" i="16"/>
  <c r="H153" i="16" s="1"/>
  <c r="D145" i="16"/>
  <c r="H145" i="16" s="1"/>
  <c r="D137" i="16"/>
  <c r="H137" i="16" s="1"/>
  <c r="D129" i="16"/>
  <c r="H129" i="16" s="1"/>
  <c r="D121" i="16"/>
  <c r="H121" i="16" s="1"/>
  <c r="D113" i="16"/>
  <c r="H113" i="16" s="1"/>
  <c r="D105" i="16"/>
  <c r="H105" i="16" s="1"/>
  <c r="D97" i="16"/>
  <c r="H97" i="16" s="1"/>
  <c r="D89" i="16"/>
  <c r="H89" i="16" s="1"/>
  <c r="D81" i="16"/>
  <c r="H81" i="16" s="1"/>
  <c r="D73" i="16"/>
  <c r="H73" i="16" s="1"/>
  <c r="C160" i="16"/>
  <c r="D150" i="16"/>
  <c r="H150" i="16" s="1"/>
  <c r="D142" i="16"/>
  <c r="H142" i="16" s="1"/>
  <c r="D134" i="16"/>
  <c r="H134" i="16" s="1"/>
  <c r="D126" i="16"/>
  <c r="H126" i="16" s="1"/>
  <c r="D118" i="16"/>
  <c r="H118" i="16" s="1"/>
  <c r="D110" i="16"/>
  <c r="H110" i="16" s="1"/>
  <c r="D102" i="16"/>
  <c r="H102" i="16" s="1"/>
  <c r="D94" i="16"/>
  <c r="H94" i="16" s="1"/>
  <c r="D86" i="16"/>
  <c r="H86" i="16" s="1"/>
  <c r="D78" i="16"/>
  <c r="H78" i="16" s="1"/>
  <c r="D70" i="16"/>
  <c r="H70" i="16" s="1"/>
  <c r="D165" i="16"/>
  <c r="H165" i="16" s="1"/>
  <c r="C154" i="16"/>
  <c r="C146" i="16"/>
  <c r="C138" i="16"/>
  <c r="C130" i="16"/>
  <c r="C122" i="16"/>
  <c r="C114" i="16"/>
  <c r="C106" i="16"/>
  <c r="C98" i="16"/>
  <c r="C90" i="16"/>
  <c r="C82" i="16"/>
  <c r="C74" i="16"/>
  <c r="C68" i="16"/>
  <c r="C56" i="16"/>
  <c r="C48" i="16"/>
  <c r="C40" i="16"/>
  <c r="C32" i="16"/>
  <c r="C24" i="16"/>
  <c r="C16" i="16"/>
  <c r="D14" i="16"/>
  <c r="H14" i="16" s="1"/>
  <c r="D61" i="16"/>
  <c r="H61" i="16" s="1"/>
  <c r="C53" i="16"/>
  <c r="C45" i="16"/>
  <c r="C37" i="16"/>
  <c r="C29" i="16"/>
  <c r="C21" i="16"/>
  <c r="C64" i="16"/>
  <c r="C54" i="16"/>
  <c r="D237" i="16"/>
  <c r="H237" i="16" s="1"/>
  <c r="D221" i="16"/>
  <c r="H221" i="16" s="1"/>
  <c r="D205" i="16"/>
  <c r="H205" i="16" s="1"/>
  <c r="D189" i="16"/>
  <c r="H189" i="16" s="1"/>
  <c r="D181" i="16"/>
  <c r="H181" i="16" s="1"/>
  <c r="D173" i="16"/>
  <c r="H173" i="16" s="1"/>
  <c r="C266" i="16"/>
  <c r="C257" i="16"/>
  <c r="C249" i="16"/>
  <c r="C241" i="16"/>
  <c r="C233" i="16"/>
  <c r="C225" i="16"/>
  <c r="C217" i="16"/>
  <c r="C209" i="16"/>
  <c r="C201" i="16"/>
  <c r="C193" i="16"/>
  <c r="C185" i="16"/>
  <c r="C177" i="16"/>
  <c r="D168" i="16"/>
  <c r="H168" i="16" s="1"/>
  <c r="D158" i="16"/>
  <c r="H158" i="16" s="1"/>
  <c r="C151" i="16"/>
  <c r="C143" i="16"/>
  <c r="C135" i="16"/>
  <c r="C127" i="16"/>
  <c r="C119" i="16"/>
  <c r="C111" i="16"/>
  <c r="C103" i="16"/>
  <c r="C95" i="16"/>
  <c r="C87" i="16"/>
  <c r="C79" i="16"/>
  <c r="C71" i="16"/>
  <c r="C63" i="16"/>
  <c r="C169" i="16"/>
  <c r="D160" i="16"/>
  <c r="H160" i="16" s="1"/>
  <c r="C152" i="16"/>
  <c r="C144" i="16"/>
  <c r="C136" i="16"/>
  <c r="C128" i="16"/>
  <c r="C120" i="16"/>
  <c r="C112" i="16"/>
  <c r="C104" i="16"/>
  <c r="C96" i="16"/>
  <c r="C88" i="16"/>
  <c r="C80" i="16"/>
  <c r="C72" i="16"/>
  <c r="C157" i="16"/>
  <c r="C149" i="16"/>
  <c r="C141" i="16"/>
  <c r="C133" i="16"/>
  <c r="C125" i="16"/>
  <c r="C117" i="16"/>
  <c r="C109" i="16"/>
  <c r="C101" i="16"/>
  <c r="C93" i="16"/>
  <c r="C85" i="16"/>
  <c r="C77" i="16"/>
  <c r="C69" i="16"/>
  <c r="D162" i="16"/>
  <c r="H162" i="16" s="1"/>
  <c r="D151" i="16"/>
  <c r="H151" i="16" s="1"/>
  <c r="D143" i="16"/>
  <c r="H143" i="16" s="1"/>
  <c r="D135" i="16"/>
  <c r="H135" i="16" s="1"/>
  <c r="D127" i="16"/>
  <c r="H127" i="16" s="1"/>
  <c r="D119" i="16"/>
  <c r="H119" i="16" s="1"/>
  <c r="D111" i="16"/>
  <c r="H111" i="16" s="1"/>
  <c r="D103" i="16"/>
  <c r="H103" i="16" s="1"/>
  <c r="D95" i="16"/>
  <c r="H95" i="16" s="1"/>
  <c r="D87" i="16"/>
  <c r="H87" i="16" s="1"/>
  <c r="D79" i="16"/>
  <c r="H79" i="16" s="1"/>
  <c r="D71" i="16"/>
  <c r="H71" i="16" s="1"/>
  <c r="D62" i="16"/>
  <c r="H62" i="16" s="1"/>
  <c r="D53" i="16"/>
  <c r="H53" i="16" s="1"/>
  <c r="D45" i="16"/>
  <c r="H45" i="16" s="1"/>
  <c r="D37" i="16"/>
  <c r="H37" i="16" s="1"/>
  <c r="D29" i="16"/>
  <c r="H29" i="16" s="1"/>
  <c r="D21" i="16"/>
  <c r="H21" i="16" s="1"/>
  <c r="D13" i="16"/>
  <c r="H13" i="16" s="1"/>
  <c r="C13" i="16"/>
  <c r="D58" i="16"/>
  <c r="H58" i="16" s="1"/>
  <c r="D50" i="16"/>
  <c r="H50" i="16" s="1"/>
  <c r="D42" i="16"/>
  <c r="H42" i="16" s="1"/>
  <c r="D34" i="16"/>
  <c r="H34" i="16" s="1"/>
  <c r="D30" i="16"/>
  <c r="H30" i="16" s="1"/>
  <c r="D65" i="16"/>
  <c r="H65" i="16" s="1"/>
  <c r="D47" i="16"/>
  <c r="H47" i="16" s="1"/>
  <c r="D39" i="16"/>
  <c r="H39" i="16" s="1"/>
  <c r="D31" i="16"/>
  <c r="H31" i="16" s="1"/>
  <c r="D23" i="16"/>
  <c r="H23" i="16" s="1"/>
  <c r="D15" i="16"/>
  <c r="H15" i="16" s="1"/>
  <c r="C66" i="16"/>
  <c r="C55" i="16"/>
  <c r="C47" i="16"/>
  <c r="C39" i="16"/>
  <c r="C31" i="16"/>
  <c r="C23" i="16"/>
  <c r="C15" i="16"/>
  <c r="D55" i="16"/>
  <c r="H55" i="16" s="1"/>
  <c r="D35" i="16"/>
  <c r="H35" i="16" s="1"/>
  <c r="D11" i="16"/>
  <c r="H11" i="16" s="1"/>
  <c r="C35" i="16"/>
  <c r="C11" i="16"/>
  <c r="D26" i="16"/>
  <c r="H26" i="16" s="1"/>
  <c r="C61" i="16"/>
  <c r="C46" i="16"/>
  <c r="C38" i="16"/>
  <c r="C30" i="16"/>
  <c r="C22" i="16"/>
  <c r="C14" i="16"/>
  <c r="D63" i="16"/>
  <c r="H63" i="16" s="1"/>
  <c r="D52" i="16"/>
  <c r="H52" i="16" s="1"/>
  <c r="D44" i="16"/>
  <c r="H44" i="16" s="1"/>
  <c r="D36" i="16"/>
  <c r="H36" i="16" s="1"/>
  <c r="D28" i="16"/>
  <c r="H28" i="16" s="1"/>
  <c r="D20" i="16"/>
  <c r="H20" i="16" s="1"/>
  <c r="D12" i="16"/>
  <c r="H12" i="16" s="1"/>
  <c r="D43" i="16"/>
  <c r="H43" i="16" s="1"/>
  <c r="D27" i="16"/>
  <c r="H27" i="16" s="1"/>
  <c r="C51" i="16"/>
  <c r="C27" i="16"/>
  <c r="D22" i="16"/>
  <c r="H22" i="16" s="1"/>
  <c r="D19" i="16"/>
  <c r="H19" i="16" s="1"/>
  <c r="C43" i="16"/>
  <c r="D18" i="16"/>
  <c r="H18" i="16" s="1"/>
  <c r="D51" i="16"/>
  <c r="H51" i="16" s="1"/>
  <c r="C42" i="16"/>
  <c r="C34" i="16"/>
  <c r="C26" i="16"/>
  <c r="C18" i="16"/>
  <c r="D67" i="16"/>
  <c r="H67" i="16" s="1"/>
  <c r="D56" i="16"/>
  <c r="H56" i="16" s="1"/>
  <c r="D48" i="16"/>
  <c r="H48" i="16" s="1"/>
  <c r="D40" i="16"/>
  <c r="H40" i="16" s="1"/>
  <c r="D32" i="16"/>
  <c r="H32" i="16" s="1"/>
  <c r="D24" i="16"/>
  <c r="H24" i="16" s="1"/>
  <c r="D16" i="16"/>
  <c r="H16" i="16" s="1"/>
  <c r="C60" i="16"/>
  <c r="C19" i="16"/>
  <c r="D149" i="12"/>
  <c r="H149" i="12" s="1"/>
  <c r="D125" i="12"/>
  <c r="H125" i="12" s="1"/>
  <c r="D215" i="12"/>
  <c r="H215" i="12" s="1"/>
  <c r="D140" i="12"/>
  <c r="H140" i="12" s="1"/>
  <c r="D204" i="12"/>
  <c r="H204" i="12" s="1"/>
  <c r="D323" i="12"/>
  <c r="H323" i="12" s="1"/>
  <c r="D273" i="12"/>
  <c r="H273" i="12" s="1"/>
  <c r="D167" i="12"/>
  <c r="H167" i="12" s="1"/>
  <c r="D292" i="12"/>
  <c r="H292" i="12" s="1"/>
  <c r="D268" i="12"/>
  <c r="H268" i="12" s="1"/>
  <c r="D316" i="12"/>
  <c r="H316" i="12" s="1"/>
  <c r="D303" i="12"/>
  <c r="H303" i="12" s="1"/>
  <c r="D155" i="12"/>
  <c r="H155" i="12" s="1"/>
  <c r="D260" i="12"/>
  <c r="H260" i="12" s="1"/>
  <c r="D122" i="12"/>
  <c r="H122" i="12" s="1"/>
  <c r="D186" i="12"/>
  <c r="H186" i="12" s="1"/>
  <c r="D248" i="12"/>
  <c r="H248" i="12" s="1"/>
  <c r="D153" i="12"/>
  <c r="H153" i="12" s="1"/>
  <c r="D216" i="12"/>
  <c r="H216" i="12" s="1"/>
  <c r="D152" i="12"/>
  <c r="H152" i="12" s="1"/>
  <c r="D249" i="12"/>
  <c r="H249" i="12" s="1"/>
  <c r="D414" i="12"/>
  <c r="H414" i="12" s="1"/>
  <c r="D503" i="12"/>
  <c r="H503" i="12" s="1"/>
  <c r="D535" i="12"/>
  <c r="H535" i="12" s="1"/>
  <c r="D413" i="12"/>
  <c r="H413" i="12" s="1"/>
  <c r="D141" i="12"/>
  <c r="H141" i="12" s="1"/>
  <c r="D223" i="12"/>
  <c r="H223" i="12" s="1"/>
  <c r="D148" i="12"/>
  <c r="H148" i="12" s="1"/>
  <c r="D212" i="12"/>
  <c r="H212" i="12" s="1"/>
  <c r="D219" i="12"/>
  <c r="H219" i="12" s="1"/>
  <c r="D314" i="12"/>
  <c r="H314" i="12" s="1"/>
  <c r="D175" i="12"/>
  <c r="H175" i="12" s="1"/>
  <c r="D300" i="12"/>
  <c r="H300" i="12" s="1"/>
  <c r="D218" i="12"/>
  <c r="H218" i="12" s="1"/>
  <c r="D230" i="12"/>
  <c r="H230" i="12" s="1"/>
  <c r="D326" i="12"/>
  <c r="H326" i="12" s="1"/>
  <c r="D163" i="12"/>
  <c r="H163" i="12" s="1"/>
  <c r="D269" i="12"/>
  <c r="H269" i="12" s="1"/>
  <c r="D130" i="12"/>
  <c r="H130" i="12" s="1"/>
  <c r="D194" i="12"/>
  <c r="H194" i="12" s="1"/>
  <c r="D257" i="12"/>
  <c r="H257" i="12" s="1"/>
  <c r="D161" i="12"/>
  <c r="H161" i="12" s="1"/>
  <c r="D224" i="12"/>
  <c r="H224" i="12" s="1"/>
  <c r="D174" i="12"/>
  <c r="H174" i="12" s="1"/>
  <c r="D256" i="12"/>
  <c r="H256" i="12" s="1"/>
  <c r="D446" i="12"/>
  <c r="H446" i="12" s="1"/>
  <c r="D157" i="12"/>
  <c r="H157" i="12" s="1"/>
  <c r="D281" i="12"/>
  <c r="H281" i="12" s="1"/>
  <c r="D156" i="12"/>
  <c r="H156" i="12" s="1"/>
  <c r="D274" i="12"/>
  <c r="H274" i="12" s="1"/>
  <c r="D227" i="12"/>
  <c r="H227" i="12" s="1"/>
  <c r="D119" i="12"/>
  <c r="H119" i="12" s="1"/>
  <c r="D183" i="12"/>
  <c r="H183" i="12" s="1"/>
  <c r="D308" i="12"/>
  <c r="H308" i="12" s="1"/>
  <c r="D226" i="12"/>
  <c r="H226" i="12" s="1"/>
  <c r="D239" i="12"/>
  <c r="H239" i="12" s="1"/>
  <c r="D214" i="12"/>
  <c r="H214" i="12" s="1"/>
  <c r="D171" i="12"/>
  <c r="H171" i="12" s="1"/>
  <c r="D279" i="12"/>
  <c r="H279" i="12" s="1"/>
  <c r="D138" i="12"/>
  <c r="H138" i="12" s="1"/>
  <c r="D202" i="12"/>
  <c r="H202" i="12" s="1"/>
  <c r="D264" i="12"/>
  <c r="H264" i="12" s="1"/>
  <c r="D169" i="12"/>
  <c r="H169" i="12" s="1"/>
  <c r="D278" i="12"/>
  <c r="H278" i="12" s="1"/>
  <c r="D182" i="12"/>
  <c r="H182" i="12" s="1"/>
  <c r="D265" i="12"/>
  <c r="H265" i="12" s="1"/>
  <c r="D463" i="12"/>
  <c r="H463" i="12" s="1"/>
  <c r="D511" i="12"/>
  <c r="H511" i="12" s="1"/>
  <c r="D320" i="12"/>
  <c r="H320" i="12" s="1"/>
  <c r="D423" i="12"/>
  <c r="H423" i="12" s="1"/>
  <c r="D134" i="12"/>
  <c r="H134" i="12" s="1"/>
  <c r="D184" i="12"/>
  <c r="H184" i="12" s="1"/>
  <c r="D275" i="12"/>
  <c r="H275" i="12" s="1"/>
  <c r="D307" i="12"/>
  <c r="H307" i="12" s="1"/>
  <c r="D354" i="12"/>
  <c r="H354" i="12" s="1"/>
  <c r="D384" i="12"/>
  <c r="H384" i="12" s="1"/>
  <c r="D434" i="12"/>
  <c r="H434" i="12" s="1"/>
  <c r="D466" i="12"/>
  <c r="H466" i="12" s="1"/>
  <c r="D498" i="12"/>
  <c r="H498" i="12" s="1"/>
  <c r="D530" i="12"/>
  <c r="H530" i="12" s="1"/>
  <c r="D327" i="12"/>
  <c r="H327" i="12" s="1"/>
  <c r="D360" i="12"/>
  <c r="H360" i="12" s="1"/>
  <c r="D126" i="12"/>
  <c r="H126" i="12" s="1"/>
  <c r="D179" i="12"/>
  <c r="H179" i="12" s="1"/>
  <c r="D211" i="12"/>
  <c r="H211" i="12" s="1"/>
  <c r="C8" i="12"/>
  <c r="D133" i="12"/>
  <c r="H133" i="12" s="1"/>
  <c r="D165" i="12"/>
  <c r="H165" i="12" s="1"/>
  <c r="D181" i="12"/>
  <c r="H181" i="12" s="1"/>
  <c r="D321" i="12"/>
  <c r="H321" i="12" s="1"/>
  <c r="D172" i="12"/>
  <c r="H172" i="12" s="1"/>
  <c r="D290" i="12"/>
  <c r="H290" i="12" s="1"/>
  <c r="D243" i="12"/>
  <c r="H243" i="12" s="1"/>
  <c r="D135" i="12"/>
  <c r="H135" i="12" s="1"/>
  <c r="D199" i="12"/>
  <c r="H199" i="12" s="1"/>
  <c r="D236" i="12"/>
  <c r="H236" i="12" s="1"/>
  <c r="D242" i="12"/>
  <c r="H242" i="12" s="1"/>
  <c r="D255" i="12"/>
  <c r="H255" i="12" s="1"/>
  <c r="D123" i="12"/>
  <c r="H123" i="12" s="1"/>
  <c r="D228" i="12"/>
  <c r="H228" i="12" s="1"/>
  <c r="D293" i="12"/>
  <c r="H293" i="12" s="1"/>
  <c r="D154" i="12"/>
  <c r="H154" i="12" s="1"/>
  <c r="D217" i="12"/>
  <c r="H217" i="12" s="1"/>
  <c r="D121" i="12"/>
  <c r="H121" i="12" s="1"/>
  <c r="D185" i="12"/>
  <c r="H185" i="12" s="1"/>
  <c r="D280" i="12"/>
  <c r="H280" i="12" s="1"/>
  <c r="D198" i="12"/>
  <c r="H198" i="12" s="1"/>
  <c r="D296" i="12"/>
  <c r="H296" i="12" s="1"/>
  <c r="D479" i="12"/>
  <c r="H479" i="12" s="1"/>
  <c r="D519" i="12"/>
  <c r="H519" i="12" s="1"/>
  <c r="D381" i="12"/>
  <c r="H381" i="12" s="1"/>
  <c r="D445" i="12"/>
  <c r="H445" i="12" s="1"/>
  <c r="D189" i="12"/>
  <c r="H189" i="12" s="1"/>
  <c r="D331" i="12"/>
  <c r="H331" i="12" s="1"/>
  <c r="D180" i="12"/>
  <c r="H180" i="12" s="1"/>
  <c r="D298" i="12"/>
  <c r="H298" i="12" s="1"/>
  <c r="D250" i="12"/>
  <c r="H250" i="12" s="1"/>
  <c r="D143" i="12"/>
  <c r="H143" i="12" s="1"/>
  <c r="D207" i="12"/>
  <c r="H207" i="12" s="1"/>
  <c r="D245" i="12"/>
  <c r="H245" i="12" s="1"/>
  <c r="D251" i="12"/>
  <c r="H251" i="12" s="1"/>
  <c r="D262" i="12"/>
  <c r="H262" i="12" s="1"/>
  <c r="D131" i="12"/>
  <c r="H131" i="12" s="1"/>
  <c r="D237" i="12"/>
  <c r="H237" i="12" s="1"/>
  <c r="D301" i="12"/>
  <c r="H301" i="12" s="1"/>
  <c r="D162" i="12"/>
  <c r="H162" i="12" s="1"/>
  <c r="D225" i="12"/>
  <c r="H225" i="12" s="1"/>
  <c r="D129" i="12"/>
  <c r="H129" i="12" s="1"/>
  <c r="D193" i="12"/>
  <c r="H193" i="12" s="1"/>
  <c r="D305" i="12"/>
  <c r="H305" i="12" s="1"/>
  <c r="D206" i="12"/>
  <c r="H206" i="12" s="1"/>
  <c r="D304" i="12"/>
  <c r="H304" i="12" s="1"/>
  <c r="D487" i="12"/>
  <c r="H487" i="12" s="1"/>
  <c r="D197" i="12"/>
  <c r="H197" i="12" s="1"/>
  <c r="D124" i="12"/>
  <c r="H124" i="12" s="1"/>
  <c r="D188" i="12"/>
  <c r="H188" i="12" s="1"/>
  <c r="D306" i="12"/>
  <c r="H306" i="12" s="1"/>
  <c r="D259" i="12"/>
  <c r="H259" i="12" s="1"/>
  <c r="D151" i="12"/>
  <c r="H151" i="12" s="1"/>
  <c r="D276" i="12"/>
  <c r="H276" i="12" s="1"/>
  <c r="D252" i="12"/>
  <c r="H252" i="12" s="1"/>
  <c r="D258" i="12"/>
  <c r="H258" i="12" s="1"/>
  <c r="D271" i="12"/>
  <c r="H271" i="12" s="1"/>
  <c r="D139" i="12"/>
  <c r="H139" i="12" s="1"/>
  <c r="D244" i="12"/>
  <c r="H244" i="12" s="1"/>
  <c r="D311" i="12"/>
  <c r="H311" i="12" s="1"/>
  <c r="D170" i="12"/>
  <c r="H170" i="12" s="1"/>
  <c r="D232" i="12"/>
  <c r="H232" i="12" s="1"/>
  <c r="D137" i="12"/>
  <c r="H137" i="12" s="1"/>
  <c r="D201" i="12"/>
  <c r="H201" i="12" s="1"/>
  <c r="D120" i="12"/>
  <c r="H120" i="12" s="1"/>
  <c r="D233" i="12"/>
  <c r="H233" i="12" s="1"/>
  <c r="D322" i="12"/>
  <c r="H322" i="12" s="1"/>
  <c r="D495" i="12"/>
  <c r="H495" i="12" s="1"/>
  <c r="D527" i="12"/>
  <c r="H527" i="12" s="1"/>
  <c r="D391" i="12"/>
  <c r="H391" i="12" s="1"/>
  <c r="D455" i="12"/>
  <c r="H455" i="12" s="1"/>
  <c r="D166" i="12"/>
  <c r="H166" i="12" s="1"/>
  <c r="D200" i="12"/>
  <c r="H200" i="12" s="1"/>
  <c r="D291" i="12"/>
  <c r="H291" i="12" s="1"/>
  <c r="D370" i="12"/>
  <c r="H370" i="12" s="1"/>
  <c r="D448" i="12"/>
  <c r="H448" i="12" s="1"/>
  <c r="D514" i="12"/>
  <c r="H514" i="12" s="1"/>
  <c r="D344" i="12"/>
  <c r="H344" i="12" s="1"/>
  <c r="D158" i="12"/>
  <c r="H158" i="12" s="1"/>
  <c r="D284" i="12"/>
  <c r="H284" i="12" s="1"/>
  <c r="D356" i="12"/>
  <c r="H356" i="12" s="1"/>
  <c r="D404" i="12"/>
  <c r="H404" i="12" s="1"/>
  <c r="D309" i="12"/>
  <c r="H309" i="12" s="1"/>
  <c r="D173" i="12"/>
  <c r="H173" i="12" s="1"/>
  <c r="D288" i="12"/>
  <c r="H288" i="12" s="1"/>
  <c r="D164" i="12"/>
  <c r="H164" i="12" s="1"/>
  <c r="D283" i="12"/>
  <c r="H283" i="12" s="1"/>
  <c r="D234" i="12"/>
  <c r="H234" i="12" s="1"/>
  <c r="D127" i="12"/>
  <c r="H127" i="12" s="1"/>
  <c r="D191" i="12"/>
  <c r="H191" i="12" s="1"/>
  <c r="D229" i="12"/>
  <c r="H229" i="12" s="1"/>
  <c r="D235" i="12"/>
  <c r="H235" i="12" s="1"/>
  <c r="D246" i="12"/>
  <c r="H246" i="12" s="1"/>
  <c r="D222" i="12"/>
  <c r="H222" i="12" s="1"/>
  <c r="D220" i="12"/>
  <c r="H220" i="12" s="1"/>
  <c r="D286" i="12"/>
  <c r="H286" i="12" s="1"/>
  <c r="D146" i="12"/>
  <c r="H146" i="12" s="1"/>
  <c r="D210" i="12"/>
  <c r="H210" i="12" s="1"/>
  <c r="D328" i="12"/>
  <c r="H328" i="12" s="1"/>
  <c r="D177" i="12"/>
  <c r="H177" i="12" s="1"/>
  <c r="D287" i="12"/>
  <c r="H287" i="12" s="1"/>
  <c r="D190" i="12"/>
  <c r="H190" i="12" s="1"/>
  <c r="D272" i="12"/>
  <c r="H272" i="12" s="1"/>
  <c r="D471" i="12"/>
  <c r="H471" i="12" s="1"/>
  <c r="D176" i="12"/>
  <c r="H176" i="12" s="1"/>
  <c r="D299" i="12"/>
  <c r="H299" i="12" s="1"/>
  <c r="D377" i="12"/>
  <c r="H377" i="12" s="1"/>
  <c r="D458" i="12"/>
  <c r="H458" i="12" s="1"/>
  <c r="D522" i="12"/>
  <c r="H522" i="12" s="1"/>
  <c r="D352" i="12"/>
  <c r="H352" i="12" s="1"/>
  <c r="D168" i="12"/>
  <c r="H168" i="12" s="1"/>
  <c r="D332" i="12"/>
  <c r="H332" i="12" s="1"/>
  <c r="D419" i="12"/>
  <c r="H419" i="12" s="1"/>
  <c r="D369" i="12"/>
  <c r="H369" i="12" s="1"/>
  <c r="D408" i="12"/>
  <c r="H408" i="12" s="1"/>
  <c r="D317" i="12"/>
  <c r="H317" i="12" s="1"/>
  <c r="D363" i="12"/>
  <c r="H363" i="12" s="1"/>
  <c r="D128" i="12"/>
  <c r="H128" i="12" s="1"/>
  <c r="D221" i="12"/>
  <c r="H221" i="12" s="1"/>
  <c r="D254" i="12"/>
  <c r="H254" i="12" s="1"/>
  <c r="D302" i="12"/>
  <c r="H302" i="12" s="1"/>
  <c r="D359" i="12"/>
  <c r="H359" i="12" s="1"/>
  <c r="D421" i="12"/>
  <c r="H421" i="12" s="1"/>
  <c r="D469" i="12"/>
  <c r="H469" i="12" s="1"/>
  <c r="D501" i="12"/>
  <c r="H501" i="12" s="1"/>
  <c r="D533" i="12"/>
  <c r="H533" i="12" s="1"/>
  <c r="D411" i="12"/>
  <c r="H411" i="12" s="1"/>
  <c r="D468" i="12"/>
  <c r="H468" i="12" s="1"/>
  <c r="D324" i="12"/>
  <c r="H324" i="12" s="1"/>
  <c r="D405" i="12"/>
  <c r="H405" i="12" s="1"/>
  <c r="D462" i="12"/>
  <c r="H462" i="12" s="1"/>
  <c r="D144" i="12"/>
  <c r="H144" i="12" s="1"/>
  <c r="D282" i="12"/>
  <c r="H282" i="12" s="1"/>
  <c r="D362" i="12"/>
  <c r="H362" i="12" s="1"/>
  <c r="D441" i="12"/>
  <c r="H441" i="12" s="1"/>
  <c r="D506" i="12"/>
  <c r="H506" i="12" s="1"/>
  <c r="D336" i="12"/>
  <c r="H336" i="12" s="1"/>
  <c r="D136" i="12"/>
  <c r="H136" i="12" s="1"/>
  <c r="D277" i="12"/>
  <c r="H277" i="12" s="1"/>
  <c r="D387" i="12"/>
  <c r="H387" i="12" s="1"/>
  <c r="D361" i="12"/>
  <c r="H361" i="12" s="1"/>
  <c r="D401" i="12"/>
  <c r="H401" i="12" s="1"/>
  <c r="D440" i="12"/>
  <c r="H440" i="12" s="1"/>
  <c r="D355" i="12"/>
  <c r="H355" i="12" s="1"/>
  <c r="D118" i="12"/>
  <c r="H118" i="12" s="1"/>
  <c r="D213" i="12"/>
  <c r="H213" i="12" s="1"/>
  <c r="D247" i="12"/>
  <c r="H247" i="12" s="1"/>
  <c r="D294" i="12"/>
  <c r="H294" i="12" s="1"/>
  <c r="D351" i="12"/>
  <c r="H351" i="12" s="1"/>
  <c r="D399" i="12"/>
  <c r="H399" i="12" s="1"/>
  <c r="D461" i="12"/>
  <c r="H461" i="12" s="1"/>
  <c r="D493" i="12"/>
  <c r="H493" i="12" s="1"/>
  <c r="D525" i="12"/>
  <c r="H525" i="12" s="1"/>
  <c r="D396" i="12"/>
  <c r="H396" i="12" s="1"/>
  <c r="D460" i="12"/>
  <c r="H460" i="12" s="1"/>
  <c r="D492" i="12"/>
  <c r="H492" i="12" s="1"/>
  <c r="D386" i="12"/>
  <c r="H386" i="12" s="1"/>
  <c r="D447" i="12"/>
  <c r="H447" i="12" s="1"/>
  <c r="D486" i="12"/>
  <c r="H486" i="12" s="1"/>
  <c r="D518" i="12"/>
  <c r="H518" i="12" s="1"/>
  <c r="D378" i="12"/>
  <c r="H378" i="12" s="1"/>
  <c r="D417" i="12"/>
  <c r="H417" i="12" s="1"/>
  <c r="D456" i="12"/>
  <c r="H456" i="12" s="1"/>
  <c r="D338" i="12"/>
  <c r="H338" i="12" s="1"/>
  <c r="D409" i="12"/>
  <c r="H409" i="12" s="1"/>
  <c r="D482" i="12"/>
  <c r="H482" i="12" s="1"/>
  <c r="D406" i="12"/>
  <c r="H406" i="12" s="1"/>
  <c r="D289" i="12"/>
  <c r="H289" i="12" s="1"/>
  <c r="D195" i="12"/>
  <c r="H195" i="12" s="1"/>
  <c r="D340" i="12"/>
  <c r="H340" i="12" s="1"/>
  <c r="D372" i="12"/>
  <c r="H372" i="12" s="1"/>
  <c r="D436" i="12"/>
  <c r="H436" i="12" s="1"/>
  <c r="D345" i="12"/>
  <c r="H345" i="12" s="1"/>
  <c r="D205" i="12"/>
  <c r="H205" i="12" s="1"/>
  <c r="D132" i="12"/>
  <c r="H132" i="12" s="1"/>
  <c r="D196" i="12"/>
  <c r="H196" i="12" s="1"/>
  <c r="D313" i="12"/>
  <c r="H313" i="12" s="1"/>
  <c r="D266" i="12"/>
  <c r="H266" i="12" s="1"/>
  <c r="D159" i="12"/>
  <c r="H159" i="12" s="1"/>
  <c r="D285" i="12"/>
  <c r="H285" i="12" s="1"/>
  <c r="D261" i="12"/>
  <c r="H261" i="12" s="1"/>
  <c r="D267" i="12"/>
  <c r="H267" i="12" s="1"/>
  <c r="D295" i="12"/>
  <c r="H295" i="12" s="1"/>
  <c r="D147" i="12"/>
  <c r="H147" i="12" s="1"/>
  <c r="D253" i="12"/>
  <c r="H253" i="12" s="1"/>
  <c r="D319" i="12"/>
  <c r="H319" i="12" s="1"/>
  <c r="D178" i="12"/>
  <c r="H178" i="12" s="1"/>
  <c r="D241" i="12"/>
  <c r="H241" i="12" s="1"/>
  <c r="D145" i="12"/>
  <c r="H145" i="12" s="1"/>
  <c r="D209" i="12"/>
  <c r="H209" i="12" s="1"/>
  <c r="D142" i="12"/>
  <c r="H142" i="12" s="1"/>
  <c r="D240" i="12"/>
  <c r="H240" i="12" s="1"/>
  <c r="D382" i="12"/>
  <c r="H382" i="12" s="1"/>
  <c r="D297" i="12"/>
  <c r="H297" i="12" s="1"/>
  <c r="D208" i="12"/>
  <c r="H208" i="12" s="1"/>
  <c r="D346" i="12"/>
  <c r="H346" i="12" s="1"/>
  <c r="D416" i="12"/>
  <c r="H416" i="12" s="1"/>
  <c r="D490" i="12"/>
  <c r="H490" i="12" s="1"/>
  <c r="D438" i="12"/>
  <c r="H438" i="12" s="1"/>
  <c r="D310" i="12"/>
  <c r="H310" i="12" s="1"/>
  <c r="D203" i="12"/>
  <c r="H203" i="12" s="1"/>
  <c r="D364" i="12"/>
  <c r="H364" i="12" s="1"/>
  <c r="D353" i="12"/>
  <c r="H353" i="12" s="1"/>
  <c r="D394" i="12"/>
  <c r="H394" i="12" s="1"/>
  <c r="D433" i="12"/>
  <c r="H433" i="12" s="1"/>
  <c r="D347" i="12"/>
  <c r="H347" i="12" s="1"/>
  <c r="D388" i="12"/>
  <c r="H388" i="12" s="1"/>
  <c r="D160" i="12"/>
  <c r="H160" i="12" s="1"/>
  <c r="D238" i="12"/>
  <c r="H238" i="12" s="1"/>
  <c r="D270" i="12"/>
  <c r="H270" i="12" s="1"/>
  <c r="D343" i="12"/>
  <c r="H343" i="12" s="1"/>
  <c r="D389" i="12"/>
  <c r="H389" i="12" s="1"/>
  <c r="D453" i="12"/>
  <c r="H453" i="12" s="1"/>
  <c r="D485" i="12"/>
  <c r="H485" i="12" s="1"/>
  <c r="D517" i="12"/>
  <c r="H517" i="12" s="1"/>
  <c r="D379" i="12"/>
  <c r="H379" i="12" s="1"/>
  <c r="D443" i="12"/>
  <c r="H443" i="12" s="1"/>
  <c r="D484" i="12"/>
  <c r="H484" i="12" s="1"/>
  <c r="D358" i="12"/>
  <c r="H358" i="12" s="1"/>
  <c r="D437" i="12"/>
  <c r="H437" i="12" s="1"/>
  <c r="D337" i="12"/>
  <c r="H337" i="12" s="1"/>
  <c r="D192" i="12"/>
  <c r="H192" i="12" s="1"/>
  <c r="D329" i="12"/>
  <c r="H329" i="12" s="1"/>
  <c r="D402" i="12"/>
  <c r="H402" i="12" s="1"/>
  <c r="D474" i="12"/>
  <c r="H474" i="12" s="1"/>
  <c r="D374" i="12"/>
  <c r="H374" i="12" s="1"/>
  <c r="D368" i="12"/>
  <c r="H368" i="12" s="1"/>
  <c r="D187" i="12"/>
  <c r="H187" i="12" s="1"/>
  <c r="D348" i="12"/>
  <c r="H348" i="12" s="1"/>
  <c r="D451" i="12"/>
  <c r="H451" i="12" s="1"/>
  <c r="D376" i="12"/>
  <c r="H376" i="12" s="1"/>
  <c r="D426" i="12"/>
  <c r="H426" i="12" s="1"/>
  <c r="D339" i="12"/>
  <c r="H339" i="12" s="1"/>
  <c r="D371" i="12"/>
  <c r="H371" i="12" s="1"/>
  <c r="D150" i="12"/>
  <c r="H150" i="12" s="1"/>
  <c r="D231" i="12"/>
  <c r="H231" i="12" s="1"/>
  <c r="D263" i="12"/>
  <c r="H263" i="12" s="1"/>
  <c r="D335" i="12"/>
  <c r="H335" i="12" s="1"/>
  <c r="D367" i="12"/>
  <c r="H367" i="12" s="1"/>
  <c r="D431" i="12"/>
  <c r="H431" i="12" s="1"/>
  <c r="D477" i="12"/>
  <c r="H477" i="12" s="1"/>
  <c r="D509" i="12"/>
  <c r="H509" i="12" s="1"/>
  <c r="D330" i="12"/>
  <c r="H330" i="12" s="1"/>
  <c r="D428" i="12"/>
  <c r="H428" i="12" s="1"/>
  <c r="D476" i="12"/>
  <c r="H476" i="12" s="1"/>
  <c r="D342" i="12"/>
  <c r="H342" i="12" s="1"/>
  <c r="D470" i="12"/>
  <c r="H470" i="12" s="1"/>
  <c r="D392" i="12"/>
  <c r="H392" i="12" s="1"/>
  <c r="D488" i="12"/>
  <c r="H488" i="12" s="1"/>
  <c r="D111" i="12"/>
  <c r="H111" i="12" s="1"/>
  <c r="D79" i="12"/>
  <c r="H79" i="12" s="1"/>
  <c r="D50" i="12"/>
  <c r="H50" i="12" s="1"/>
  <c r="D63" i="12"/>
  <c r="H63" i="12" s="1"/>
  <c r="D92" i="12"/>
  <c r="H92" i="12" s="1"/>
  <c r="D48" i="12"/>
  <c r="H48" i="12" s="1"/>
  <c r="D398" i="12"/>
  <c r="H398" i="12" s="1"/>
  <c r="D380" i="12"/>
  <c r="H380" i="12" s="1"/>
  <c r="D110" i="12"/>
  <c r="H110" i="12" s="1"/>
  <c r="D78" i="12"/>
  <c r="H78" i="12" s="1"/>
  <c r="D72" i="12"/>
  <c r="H72" i="12" s="1"/>
  <c r="D61" i="12"/>
  <c r="H61" i="12" s="1"/>
  <c r="D30" i="12"/>
  <c r="H30" i="12" s="1"/>
  <c r="D350" i="12"/>
  <c r="H350" i="12" s="1"/>
  <c r="D418" i="12"/>
  <c r="H418" i="12" s="1"/>
  <c r="D457" i="12"/>
  <c r="H457" i="12" s="1"/>
  <c r="D489" i="12"/>
  <c r="H489" i="12" s="1"/>
  <c r="D521" i="12"/>
  <c r="H521" i="12" s="1"/>
  <c r="D349" i="12"/>
  <c r="H349" i="12" s="1"/>
  <c r="D397" i="12"/>
  <c r="H397" i="12" s="1"/>
  <c r="D520" i="12"/>
  <c r="H520" i="12" s="1"/>
  <c r="D91" i="12"/>
  <c r="H91" i="12" s="1"/>
  <c r="D62" i="12"/>
  <c r="H62" i="12" s="1"/>
  <c r="D81" i="12"/>
  <c r="H81" i="12" s="1"/>
  <c r="D116" i="12"/>
  <c r="H116" i="12" s="1"/>
  <c r="D60" i="12"/>
  <c r="H60" i="12" s="1"/>
  <c r="D21" i="12"/>
  <c r="H21" i="12" s="1"/>
  <c r="D35" i="12"/>
  <c r="H35" i="12" s="1"/>
  <c r="D524" i="12"/>
  <c r="H524" i="12" s="1"/>
  <c r="D420" i="12"/>
  <c r="H420" i="12" s="1"/>
  <c r="D467" i="12"/>
  <c r="H467" i="12" s="1"/>
  <c r="D499" i="12"/>
  <c r="H499" i="12" s="1"/>
  <c r="D531" i="12"/>
  <c r="H531" i="12" s="1"/>
  <c r="D422" i="12"/>
  <c r="H422" i="12" s="1"/>
  <c r="D98" i="12"/>
  <c r="H98" i="12" s="1"/>
  <c r="D112" i="12"/>
  <c r="H112" i="12" s="1"/>
  <c r="D93" i="12"/>
  <c r="H93" i="12" s="1"/>
  <c r="D26" i="12"/>
  <c r="H26" i="12" s="1"/>
  <c r="D31" i="12"/>
  <c r="H31" i="12" s="1"/>
  <c r="D28" i="12"/>
  <c r="H28" i="12" s="1"/>
  <c r="D18" i="12"/>
  <c r="H18" i="12" s="1"/>
  <c r="D12" i="12"/>
  <c r="H12" i="12" s="1"/>
  <c r="D39" i="12"/>
  <c r="H39" i="12" s="1"/>
  <c r="D534" i="12"/>
  <c r="H534" i="12" s="1"/>
  <c r="D478" i="12"/>
  <c r="H478" i="12" s="1"/>
  <c r="D315" i="12"/>
  <c r="H315" i="12" s="1"/>
  <c r="D449" i="12"/>
  <c r="H449" i="12" s="1"/>
  <c r="D528" i="12"/>
  <c r="H528" i="12" s="1"/>
  <c r="D58" i="12"/>
  <c r="H58" i="12" s="1"/>
  <c r="D108" i="12"/>
  <c r="H108" i="12" s="1"/>
  <c r="D532" i="12"/>
  <c r="H532" i="12" s="1"/>
  <c r="D427" i="12"/>
  <c r="H427" i="12" s="1"/>
  <c r="D102" i="12"/>
  <c r="H102" i="12" s="1"/>
  <c r="D70" i="12"/>
  <c r="H70" i="12" s="1"/>
  <c r="D101" i="12"/>
  <c r="H101" i="12" s="1"/>
  <c r="D53" i="12"/>
  <c r="H53" i="12" s="1"/>
  <c r="D22" i="12"/>
  <c r="H22" i="12" s="1"/>
  <c r="D366" i="12"/>
  <c r="H366" i="12" s="1"/>
  <c r="D425" i="12"/>
  <c r="H425" i="12" s="1"/>
  <c r="D465" i="12"/>
  <c r="H465" i="12" s="1"/>
  <c r="D497" i="12"/>
  <c r="H497" i="12" s="1"/>
  <c r="D529" i="12"/>
  <c r="H529" i="12" s="1"/>
  <c r="D357" i="12"/>
  <c r="H357" i="12" s="1"/>
  <c r="D407" i="12"/>
  <c r="H407" i="12" s="1"/>
  <c r="D115" i="12"/>
  <c r="H115" i="12" s="1"/>
  <c r="D83" i="12"/>
  <c r="H83" i="12" s="1"/>
  <c r="D54" i="12"/>
  <c r="H54" i="12" s="1"/>
  <c r="D67" i="12"/>
  <c r="H67" i="12" s="1"/>
  <c r="D100" i="12"/>
  <c r="H100" i="12" s="1"/>
  <c r="D52" i="12"/>
  <c r="H52" i="12" s="1"/>
  <c r="D13" i="12"/>
  <c r="H13" i="12" s="1"/>
  <c r="D27" i="12"/>
  <c r="H27" i="12" s="1"/>
  <c r="D415" i="12"/>
  <c r="H415" i="12" s="1"/>
  <c r="D502" i="12"/>
  <c r="H502" i="12" s="1"/>
  <c r="D472" i="12"/>
  <c r="H472" i="12" s="1"/>
  <c r="D504" i="12"/>
  <c r="H504" i="12" s="1"/>
  <c r="D95" i="12"/>
  <c r="H95" i="12" s="1"/>
  <c r="D66" i="12"/>
  <c r="H66" i="12" s="1"/>
  <c r="D89" i="12"/>
  <c r="H89" i="12" s="1"/>
  <c r="D47" i="12"/>
  <c r="H47" i="12" s="1"/>
  <c r="D64" i="12"/>
  <c r="H64" i="12" s="1"/>
  <c r="D516" i="12"/>
  <c r="H516" i="12" s="1"/>
  <c r="D512" i="12"/>
  <c r="H512" i="12" s="1"/>
  <c r="D412" i="12"/>
  <c r="H412" i="12" s="1"/>
  <c r="D94" i="12"/>
  <c r="H94" i="12" s="1"/>
  <c r="D104" i="12"/>
  <c r="H104" i="12" s="1"/>
  <c r="D85" i="12"/>
  <c r="H85" i="12" s="1"/>
  <c r="D49" i="12"/>
  <c r="H49" i="12" s="1"/>
  <c r="D14" i="12"/>
  <c r="H14" i="12" s="1"/>
  <c r="D383" i="12"/>
  <c r="H383" i="12" s="1"/>
  <c r="D432" i="12"/>
  <c r="H432" i="12" s="1"/>
  <c r="D473" i="12"/>
  <c r="H473" i="12" s="1"/>
  <c r="D505" i="12"/>
  <c r="H505" i="12" s="1"/>
  <c r="D333" i="12"/>
  <c r="H333" i="12" s="1"/>
  <c r="D365" i="12"/>
  <c r="H365" i="12" s="1"/>
  <c r="D429" i="12"/>
  <c r="H429" i="12" s="1"/>
  <c r="D107" i="12"/>
  <c r="H107" i="12" s="1"/>
  <c r="D75" i="12"/>
  <c r="H75" i="12" s="1"/>
  <c r="D113" i="12"/>
  <c r="H113" i="12" s="1"/>
  <c r="D59" i="12"/>
  <c r="H59" i="12" s="1"/>
  <c r="D84" i="12"/>
  <c r="H84" i="12" s="1"/>
  <c r="D37" i="12"/>
  <c r="H37" i="12" s="1"/>
  <c r="D45" i="12"/>
  <c r="H45" i="12" s="1"/>
  <c r="D19" i="12"/>
  <c r="H19" i="12" s="1"/>
  <c r="D393" i="12"/>
  <c r="H393" i="12" s="1"/>
  <c r="D452" i="12"/>
  <c r="H452" i="12" s="1"/>
  <c r="D483" i="12"/>
  <c r="H483" i="12" s="1"/>
  <c r="D515" i="12"/>
  <c r="H515" i="12" s="1"/>
  <c r="D325" i="12"/>
  <c r="H325" i="12" s="1"/>
  <c r="D114" i="12"/>
  <c r="H114" i="12" s="1"/>
  <c r="D82" i="12"/>
  <c r="H82" i="12" s="1"/>
  <c r="D80" i="12"/>
  <c r="H80" i="12" s="1"/>
  <c r="D57" i="12"/>
  <c r="H57" i="12" s="1"/>
  <c r="D17" i="12"/>
  <c r="H17" i="12" s="1"/>
  <c r="D44" i="12"/>
  <c r="H44" i="12" s="1"/>
  <c r="D65" i="12"/>
  <c r="H65" i="12" s="1"/>
  <c r="D24" i="12"/>
  <c r="H24" i="12" s="1"/>
  <c r="D25" i="12"/>
  <c r="H25" i="12" s="1"/>
  <c r="D11" i="12"/>
  <c r="H11" i="12" s="1"/>
  <c r="D442" i="12"/>
  <c r="H442" i="12" s="1"/>
  <c r="D510" i="12"/>
  <c r="H510" i="12" s="1"/>
  <c r="D410" i="12"/>
  <c r="H410" i="12" s="1"/>
  <c r="D480" i="12"/>
  <c r="H480" i="12" s="1"/>
  <c r="D87" i="12"/>
  <c r="H87" i="12" s="1"/>
  <c r="D73" i="12"/>
  <c r="H73" i="12" s="1"/>
  <c r="D56" i="12"/>
  <c r="H56" i="12" s="1"/>
  <c r="D318" i="12"/>
  <c r="H318" i="12" s="1"/>
  <c r="D444" i="12"/>
  <c r="H444" i="12" s="1"/>
  <c r="D86" i="12"/>
  <c r="H86" i="12" s="1"/>
  <c r="D88" i="12"/>
  <c r="H88" i="12" s="1"/>
  <c r="D69" i="12"/>
  <c r="H69" i="12" s="1"/>
  <c r="D38" i="12"/>
  <c r="H38" i="12" s="1"/>
  <c r="D334" i="12"/>
  <c r="H334" i="12" s="1"/>
  <c r="D400" i="12"/>
  <c r="H400" i="12" s="1"/>
  <c r="D450" i="12"/>
  <c r="H450" i="12" s="1"/>
  <c r="D481" i="12"/>
  <c r="H481" i="12" s="1"/>
  <c r="D513" i="12"/>
  <c r="H513" i="12" s="1"/>
  <c r="D341" i="12"/>
  <c r="H341" i="12" s="1"/>
  <c r="D375" i="12"/>
  <c r="H375" i="12" s="1"/>
  <c r="D439" i="12"/>
  <c r="H439" i="12" s="1"/>
  <c r="D99" i="12"/>
  <c r="H99" i="12" s="1"/>
  <c r="D117" i="12"/>
  <c r="H117" i="12" s="1"/>
  <c r="D97" i="12"/>
  <c r="H97" i="12" s="1"/>
  <c r="D51" i="12"/>
  <c r="H51" i="12" s="1"/>
  <c r="D68" i="12"/>
  <c r="H68" i="12" s="1"/>
  <c r="D29" i="12"/>
  <c r="H29" i="12" s="1"/>
  <c r="D43" i="12"/>
  <c r="H43" i="12" s="1"/>
  <c r="D508" i="12"/>
  <c r="H508" i="12" s="1"/>
  <c r="D403" i="12"/>
  <c r="H403" i="12" s="1"/>
  <c r="D459" i="12"/>
  <c r="H459" i="12" s="1"/>
  <c r="D491" i="12"/>
  <c r="H491" i="12" s="1"/>
  <c r="D523" i="12"/>
  <c r="H523" i="12" s="1"/>
  <c r="D390" i="12"/>
  <c r="H390" i="12" s="1"/>
  <c r="D454" i="12"/>
  <c r="H454" i="12" s="1"/>
  <c r="D90" i="12"/>
  <c r="H90" i="12" s="1"/>
  <c r="D96" i="12"/>
  <c r="H96" i="12" s="1"/>
  <c r="D77" i="12"/>
  <c r="H77" i="12" s="1"/>
  <c r="D33" i="12"/>
  <c r="H33" i="12" s="1"/>
  <c r="D15" i="12"/>
  <c r="H15" i="12" s="1"/>
  <c r="D20" i="12"/>
  <c r="H20" i="12" s="1"/>
  <c r="D40" i="12"/>
  <c r="H40" i="12" s="1"/>
  <c r="D41" i="12"/>
  <c r="H41" i="12" s="1"/>
  <c r="D23" i="12"/>
  <c r="H23" i="12" s="1"/>
  <c r="C533" i="12"/>
  <c r="C356" i="12"/>
  <c r="C439" i="12"/>
  <c r="C462" i="12"/>
  <c r="C408" i="12"/>
  <c r="C203" i="12"/>
  <c r="C234" i="12"/>
  <c r="C402" i="12"/>
  <c r="D526" i="12"/>
  <c r="H526" i="12" s="1"/>
  <c r="D424" i="12"/>
  <c r="H424" i="12" s="1"/>
  <c r="D496" i="12"/>
  <c r="H496" i="12" s="1"/>
  <c r="D71" i="12"/>
  <c r="H71" i="12" s="1"/>
  <c r="D55" i="12"/>
  <c r="H55" i="12" s="1"/>
  <c r="D500" i="12"/>
  <c r="H500" i="12" s="1"/>
  <c r="D395" i="12"/>
  <c r="H395" i="12" s="1"/>
  <c r="C428" i="12"/>
  <c r="D373" i="12"/>
  <c r="H373" i="12" s="1"/>
  <c r="D475" i="12"/>
  <c r="H475" i="12" s="1"/>
  <c r="D312" i="12"/>
  <c r="H312" i="12" s="1"/>
  <c r="C412" i="12"/>
  <c r="C472" i="12"/>
  <c r="C494" i="12"/>
  <c r="C455" i="12"/>
  <c r="C223" i="12"/>
  <c r="C266" i="12"/>
  <c r="C239" i="12"/>
  <c r="C390" i="12"/>
  <c r="C406" i="12"/>
  <c r="D106" i="12"/>
  <c r="H106" i="12" s="1"/>
  <c r="D74" i="12"/>
  <c r="H74" i="12" s="1"/>
  <c r="D109" i="12"/>
  <c r="H109" i="12" s="1"/>
  <c r="D42" i="12"/>
  <c r="H42" i="12" s="1"/>
  <c r="D46" i="12"/>
  <c r="H46" i="12" s="1"/>
  <c r="D36" i="12"/>
  <c r="H36" i="12" s="1"/>
  <c r="D34" i="12"/>
  <c r="H34" i="12" s="1"/>
  <c r="D16" i="12"/>
  <c r="H16" i="12" s="1"/>
  <c r="D10" i="12"/>
  <c r="H10" i="12" s="1"/>
  <c r="D32" i="12"/>
  <c r="H32" i="12" s="1"/>
  <c r="C458" i="12"/>
  <c r="C504" i="12"/>
  <c r="C526" i="12"/>
  <c r="C350" i="12"/>
  <c r="C337" i="12"/>
  <c r="C139" i="12"/>
  <c r="C271" i="12"/>
  <c r="C454" i="12"/>
  <c r="D494" i="12"/>
  <c r="H494" i="12" s="1"/>
  <c r="D385" i="12"/>
  <c r="H385" i="12" s="1"/>
  <c r="D464" i="12"/>
  <c r="H464" i="12" s="1"/>
  <c r="D103" i="12"/>
  <c r="H103" i="12" s="1"/>
  <c r="D105" i="12"/>
  <c r="H105" i="12" s="1"/>
  <c r="D76" i="12"/>
  <c r="H76" i="12" s="1"/>
  <c r="D430" i="12"/>
  <c r="H430" i="12" s="1"/>
  <c r="C363" i="12"/>
  <c r="C286" i="12"/>
  <c r="D435" i="12"/>
  <c r="H435" i="12" s="1"/>
  <c r="D507" i="12"/>
  <c r="H507" i="12" s="1"/>
  <c r="C490" i="12"/>
  <c r="C530" i="12"/>
  <c r="C392" i="12"/>
  <c r="C398" i="12"/>
  <c r="C369" i="12"/>
  <c r="C171" i="12"/>
  <c r="C313" i="12"/>
  <c r="C346" i="12"/>
  <c r="C341" i="12"/>
  <c r="C317" i="12"/>
  <c r="C265" i="12"/>
  <c r="C196" i="12"/>
  <c r="C471" i="12"/>
  <c r="C452" i="12"/>
  <c r="C450" i="12"/>
  <c r="C411" i="12"/>
  <c r="C270" i="12"/>
  <c r="C128" i="12"/>
  <c r="C145" i="12"/>
  <c r="C146" i="12"/>
  <c r="C382" i="12"/>
  <c r="C482" i="12"/>
  <c r="C528" i="12"/>
  <c r="C385" i="12"/>
  <c r="C373" i="12"/>
  <c r="C215" i="12"/>
  <c r="C230" i="12"/>
  <c r="C304" i="12"/>
  <c r="C475" i="12"/>
  <c r="C169" i="12"/>
  <c r="C520" i="12"/>
  <c r="C445" i="12"/>
  <c r="C377" i="12"/>
  <c r="C184" i="12"/>
  <c r="C506" i="12"/>
  <c r="C391" i="12"/>
  <c r="C250" i="12"/>
  <c r="C514" i="12"/>
  <c r="C357" i="12"/>
  <c r="C438" i="12"/>
  <c r="C141" i="12"/>
  <c r="C248" i="12"/>
  <c r="C525" i="12"/>
  <c r="C367" i="12"/>
  <c r="C499" i="12"/>
  <c r="C484" i="12"/>
  <c r="C237" i="12"/>
  <c r="C176" i="12"/>
  <c r="C193" i="12"/>
  <c r="C194" i="12"/>
  <c r="C461" i="12"/>
  <c r="C513" i="12"/>
  <c r="C125" i="12"/>
  <c r="C260" i="12"/>
  <c r="C503" i="12"/>
  <c r="C351" i="12"/>
  <c r="C483" i="12"/>
  <c r="C468" i="12"/>
  <c r="C309" i="12"/>
  <c r="C160" i="12"/>
  <c r="C177" i="12"/>
  <c r="C178" i="12"/>
  <c r="C446" i="12"/>
  <c r="C517" i="12"/>
  <c r="C348" i="12"/>
  <c r="C424" i="12"/>
  <c r="C437" i="12"/>
  <c r="C361" i="12"/>
  <c r="C303" i="12"/>
  <c r="C381" i="12"/>
  <c r="C343" i="12"/>
  <c r="C152" i="12"/>
  <c r="C474" i="12"/>
  <c r="C353" i="12"/>
  <c r="C365" i="12"/>
  <c r="C124" i="12"/>
  <c r="C253" i="12"/>
  <c r="C469" i="12"/>
  <c r="C430" i="12"/>
  <c r="C123" i="12"/>
  <c r="C255" i="12"/>
  <c r="C422" i="12"/>
  <c r="C347" i="12"/>
  <c r="C173" i="12"/>
  <c r="C297" i="12"/>
  <c r="C148" i="12"/>
  <c r="C409" i="12"/>
  <c r="C531" i="12"/>
  <c r="C516" i="12"/>
  <c r="C293" i="12"/>
  <c r="C208" i="12"/>
  <c r="C224" i="12"/>
  <c r="C292" i="12"/>
  <c r="C493" i="12"/>
  <c r="C378" i="12"/>
  <c r="C400" i="12"/>
  <c r="C235" i="12"/>
  <c r="C182" i="12"/>
  <c r="C157" i="12"/>
  <c r="C273" i="12"/>
  <c r="C132" i="12"/>
  <c r="C384" i="12"/>
  <c r="C515" i="12"/>
  <c r="C500" i="12"/>
  <c r="C269" i="12"/>
  <c r="C192" i="12"/>
  <c r="C209" i="12"/>
  <c r="C210" i="12"/>
  <c r="C477" i="12"/>
  <c r="C529" i="12"/>
  <c r="C387" i="12"/>
  <c r="C464" i="12"/>
  <c r="C486" i="12"/>
  <c r="C440" i="12"/>
  <c r="C259" i="12"/>
  <c r="C333" i="12"/>
  <c r="C495" i="12"/>
  <c r="C302" i="12"/>
  <c r="C421" i="12"/>
  <c r="C366" i="12"/>
  <c r="C264" i="12"/>
  <c r="C492" i="12"/>
  <c r="C202" i="12"/>
  <c r="C417" i="12"/>
  <c r="C155" i="12"/>
  <c r="C295" i="12"/>
  <c r="C329" i="12"/>
  <c r="C396" i="12"/>
  <c r="C205" i="12"/>
  <c r="C233" i="12"/>
  <c r="C180" i="12"/>
  <c r="C448" i="12"/>
  <c r="C420" i="12"/>
  <c r="C386" i="12"/>
  <c r="C379" i="12"/>
  <c r="C254" i="12"/>
  <c r="C318" i="12"/>
  <c r="C129" i="12"/>
  <c r="C130" i="12"/>
  <c r="C535" i="12"/>
  <c r="C447" i="12"/>
  <c r="C267" i="12"/>
  <c r="C213" i="12"/>
  <c r="C276" i="12"/>
  <c r="C419" i="12"/>
  <c r="C480" i="12"/>
  <c r="C189" i="12"/>
  <c r="C312" i="12"/>
  <c r="C164" i="12"/>
  <c r="C431" i="12"/>
  <c r="C388" i="12"/>
  <c r="C532" i="12"/>
  <c r="C316" i="12"/>
  <c r="C238" i="12"/>
  <c r="C287" i="12"/>
  <c r="C326" i="12"/>
  <c r="C509" i="12"/>
  <c r="C442" i="12"/>
  <c r="C451" i="12"/>
  <c r="C496" i="12"/>
  <c r="C518" i="12"/>
  <c r="C342" i="12"/>
  <c r="C163" i="12"/>
  <c r="C338" i="12"/>
  <c r="C244" i="12"/>
  <c r="C460" i="12"/>
  <c r="C170" i="12"/>
  <c r="C375" i="12"/>
  <c r="C149" i="12"/>
  <c r="C507" i="12"/>
  <c r="C201" i="12"/>
  <c r="C340" i="12"/>
  <c r="C187" i="12"/>
  <c r="C219" i="12"/>
  <c r="C362" i="12"/>
  <c r="C321" i="12"/>
  <c r="C374" i="12"/>
  <c r="C296" i="12"/>
  <c r="C228" i="12"/>
  <c r="C487" i="12"/>
  <c r="C335" i="12"/>
  <c r="C467" i="12"/>
  <c r="C443" i="12"/>
  <c r="C294" i="12"/>
  <c r="C144" i="12"/>
  <c r="C161" i="12"/>
  <c r="C162" i="12"/>
  <c r="C414" i="12"/>
  <c r="C299" i="12"/>
  <c r="C118" i="12"/>
  <c r="C332" i="12"/>
  <c r="C401" i="12"/>
  <c r="C227" i="12"/>
  <c r="C355" i="12"/>
  <c r="C416" i="12"/>
  <c r="C231" i="12"/>
  <c r="C410" i="12"/>
  <c r="C433" i="12"/>
  <c r="C249" i="12"/>
  <c r="C418" i="12"/>
  <c r="C137" i="12"/>
  <c r="C488" i="12"/>
  <c r="C470" i="12"/>
  <c r="C423" i="12"/>
  <c r="C211" i="12"/>
  <c r="C243" i="12"/>
  <c r="C246" i="12"/>
  <c r="C354" i="12"/>
  <c r="C435" i="12"/>
  <c r="C319" i="12"/>
  <c r="C272" i="12"/>
  <c r="C204" i="12"/>
  <c r="C479" i="12"/>
  <c r="C522" i="12"/>
  <c r="C459" i="12"/>
  <c r="C436" i="12"/>
  <c r="C277" i="12"/>
  <c r="C136" i="12"/>
  <c r="C153" i="12"/>
  <c r="C154" i="12"/>
  <c r="C389" i="12"/>
  <c r="C473" i="12"/>
  <c r="C344" i="12"/>
  <c r="C221" i="12"/>
  <c r="C214" i="12"/>
  <c r="C167" i="12"/>
  <c r="C45" i="12"/>
  <c r="C104" i="12"/>
  <c r="C76" i="12"/>
  <c r="C48" i="12"/>
  <c r="C481" i="12"/>
  <c r="C268" i="12"/>
  <c r="C222" i="12"/>
  <c r="C466" i="12"/>
  <c r="C311" i="12"/>
  <c r="C131" i="12"/>
  <c r="C429" i="12"/>
  <c r="C156" i="12"/>
  <c r="C301" i="12"/>
  <c r="C501" i="12"/>
  <c r="C478" i="12"/>
  <c r="C279" i="12"/>
  <c r="C427" i="12"/>
  <c r="C120" i="12"/>
  <c r="C444" i="12"/>
  <c r="C256" i="12"/>
  <c r="C502" i="12"/>
  <c r="C320" i="12"/>
  <c r="C240" i="12"/>
  <c r="C330" i="12"/>
  <c r="C434" i="12"/>
  <c r="C349" i="12"/>
  <c r="C413" i="12"/>
  <c r="C133" i="12"/>
  <c r="C232" i="12"/>
  <c r="C511" i="12"/>
  <c r="C359" i="12"/>
  <c r="C491" i="12"/>
  <c r="C476" i="12"/>
  <c r="C220" i="12"/>
  <c r="C168" i="12"/>
  <c r="C185" i="12"/>
  <c r="C186" i="12"/>
  <c r="C453" i="12"/>
  <c r="C505" i="12"/>
  <c r="C393" i="12"/>
  <c r="C282" i="12"/>
  <c r="C308" i="12"/>
  <c r="C199" i="12"/>
  <c r="C14" i="12"/>
  <c r="C54" i="12"/>
  <c r="C33" i="12"/>
  <c r="C15" i="12"/>
  <c r="C59" i="12"/>
  <c r="C90" i="12"/>
  <c r="C360" i="12"/>
  <c r="C150" i="12"/>
  <c r="C364" i="12"/>
  <c r="C512" i="12"/>
  <c r="C407" i="12"/>
  <c r="C195" i="12"/>
  <c r="C370" i="12"/>
  <c r="C305" i="12"/>
  <c r="C524" i="12"/>
  <c r="C300" i="12"/>
  <c r="C456" i="12"/>
  <c r="C403" i="12"/>
  <c r="C463" i="12"/>
  <c r="C263" i="12"/>
  <c r="C322" i="12"/>
  <c r="C334" i="12"/>
  <c r="C358" i="12"/>
  <c r="C345" i="12"/>
  <c r="C147" i="12"/>
  <c r="C288" i="12"/>
  <c r="C397" i="12"/>
  <c r="C339" i="12"/>
  <c r="C165" i="12"/>
  <c r="C289" i="12"/>
  <c r="C140" i="12"/>
  <c r="C399" i="12"/>
  <c r="C523" i="12"/>
  <c r="C508" i="12"/>
  <c r="C284" i="12"/>
  <c r="C200" i="12"/>
  <c r="C216" i="12"/>
  <c r="C285" i="12"/>
  <c r="C485" i="12"/>
  <c r="C314" i="12"/>
  <c r="C457" i="12"/>
  <c r="C226" i="12"/>
  <c r="C134" i="12"/>
  <c r="C241" i="12"/>
  <c r="C19" i="12"/>
  <c r="C75" i="12"/>
  <c r="C102" i="12"/>
  <c r="C89" i="12"/>
  <c r="C28" i="12"/>
  <c r="C61" i="12"/>
  <c r="C103" i="12"/>
  <c r="C324" i="12"/>
  <c r="C498" i="12"/>
  <c r="C449" i="12"/>
  <c r="C281" i="12"/>
  <c r="C262" i="12"/>
  <c r="C181" i="12"/>
  <c r="C331" i="12"/>
  <c r="C278" i="12"/>
  <c r="C380" i="12"/>
  <c r="C280" i="12"/>
  <c r="C188" i="12"/>
  <c r="C404" i="12"/>
  <c r="C138" i="12"/>
  <c r="C510" i="12"/>
  <c r="C405" i="12"/>
  <c r="C376" i="12"/>
  <c r="C179" i="12"/>
  <c r="C212" i="12"/>
  <c r="C527" i="12"/>
  <c r="C371" i="12"/>
  <c r="C197" i="12"/>
  <c r="C328" i="12"/>
  <c r="C172" i="12"/>
  <c r="C441" i="12"/>
  <c r="C395" i="12"/>
  <c r="C327" i="12"/>
  <c r="C372" i="12"/>
  <c r="C247" i="12"/>
  <c r="C310" i="12"/>
  <c r="C121" i="12"/>
  <c r="C122" i="12"/>
  <c r="C519" i="12"/>
  <c r="C521" i="12"/>
  <c r="C394" i="12"/>
  <c r="C174" i="12"/>
  <c r="C290" i="12"/>
  <c r="C135" i="12"/>
  <c r="C40" i="12"/>
  <c r="C70" i="12"/>
  <c r="C95" i="12"/>
  <c r="C42" i="12"/>
  <c r="C115" i="12"/>
  <c r="C218" i="12"/>
  <c r="C126" i="12"/>
  <c r="C225" i="12"/>
  <c r="C27" i="12"/>
  <c r="C91" i="12"/>
  <c r="C110" i="12"/>
  <c r="C67" i="12"/>
  <c r="C101" i="12"/>
  <c r="C36" i="12"/>
  <c r="C100" i="12"/>
  <c r="C183" i="12"/>
  <c r="C30" i="12"/>
  <c r="C72" i="12"/>
  <c r="C56" i="12"/>
  <c r="C31" i="12"/>
  <c r="C83" i="12"/>
  <c r="C106" i="12"/>
  <c r="C82" i="12"/>
  <c r="C415" i="12"/>
  <c r="C291" i="12"/>
  <c r="C315" i="12"/>
  <c r="C207" i="12"/>
  <c r="C43" i="12"/>
  <c r="C46" i="12"/>
  <c r="C10" i="12"/>
  <c r="C87" i="12"/>
  <c r="C217" i="12"/>
  <c r="C18" i="12"/>
  <c r="C114" i="12"/>
  <c r="C274" i="12"/>
  <c r="C65" i="12"/>
  <c r="C20" i="12"/>
  <c r="C80" i="12"/>
  <c r="C432" i="12"/>
  <c r="C258" i="12"/>
  <c r="C166" i="12"/>
  <c r="C283" i="12"/>
  <c r="C127" i="12"/>
  <c r="C47" i="12"/>
  <c r="C78" i="12"/>
  <c r="C23" i="12"/>
  <c r="C99" i="12"/>
  <c r="C306" i="12"/>
  <c r="C97" i="12"/>
  <c r="C85" i="12"/>
  <c r="C245" i="12"/>
  <c r="C35" i="12"/>
  <c r="C107" i="12"/>
  <c r="C17" i="12"/>
  <c r="C105" i="12"/>
  <c r="C44" i="12"/>
  <c r="C74" i="12"/>
  <c r="C117" i="12"/>
  <c r="C465" i="12"/>
  <c r="C242" i="12"/>
  <c r="C142" i="12"/>
  <c r="C257" i="12"/>
  <c r="C11" i="12"/>
  <c r="C63" i="12"/>
  <c r="C111" i="12"/>
  <c r="C68" i="12"/>
  <c r="C325" i="12"/>
  <c r="C109" i="12"/>
  <c r="C158" i="12"/>
  <c r="C39" i="12"/>
  <c r="C13" i="12"/>
  <c r="C336" i="12"/>
  <c r="C206" i="12"/>
  <c r="C323" i="12"/>
  <c r="C159" i="12"/>
  <c r="C16" i="12"/>
  <c r="C49" i="12"/>
  <c r="C92" i="12"/>
  <c r="C77" i="12"/>
  <c r="C198" i="12"/>
  <c r="C116" i="12"/>
  <c r="C252" i="12"/>
  <c r="C119" i="12"/>
  <c r="C55" i="12"/>
  <c r="C86" i="12"/>
  <c r="C73" i="12"/>
  <c r="C12" i="12"/>
  <c r="C112" i="12"/>
  <c r="C71" i="12"/>
  <c r="C93" i="12"/>
  <c r="C426" i="12"/>
  <c r="C190" i="12"/>
  <c r="C298" i="12"/>
  <c r="C143" i="12"/>
  <c r="C32" i="12"/>
  <c r="C25" i="12"/>
  <c r="C79" i="12"/>
  <c r="C113" i="12"/>
  <c r="C34" i="12"/>
  <c r="C51" i="12"/>
  <c r="C53" i="12"/>
  <c r="C60" i="12"/>
  <c r="C307" i="12"/>
  <c r="C21" i="12"/>
  <c r="C251" i="12"/>
  <c r="C81" i="12"/>
  <c r="C64" i="12"/>
  <c r="C66" i="12"/>
  <c r="C52" i="12"/>
  <c r="C497" i="12"/>
  <c r="C383" i="12"/>
  <c r="C275" i="12"/>
  <c r="C261" i="12"/>
  <c r="C191" i="12"/>
  <c r="C22" i="12"/>
  <c r="C62" i="12"/>
  <c r="C41" i="12"/>
  <c r="C98" i="12"/>
  <c r="C534" i="12"/>
  <c r="C69" i="12"/>
  <c r="C368" i="12"/>
  <c r="C151" i="12"/>
  <c r="C24" i="12"/>
  <c r="C57" i="12"/>
  <c r="C108" i="12"/>
  <c r="C26" i="12"/>
  <c r="C58" i="12"/>
  <c r="C29" i="12"/>
  <c r="C84" i="12"/>
  <c r="C352" i="12"/>
  <c r="C236" i="12"/>
  <c r="C229" i="12"/>
  <c r="C175" i="12"/>
  <c r="C38" i="12"/>
  <c r="C88" i="12"/>
  <c r="C94" i="12"/>
  <c r="C96" i="12"/>
  <c r="C425" i="12"/>
  <c r="C50" i="12"/>
  <c r="C489" i="12"/>
  <c r="C37" i="12"/>
  <c r="G60" i="16" l="1"/>
  <c r="E60" i="16"/>
  <c r="I60" i="16" s="1"/>
  <c r="G18" i="16"/>
  <c r="E18" i="16"/>
  <c r="I18" i="16" s="1"/>
  <c r="G14" i="16"/>
  <c r="E14" i="16"/>
  <c r="I14" i="16" s="1"/>
  <c r="G46" i="16"/>
  <c r="E46" i="16"/>
  <c r="I46" i="16" s="1"/>
  <c r="G35" i="16"/>
  <c r="E35" i="16"/>
  <c r="I35" i="16" s="1"/>
  <c r="E15" i="16"/>
  <c r="I15" i="16" s="1"/>
  <c r="G15" i="16"/>
  <c r="E47" i="16"/>
  <c r="I47" i="16" s="1"/>
  <c r="G47" i="16"/>
  <c r="E85" i="16"/>
  <c r="I85" i="16" s="1"/>
  <c r="G85" i="16"/>
  <c r="E117" i="16"/>
  <c r="I117" i="16" s="1"/>
  <c r="G117" i="16"/>
  <c r="E149" i="16"/>
  <c r="I149" i="16" s="1"/>
  <c r="G149" i="16"/>
  <c r="G88" i="16"/>
  <c r="E88" i="16"/>
  <c r="I88" i="16" s="1"/>
  <c r="G120" i="16"/>
  <c r="E120" i="16"/>
  <c r="I120" i="16" s="1"/>
  <c r="G152" i="16"/>
  <c r="E152" i="16"/>
  <c r="I152" i="16" s="1"/>
  <c r="G71" i="16"/>
  <c r="E71" i="16"/>
  <c r="I71" i="16" s="1"/>
  <c r="G103" i="16"/>
  <c r="E103" i="16"/>
  <c r="I103" i="16" s="1"/>
  <c r="G135" i="16"/>
  <c r="E135" i="16"/>
  <c r="I135" i="16" s="1"/>
  <c r="G201" i="16"/>
  <c r="E201" i="16"/>
  <c r="I201" i="16" s="1"/>
  <c r="G233" i="16"/>
  <c r="E233" i="16"/>
  <c r="I233" i="16" s="1"/>
  <c r="E266" i="16"/>
  <c r="I266" i="16" s="1"/>
  <c r="G266" i="16"/>
  <c r="E64" i="16"/>
  <c r="I64" i="16" s="1"/>
  <c r="G64" i="16"/>
  <c r="E45" i="16"/>
  <c r="I45" i="16" s="1"/>
  <c r="G45" i="16"/>
  <c r="E16" i="16"/>
  <c r="I16" i="16" s="1"/>
  <c r="G16" i="16"/>
  <c r="E48" i="16"/>
  <c r="I48" i="16" s="1"/>
  <c r="G48" i="16"/>
  <c r="E82" i="16"/>
  <c r="I82" i="16" s="1"/>
  <c r="G82" i="16"/>
  <c r="G114" i="16"/>
  <c r="E114" i="16"/>
  <c r="I114" i="16" s="1"/>
  <c r="G146" i="16"/>
  <c r="E146" i="16"/>
  <c r="I146" i="16" s="1"/>
  <c r="E73" i="16"/>
  <c r="I73" i="16" s="1"/>
  <c r="G73" i="16"/>
  <c r="E105" i="16"/>
  <c r="I105" i="16" s="1"/>
  <c r="G105" i="16"/>
  <c r="E137" i="16"/>
  <c r="I137" i="16" s="1"/>
  <c r="G137" i="16"/>
  <c r="G76" i="16"/>
  <c r="E76" i="16"/>
  <c r="I76" i="16" s="1"/>
  <c r="G108" i="16"/>
  <c r="E108" i="16"/>
  <c r="I108" i="16" s="1"/>
  <c r="G140" i="16"/>
  <c r="E140" i="16"/>
  <c r="I140" i="16" s="1"/>
  <c r="G59" i="16"/>
  <c r="E59" i="16"/>
  <c r="I59" i="16" s="1"/>
  <c r="G91" i="16"/>
  <c r="E91" i="16"/>
  <c r="I91" i="16" s="1"/>
  <c r="G123" i="16"/>
  <c r="E123" i="16"/>
  <c r="I123" i="16" s="1"/>
  <c r="G155" i="16"/>
  <c r="E155" i="16"/>
  <c r="I155" i="16" s="1"/>
  <c r="E189" i="16"/>
  <c r="I189" i="16" s="1"/>
  <c r="G189" i="16"/>
  <c r="E221" i="16"/>
  <c r="I221" i="16" s="1"/>
  <c r="G221" i="16"/>
  <c r="E253" i="16"/>
  <c r="I253" i="16" s="1"/>
  <c r="G253" i="16"/>
  <c r="G25" i="16"/>
  <c r="E25" i="16"/>
  <c r="I25" i="16" s="1"/>
  <c r="G57" i="16"/>
  <c r="E57" i="16"/>
  <c r="I57" i="16" s="1"/>
  <c r="G28" i="16"/>
  <c r="E28" i="16"/>
  <c r="I28" i="16" s="1"/>
  <c r="E94" i="16"/>
  <c r="I94" i="16" s="1"/>
  <c r="G94" i="16"/>
  <c r="E126" i="16"/>
  <c r="I126" i="16" s="1"/>
  <c r="G126" i="16"/>
  <c r="E159" i="16"/>
  <c r="I159" i="16" s="1"/>
  <c r="G159" i="16"/>
  <c r="G172" i="16"/>
  <c r="E172" i="16"/>
  <c r="I172" i="16" s="1"/>
  <c r="G191" i="16"/>
  <c r="E191" i="16"/>
  <c r="I191" i="16" s="1"/>
  <c r="G223" i="16"/>
  <c r="E223" i="16"/>
  <c r="I223" i="16" s="1"/>
  <c r="G255" i="16"/>
  <c r="E255" i="16"/>
  <c r="I255" i="16" s="1"/>
  <c r="E290" i="16"/>
  <c r="I290" i="16" s="1"/>
  <c r="G290" i="16"/>
  <c r="E322" i="16"/>
  <c r="I322" i="16" s="1"/>
  <c r="G322" i="16"/>
  <c r="G269" i="16"/>
  <c r="E269" i="16"/>
  <c r="I269" i="16" s="1"/>
  <c r="G301" i="16"/>
  <c r="E301" i="16"/>
  <c r="I301" i="16" s="1"/>
  <c r="G333" i="16"/>
  <c r="E333" i="16"/>
  <c r="I333" i="16" s="1"/>
  <c r="E268" i="16"/>
  <c r="I268" i="16" s="1"/>
  <c r="G268" i="16"/>
  <c r="E300" i="16"/>
  <c r="I300" i="16" s="1"/>
  <c r="G300" i="16"/>
  <c r="E332" i="16"/>
  <c r="I332" i="16" s="1"/>
  <c r="G332" i="16"/>
  <c r="E365" i="16"/>
  <c r="I365" i="16" s="1"/>
  <c r="G365" i="16"/>
  <c r="E397" i="16"/>
  <c r="I397" i="16" s="1"/>
  <c r="G397" i="16"/>
  <c r="G216" i="16"/>
  <c r="E216" i="16"/>
  <c r="I216" i="16" s="1"/>
  <c r="G248" i="16"/>
  <c r="E248" i="16"/>
  <c r="I248" i="16" s="1"/>
  <c r="E174" i="16"/>
  <c r="I174" i="16" s="1"/>
  <c r="G174" i="16"/>
  <c r="E206" i="16"/>
  <c r="I206" i="16" s="1"/>
  <c r="G206" i="16"/>
  <c r="E238" i="16"/>
  <c r="I238" i="16" s="1"/>
  <c r="G238" i="16"/>
  <c r="E271" i="16"/>
  <c r="I271" i="16" s="1"/>
  <c r="G271" i="16"/>
  <c r="E303" i="16"/>
  <c r="I303" i="16" s="1"/>
  <c r="G303" i="16"/>
  <c r="E335" i="16"/>
  <c r="I335" i="16" s="1"/>
  <c r="G335" i="16"/>
  <c r="E187" i="16"/>
  <c r="I187" i="16" s="1"/>
  <c r="G187" i="16"/>
  <c r="E219" i="16"/>
  <c r="I219" i="16" s="1"/>
  <c r="G219" i="16"/>
  <c r="E251" i="16"/>
  <c r="I251" i="16" s="1"/>
  <c r="G251" i="16"/>
  <c r="E286" i="16"/>
  <c r="I286" i="16" s="1"/>
  <c r="G286" i="16"/>
  <c r="E318" i="16"/>
  <c r="I318" i="16" s="1"/>
  <c r="G318" i="16"/>
  <c r="G351" i="16"/>
  <c r="E351" i="16"/>
  <c r="I351" i="16" s="1"/>
  <c r="G297" i="16"/>
  <c r="E297" i="16"/>
  <c r="I297" i="16" s="1"/>
  <c r="G329" i="16"/>
  <c r="E329" i="16"/>
  <c r="I329" i="16" s="1"/>
  <c r="E264" i="16"/>
  <c r="I264" i="16" s="1"/>
  <c r="G264" i="16"/>
  <c r="G296" i="16"/>
  <c r="E296" i="16"/>
  <c r="I296" i="16" s="1"/>
  <c r="G328" i="16"/>
  <c r="E328" i="16"/>
  <c r="I328" i="16" s="1"/>
  <c r="E361" i="16"/>
  <c r="I361" i="16" s="1"/>
  <c r="G361" i="16"/>
  <c r="E393" i="16"/>
  <c r="I393" i="16" s="1"/>
  <c r="G393" i="16"/>
  <c r="G212" i="16"/>
  <c r="E212" i="16"/>
  <c r="I212" i="16" s="1"/>
  <c r="G244" i="16"/>
  <c r="E244" i="16"/>
  <c r="I244" i="16" s="1"/>
  <c r="G170" i="16"/>
  <c r="E170" i="16"/>
  <c r="I170" i="16" s="1"/>
  <c r="E202" i="16"/>
  <c r="I202" i="16" s="1"/>
  <c r="G202" i="16"/>
  <c r="E234" i="16"/>
  <c r="I234" i="16" s="1"/>
  <c r="G234" i="16"/>
  <c r="E267" i="16"/>
  <c r="I267" i="16" s="1"/>
  <c r="G267" i="16"/>
  <c r="E299" i="16"/>
  <c r="I299" i="16" s="1"/>
  <c r="G299" i="16"/>
  <c r="E331" i="16"/>
  <c r="I331" i="16" s="1"/>
  <c r="G331" i="16"/>
  <c r="E353" i="16"/>
  <c r="I353" i="16" s="1"/>
  <c r="G353" i="16"/>
  <c r="G364" i="16"/>
  <c r="E364" i="16"/>
  <c r="I364" i="16" s="1"/>
  <c r="G396" i="16"/>
  <c r="E396" i="16"/>
  <c r="I396" i="16" s="1"/>
  <c r="E383" i="16"/>
  <c r="I383" i="16" s="1"/>
  <c r="G383" i="16"/>
  <c r="G411" i="16"/>
  <c r="E411" i="16"/>
  <c r="I411" i="16" s="1"/>
  <c r="G443" i="16"/>
  <c r="E443" i="16"/>
  <c r="I443" i="16" s="1"/>
  <c r="G462" i="16"/>
  <c r="E462" i="16"/>
  <c r="I462" i="16" s="1"/>
  <c r="E492" i="16"/>
  <c r="I492" i="16" s="1"/>
  <c r="G492" i="16"/>
  <c r="E485" i="16"/>
  <c r="I485" i="16" s="1"/>
  <c r="G485" i="16"/>
  <c r="G524" i="16"/>
  <c r="E524" i="16"/>
  <c r="I524" i="16" s="1"/>
  <c r="E506" i="16"/>
  <c r="I506" i="16" s="1"/>
  <c r="G506" i="16"/>
  <c r="E358" i="16"/>
  <c r="I358" i="16" s="1"/>
  <c r="G358" i="16"/>
  <c r="E390" i="16"/>
  <c r="I390" i="16" s="1"/>
  <c r="G390" i="16"/>
  <c r="E420" i="16"/>
  <c r="I420" i="16" s="1"/>
  <c r="G420" i="16"/>
  <c r="E422" i="16"/>
  <c r="I422" i="16" s="1"/>
  <c r="G422" i="16"/>
  <c r="E401" i="16"/>
  <c r="I401" i="16" s="1"/>
  <c r="G401" i="16"/>
  <c r="E433" i="16"/>
  <c r="I433" i="16" s="1"/>
  <c r="G433" i="16"/>
  <c r="G471" i="16"/>
  <c r="E471" i="16"/>
  <c r="I471" i="16" s="1"/>
  <c r="E464" i="16"/>
  <c r="I464" i="16" s="1"/>
  <c r="G464" i="16"/>
  <c r="E493" i="16"/>
  <c r="I493" i="16" s="1"/>
  <c r="G493" i="16"/>
  <c r="G525" i="16"/>
  <c r="E525" i="16"/>
  <c r="I525" i="16" s="1"/>
  <c r="E507" i="16"/>
  <c r="I507" i="16" s="1"/>
  <c r="G507" i="16"/>
  <c r="G384" i="16"/>
  <c r="E384" i="16"/>
  <c r="I384" i="16" s="1"/>
  <c r="G371" i="16"/>
  <c r="E371" i="16"/>
  <c r="I371" i="16" s="1"/>
  <c r="G431" i="16"/>
  <c r="E431" i="16"/>
  <c r="I431" i="16" s="1"/>
  <c r="G449" i="16"/>
  <c r="E449" i="16"/>
  <c r="I449" i="16" s="1"/>
  <c r="G450" i="16"/>
  <c r="E450" i="16"/>
  <c r="I450" i="16" s="1"/>
  <c r="G482" i="16"/>
  <c r="E482" i="16"/>
  <c r="I482" i="16" s="1"/>
  <c r="E473" i="16"/>
  <c r="I473" i="16" s="1"/>
  <c r="G473" i="16"/>
  <c r="G496" i="16"/>
  <c r="E496" i="16"/>
  <c r="I496" i="16" s="1"/>
  <c r="G512" i="16"/>
  <c r="E512" i="16"/>
  <c r="I512" i="16" s="1"/>
  <c r="E526" i="16"/>
  <c r="I526" i="16" s="1"/>
  <c r="G526" i="16"/>
  <c r="G378" i="16"/>
  <c r="E378" i="16"/>
  <c r="I378" i="16" s="1"/>
  <c r="G408" i="16"/>
  <c r="E408" i="16"/>
  <c r="I408" i="16" s="1"/>
  <c r="G440" i="16"/>
  <c r="E440" i="16"/>
  <c r="I440" i="16" s="1"/>
  <c r="G410" i="16"/>
  <c r="E410" i="16"/>
  <c r="I410" i="16" s="1"/>
  <c r="G442" i="16"/>
  <c r="E442" i="16"/>
  <c r="I442" i="16" s="1"/>
  <c r="E421" i="16"/>
  <c r="I421" i="16" s="1"/>
  <c r="G421" i="16"/>
  <c r="E459" i="16"/>
  <c r="I459" i="16" s="1"/>
  <c r="G459" i="16"/>
  <c r="E494" i="16"/>
  <c r="I494" i="16" s="1"/>
  <c r="G494" i="16"/>
  <c r="G452" i="16"/>
  <c r="E452" i="16"/>
  <c r="I452" i="16" s="1"/>
  <c r="E484" i="16"/>
  <c r="I484" i="16" s="1"/>
  <c r="G484" i="16"/>
  <c r="E513" i="16"/>
  <c r="I513" i="16" s="1"/>
  <c r="G513" i="16"/>
  <c r="E495" i="16"/>
  <c r="I495" i="16" s="1"/>
  <c r="G495" i="16"/>
  <c r="G527" i="16"/>
  <c r="E527" i="16"/>
  <c r="I527" i="16" s="1"/>
  <c r="E26" i="16"/>
  <c r="I26" i="16" s="1"/>
  <c r="G26" i="16"/>
  <c r="G27" i="16"/>
  <c r="E27" i="16"/>
  <c r="I27" i="16" s="1"/>
  <c r="G22" i="16"/>
  <c r="E22" i="16"/>
  <c r="I22" i="16" s="1"/>
  <c r="E61" i="16"/>
  <c r="I61" i="16" s="1"/>
  <c r="G61" i="16"/>
  <c r="G23" i="16"/>
  <c r="E23" i="16"/>
  <c r="I23" i="16" s="1"/>
  <c r="G55" i="16"/>
  <c r="E55" i="16"/>
  <c r="I55" i="16" s="1"/>
  <c r="E93" i="16"/>
  <c r="I93" i="16" s="1"/>
  <c r="G93" i="16"/>
  <c r="E125" i="16"/>
  <c r="I125" i="16" s="1"/>
  <c r="G125" i="16"/>
  <c r="G157" i="16"/>
  <c r="E157" i="16"/>
  <c r="I157" i="16" s="1"/>
  <c r="G96" i="16"/>
  <c r="E96" i="16"/>
  <c r="I96" i="16" s="1"/>
  <c r="G128" i="16"/>
  <c r="E128" i="16"/>
  <c r="I128" i="16" s="1"/>
  <c r="G79" i="16"/>
  <c r="E79" i="16"/>
  <c r="I79" i="16" s="1"/>
  <c r="G111" i="16"/>
  <c r="E111" i="16"/>
  <c r="I111" i="16" s="1"/>
  <c r="G143" i="16"/>
  <c r="E143" i="16"/>
  <c r="I143" i="16" s="1"/>
  <c r="G177" i="16"/>
  <c r="E177" i="16"/>
  <c r="I177" i="16" s="1"/>
  <c r="G209" i="16"/>
  <c r="E209" i="16"/>
  <c r="I209" i="16" s="1"/>
  <c r="G241" i="16"/>
  <c r="E241" i="16"/>
  <c r="I241" i="16" s="1"/>
  <c r="E21" i="16"/>
  <c r="I21" i="16" s="1"/>
  <c r="G21" i="16"/>
  <c r="E53" i="16"/>
  <c r="I53" i="16" s="1"/>
  <c r="G53" i="16"/>
  <c r="E24" i="16"/>
  <c r="I24" i="16" s="1"/>
  <c r="G24" i="16"/>
  <c r="E56" i="16"/>
  <c r="I56" i="16" s="1"/>
  <c r="G56" i="16"/>
  <c r="E90" i="16"/>
  <c r="I90" i="16" s="1"/>
  <c r="G90" i="16"/>
  <c r="E122" i="16"/>
  <c r="I122" i="16" s="1"/>
  <c r="G122" i="16"/>
  <c r="E154" i="16"/>
  <c r="I154" i="16" s="1"/>
  <c r="G154" i="16"/>
  <c r="G168" i="16"/>
  <c r="E168" i="16"/>
  <c r="I168" i="16" s="1"/>
  <c r="G81" i="16"/>
  <c r="E81" i="16"/>
  <c r="I81" i="16" s="1"/>
  <c r="G113" i="16"/>
  <c r="E113" i="16"/>
  <c r="I113" i="16" s="1"/>
  <c r="G145" i="16"/>
  <c r="E145" i="16"/>
  <c r="I145" i="16" s="1"/>
  <c r="E84" i="16"/>
  <c r="I84" i="16" s="1"/>
  <c r="G84" i="16"/>
  <c r="E116" i="16"/>
  <c r="I116" i="16" s="1"/>
  <c r="G116" i="16"/>
  <c r="E148" i="16"/>
  <c r="I148" i="16" s="1"/>
  <c r="G148" i="16"/>
  <c r="G67" i="16"/>
  <c r="E67" i="16"/>
  <c r="I67" i="16" s="1"/>
  <c r="E99" i="16"/>
  <c r="I99" i="16" s="1"/>
  <c r="G99" i="16"/>
  <c r="E131" i="16"/>
  <c r="I131" i="16" s="1"/>
  <c r="G131" i="16"/>
  <c r="G197" i="16"/>
  <c r="E197" i="16"/>
  <c r="I197" i="16" s="1"/>
  <c r="G229" i="16"/>
  <c r="E229" i="16"/>
  <c r="I229" i="16" s="1"/>
  <c r="G50" i="16"/>
  <c r="E50" i="16"/>
  <c r="I50" i="16" s="1"/>
  <c r="E33" i="16"/>
  <c r="I33" i="16" s="1"/>
  <c r="G33" i="16"/>
  <c r="E10" i="16"/>
  <c r="I10" i="16" s="1"/>
  <c r="G10" i="16"/>
  <c r="E36" i="16"/>
  <c r="I36" i="16" s="1"/>
  <c r="G36" i="16"/>
  <c r="G70" i="16"/>
  <c r="E70" i="16"/>
  <c r="I70" i="16" s="1"/>
  <c r="G102" i="16"/>
  <c r="E102" i="16"/>
  <c r="I102" i="16" s="1"/>
  <c r="G134" i="16"/>
  <c r="E134" i="16"/>
  <c r="I134" i="16" s="1"/>
  <c r="E167" i="16"/>
  <c r="I167" i="16" s="1"/>
  <c r="G167" i="16"/>
  <c r="G180" i="16"/>
  <c r="E180" i="16"/>
  <c r="I180" i="16" s="1"/>
  <c r="G199" i="16"/>
  <c r="E199" i="16"/>
  <c r="I199" i="16" s="1"/>
  <c r="G231" i="16"/>
  <c r="E231" i="16"/>
  <c r="I231" i="16" s="1"/>
  <c r="E298" i="16"/>
  <c r="I298" i="16" s="1"/>
  <c r="G298" i="16"/>
  <c r="E330" i="16"/>
  <c r="I330" i="16" s="1"/>
  <c r="G330" i="16"/>
  <c r="G277" i="16"/>
  <c r="E277" i="16"/>
  <c r="I277" i="16" s="1"/>
  <c r="G309" i="16"/>
  <c r="E309" i="16"/>
  <c r="I309" i="16" s="1"/>
  <c r="G341" i="16"/>
  <c r="E341" i="16"/>
  <c r="I341" i="16" s="1"/>
  <c r="E276" i="16"/>
  <c r="I276" i="16" s="1"/>
  <c r="G276" i="16"/>
  <c r="E308" i="16"/>
  <c r="I308" i="16" s="1"/>
  <c r="G308" i="16"/>
  <c r="E340" i="16"/>
  <c r="I340" i="16" s="1"/>
  <c r="G340" i="16"/>
  <c r="E373" i="16"/>
  <c r="I373" i="16" s="1"/>
  <c r="G373" i="16"/>
  <c r="E192" i="16"/>
  <c r="I192" i="16" s="1"/>
  <c r="G192" i="16"/>
  <c r="E224" i="16"/>
  <c r="I224" i="16" s="1"/>
  <c r="G224" i="16"/>
  <c r="E256" i="16"/>
  <c r="I256" i="16" s="1"/>
  <c r="G256" i="16"/>
  <c r="G182" i="16"/>
  <c r="E182" i="16"/>
  <c r="I182" i="16" s="1"/>
  <c r="G214" i="16"/>
  <c r="E214" i="16"/>
  <c r="I214" i="16" s="1"/>
  <c r="G246" i="16"/>
  <c r="E246" i="16"/>
  <c r="I246" i="16" s="1"/>
  <c r="G279" i="16"/>
  <c r="E279" i="16"/>
  <c r="I279" i="16" s="1"/>
  <c r="G311" i="16"/>
  <c r="E311" i="16"/>
  <c r="I311" i="16" s="1"/>
  <c r="G343" i="16"/>
  <c r="E343" i="16"/>
  <c r="I343" i="16" s="1"/>
  <c r="G195" i="16"/>
  <c r="E195" i="16"/>
  <c r="I195" i="16" s="1"/>
  <c r="G227" i="16"/>
  <c r="E227" i="16"/>
  <c r="I227" i="16" s="1"/>
  <c r="E258" i="16"/>
  <c r="I258" i="16" s="1"/>
  <c r="G258" i="16"/>
  <c r="G294" i="16"/>
  <c r="E294" i="16"/>
  <c r="I294" i="16" s="1"/>
  <c r="G326" i="16"/>
  <c r="E326" i="16"/>
  <c r="I326" i="16" s="1"/>
  <c r="E273" i="16"/>
  <c r="I273" i="16" s="1"/>
  <c r="G273" i="16"/>
  <c r="E305" i="16"/>
  <c r="I305" i="16" s="1"/>
  <c r="G305" i="16"/>
  <c r="E337" i="16"/>
  <c r="I337" i="16" s="1"/>
  <c r="G337" i="16"/>
  <c r="E272" i="16"/>
  <c r="I272" i="16" s="1"/>
  <c r="G272" i="16"/>
  <c r="E304" i="16"/>
  <c r="I304" i="16" s="1"/>
  <c r="G304" i="16"/>
  <c r="E336" i="16"/>
  <c r="I336" i="16" s="1"/>
  <c r="G336" i="16"/>
  <c r="G369" i="16"/>
  <c r="E369" i="16"/>
  <c r="I369" i="16" s="1"/>
  <c r="G220" i="16"/>
  <c r="E220" i="16"/>
  <c r="I220" i="16" s="1"/>
  <c r="G252" i="16"/>
  <c r="E252" i="16"/>
  <c r="I252" i="16" s="1"/>
  <c r="E178" i="16"/>
  <c r="I178" i="16" s="1"/>
  <c r="G178" i="16"/>
  <c r="E210" i="16"/>
  <c r="I210" i="16" s="1"/>
  <c r="G210" i="16"/>
  <c r="E242" i="16"/>
  <c r="I242" i="16" s="1"/>
  <c r="G242" i="16"/>
  <c r="E275" i="16"/>
  <c r="I275" i="16" s="1"/>
  <c r="G275" i="16"/>
  <c r="E307" i="16"/>
  <c r="I307" i="16" s="1"/>
  <c r="G307" i="16"/>
  <c r="G339" i="16"/>
  <c r="E339" i="16"/>
  <c r="I339" i="16" s="1"/>
  <c r="G357" i="16"/>
  <c r="E357" i="16"/>
  <c r="I357" i="16" s="1"/>
  <c r="G372" i="16"/>
  <c r="E372" i="16"/>
  <c r="I372" i="16" s="1"/>
  <c r="E359" i="16"/>
  <c r="I359" i="16" s="1"/>
  <c r="G359" i="16"/>
  <c r="E391" i="16"/>
  <c r="I391" i="16" s="1"/>
  <c r="G391" i="16"/>
  <c r="G403" i="16"/>
  <c r="E403" i="16"/>
  <c r="I403" i="16" s="1"/>
  <c r="G419" i="16"/>
  <c r="E419" i="16"/>
  <c r="I419" i="16" s="1"/>
  <c r="E447" i="16"/>
  <c r="I447" i="16" s="1"/>
  <c r="G447" i="16"/>
  <c r="G470" i="16"/>
  <c r="E470" i="16"/>
  <c r="I470" i="16" s="1"/>
  <c r="E461" i="16"/>
  <c r="I461" i="16" s="1"/>
  <c r="G461" i="16"/>
  <c r="G500" i="16"/>
  <c r="E500" i="16"/>
  <c r="I500" i="16" s="1"/>
  <c r="G532" i="16"/>
  <c r="E532" i="16"/>
  <c r="I532" i="16" s="1"/>
  <c r="E514" i="16"/>
  <c r="I514" i="16" s="1"/>
  <c r="G514" i="16"/>
  <c r="G366" i="16"/>
  <c r="E366" i="16"/>
  <c r="I366" i="16" s="1"/>
  <c r="G398" i="16"/>
  <c r="E398" i="16"/>
  <c r="I398" i="16" s="1"/>
  <c r="G428" i="16"/>
  <c r="E428" i="16"/>
  <c r="I428" i="16" s="1"/>
  <c r="G430" i="16"/>
  <c r="E430" i="16"/>
  <c r="I430" i="16" s="1"/>
  <c r="G409" i="16"/>
  <c r="E409" i="16"/>
  <c r="I409" i="16" s="1"/>
  <c r="G441" i="16"/>
  <c r="E441" i="16"/>
  <c r="I441" i="16" s="1"/>
  <c r="E479" i="16"/>
  <c r="I479" i="16" s="1"/>
  <c r="G479" i="16"/>
  <c r="G472" i="16"/>
  <c r="E472" i="16"/>
  <c r="I472" i="16" s="1"/>
  <c r="E501" i="16"/>
  <c r="I501" i="16" s="1"/>
  <c r="G501" i="16"/>
  <c r="E533" i="16"/>
  <c r="I533" i="16" s="1"/>
  <c r="G533" i="16"/>
  <c r="G515" i="16"/>
  <c r="E515" i="16"/>
  <c r="I515" i="16" s="1"/>
  <c r="E360" i="16"/>
  <c r="I360" i="16" s="1"/>
  <c r="G360" i="16"/>
  <c r="E392" i="16"/>
  <c r="I392" i="16" s="1"/>
  <c r="G392" i="16"/>
  <c r="E379" i="16"/>
  <c r="I379" i="16" s="1"/>
  <c r="G379" i="16"/>
  <c r="E407" i="16"/>
  <c r="I407" i="16" s="1"/>
  <c r="G407" i="16"/>
  <c r="E439" i="16"/>
  <c r="I439" i="16" s="1"/>
  <c r="G439" i="16"/>
  <c r="E458" i="16"/>
  <c r="I458" i="16" s="1"/>
  <c r="G458" i="16"/>
  <c r="G488" i="16"/>
  <c r="E488" i="16"/>
  <c r="I488" i="16" s="1"/>
  <c r="G481" i="16"/>
  <c r="E481" i="16"/>
  <c r="I481" i="16" s="1"/>
  <c r="E520" i="16"/>
  <c r="I520" i="16" s="1"/>
  <c r="G520" i="16"/>
  <c r="G502" i="16"/>
  <c r="E502" i="16"/>
  <c r="I502" i="16" s="1"/>
  <c r="G534" i="16"/>
  <c r="E534" i="16"/>
  <c r="I534" i="16" s="1"/>
  <c r="G354" i="16"/>
  <c r="E354" i="16"/>
  <c r="I354" i="16" s="1"/>
  <c r="E386" i="16"/>
  <c r="I386" i="16" s="1"/>
  <c r="G386" i="16"/>
  <c r="E416" i="16"/>
  <c r="I416" i="16" s="1"/>
  <c r="G416" i="16"/>
  <c r="E453" i="16"/>
  <c r="I453" i="16" s="1"/>
  <c r="G453" i="16"/>
  <c r="E418" i="16"/>
  <c r="I418" i="16" s="1"/>
  <c r="G418" i="16"/>
  <c r="G429" i="16"/>
  <c r="E429" i="16"/>
  <c r="I429" i="16" s="1"/>
  <c r="G467" i="16"/>
  <c r="E467" i="16"/>
  <c r="I467" i="16" s="1"/>
  <c r="G460" i="16"/>
  <c r="E460" i="16"/>
  <c r="I460" i="16" s="1"/>
  <c r="G489" i="16"/>
  <c r="E489" i="16"/>
  <c r="I489" i="16" s="1"/>
  <c r="G521" i="16"/>
  <c r="E521" i="16"/>
  <c r="I521" i="16" s="1"/>
  <c r="E503" i="16"/>
  <c r="I503" i="16" s="1"/>
  <c r="G503" i="16"/>
  <c r="E535" i="16"/>
  <c r="I535" i="16" s="1"/>
  <c r="G535" i="16"/>
  <c r="G34" i="16"/>
  <c r="E34" i="16"/>
  <c r="I34" i="16" s="1"/>
  <c r="G43" i="16"/>
  <c r="E43" i="16"/>
  <c r="I43" i="16" s="1"/>
  <c r="G51" i="16"/>
  <c r="E51" i="16"/>
  <c r="I51" i="16" s="1"/>
  <c r="G30" i="16"/>
  <c r="E30" i="16"/>
  <c r="I30" i="16" s="1"/>
  <c r="E31" i="16"/>
  <c r="I31" i="16" s="1"/>
  <c r="G31" i="16"/>
  <c r="E66" i="16"/>
  <c r="I66" i="16" s="1"/>
  <c r="G66" i="16"/>
  <c r="G13" i="16"/>
  <c r="E13" i="16"/>
  <c r="I13" i="16" s="1"/>
  <c r="E69" i="16"/>
  <c r="I69" i="16" s="1"/>
  <c r="G69" i="16"/>
  <c r="E101" i="16"/>
  <c r="I101" i="16" s="1"/>
  <c r="G101" i="16"/>
  <c r="E133" i="16"/>
  <c r="I133" i="16" s="1"/>
  <c r="G133" i="16"/>
  <c r="G72" i="16"/>
  <c r="E72" i="16"/>
  <c r="I72" i="16" s="1"/>
  <c r="G104" i="16"/>
  <c r="E104" i="16"/>
  <c r="I104" i="16" s="1"/>
  <c r="G136" i="16"/>
  <c r="E136" i="16"/>
  <c r="I136" i="16" s="1"/>
  <c r="G169" i="16"/>
  <c r="E169" i="16"/>
  <c r="I169" i="16" s="1"/>
  <c r="G87" i="16"/>
  <c r="E87" i="16"/>
  <c r="I87" i="16" s="1"/>
  <c r="G119" i="16"/>
  <c r="E119" i="16"/>
  <c r="I119" i="16" s="1"/>
  <c r="G151" i="16"/>
  <c r="E151" i="16"/>
  <c r="I151" i="16" s="1"/>
  <c r="G185" i="16"/>
  <c r="E185" i="16"/>
  <c r="I185" i="16" s="1"/>
  <c r="G217" i="16"/>
  <c r="E217" i="16"/>
  <c r="I217" i="16" s="1"/>
  <c r="G249" i="16"/>
  <c r="E249" i="16"/>
  <c r="I249" i="16" s="1"/>
  <c r="E29" i="16"/>
  <c r="I29" i="16" s="1"/>
  <c r="G29" i="16"/>
  <c r="E32" i="16"/>
  <c r="I32" i="16" s="1"/>
  <c r="G32" i="16"/>
  <c r="E68" i="16"/>
  <c r="I68" i="16" s="1"/>
  <c r="G68" i="16"/>
  <c r="E98" i="16"/>
  <c r="I98" i="16" s="1"/>
  <c r="G98" i="16"/>
  <c r="E130" i="16"/>
  <c r="I130" i="16" s="1"/>
  <c r="G130" i="16"/>
  <c r="E160" i="16"/>
  <c r="I160" i="16" s="1"/>
  <c r="G160" i="16"/>
  <c r="E161" i="16"/>
  <c r="I161" i="16" s="1"/>
  <c r="G161" i="16"/>
  <c r="G176" i="16"/>
  <c r="E176" i="16"/>
  <c r="I176" i="16" s="1"/>
  <c r="E89" i="16"/>
  <c r="I89" i="16" s="1"/>
  <c r="G89" i="16"/>
  <c r="E121" i="16"/>
  <c r="I121" i="16" s="1"/>
  <c r="G121" i="16"/>
  <c r="E153" i="16"/>
  <c r="I153" i="16" s="1"/>
  <c r="G153" i="16"/>
  <c r="G92" i="16"/>
  <c r="E92" i="16"/>
  <c r="I92" i="16" s="1"/>
  <c r="G124" i="16"/>
  <c r="E124" i="16"/>
  <c r="I124" i="16" s="1"/>
  <c r="G156" i="16"/>
  <c r="E156" i="16"/>
  <c r="I156" i="16" s="1"/>
  <c r="G75" i="16"/>
  <c r="E75" i="16"/>
  <c r="I75" i="16" s="1"/>
  <c r="G107" i="16"/>
  <c r="E107" i="16"/>
  <c r="I107" i="16" s="1"/>
  <c r="G139" i="16"/>
  <c r="E139" i="16"/>
  <c r="I139" i="16" s="1"/>
  <c r="E173" i="16"/>
  <c r="I173" i="16" s="1"/>
  <c r="G173" i="16"/>
  <c r="E205" i="16"/>
  <c r="I205" i="16" s="1"/>
  <c r="G205" i="16"/>
  <c r="E237" i="16"/>
  <c r="I237" i="16" s="1"/>
  <c r="G237" i="16"/>
  <c r="G58" i="16"/>
  <c r="E58" i="16"/>
  <c r="I58" i="16" s="1"/>
  <c r="G41" i="16"/>
  <c r="E41" i="16"/>
  <c r="I41" i="16" s="1"/>
  <c r="G12" i="16"/>
  <c r="E12" i="16"/>
  <c r="I12" i="16" s="1"/>
  <c r="G44" i="16"/>
  <c r="E44" i="16"/>
  <c r="I44" i="16" s="1"/>
  <c r="E78" i="16"/>
  <c r="I78" i="16" s="1"/>
  <c r="G78" i="16"/>
  <c r="E110" i="16"/>
  <c r="I110" i="16" s="1"/>
  <c r="G110" i="16"/>
  <c r="E142" i="16"/>
  <c r="I142" i="16" s="1"/>
  <c r="G142" i="16"/>
  <c r="G188" i="16"/>
  <c r="E188" i="16"/>
  <c r="I188" i="16" s="1"/>
  <c r="G175" i="16"/>
  <c r="E175" i="16"/>
  <c r="I175" i="16" s="1"/>
  <c r="G207" i="16"/>
  <c r="E207" i="16"/>
  <c r="I207" i="16" s="1"/>
  <c r="G239" i="16"/>
  <c r="E239" i="16"/>
  <c r="I239" i="16" s="1"/>
  <c r="G259" i="16"/>
  <c r="E259" i="16"/>
  <c r="I259" i="16" s="1"/>
  <c r="E274" i="16"/>
  <c r="I274" i="16" s="1"/>
  <c r="G274" i="16"/>
  <c r="E306" i="16"/>
  <c r="I306" i="16" s="1"/>
  <c r="G306" i="16"/>
  <c r="E338" i="16"/>
  <c r="I338" i="16" s="1"/>
  <c r="G338" i="16"/>
  <c r="G285" i="16"/>
  <c r="E285" i="16"/>
  <c r="I285" i="16" s="1"/>
  <c r="G317" i="16"/>
  <c r="E317" i="16"/>
  <c r="I317" i="16" s="1"/>
  <c r="G349" i="16"/>
  <c r="E349" i="16"/>
  <c r="I349" i="16" s="1"/>
  <c r="E284" i="16"/>
  <c r="I284" i="16" s="1"/>
  <c r="G284" i="16"/>
  <c r="E316" i="16"/>
  <c r="I316" i="16" s="1"/>
  <c r="G316" i="16"/>
  <c r="E348" i="16"/>
  <c r="I348" i="16" s="1"/>
  <c r="G348" i="16"/>
  <c r="E381" i="16"/>
  <c r="I381" i="16" s="1"/>
  <c r="G381" i="16"/>
  <c r="G200" i="16"/>
  <c r="E200" i="16"/>
  <c r="I200" i="16" s="1"/>
  <c r="G232" i="16"/>
  <c r="E232" i="16"/>
  <c r="I232" i="16" s="1"/>
  <c r="E158" i="16"/>
  <c r="I158" i="16" s="1"/>
  <c r="G158" i="16"/>
  <c r="E190" i="16"/>
  <c r="I190" i="16" s="1"/>
  <c r="G190" i="16"/>
  <c r="E222" i="16"/>
  <c r="I222" i="16" s="1"/>
  <c r="G222" i="16"/>
  <c r="E254" i="16"/>
  <c r="I254" i="16" s="1"/>
  <c r="G254" i="16"/>
  <c r="E287" i="16"/>
  <c r="I287" i="16" s="1"/>
  <c r="G287" i="16"/>
  <c r="E319" i="16"/>
  <c r="I319" i="16" s="1"/>
  <c r="G319" i="16"/>
  <c r="E203" i="16"/>
  <c r="I203" i="16" s="1"/>
  <c r="G203" i="16"/>
  <c r="E235" i="16"/>
  <c r="I235" i="16" s="1"/>
  <c r="G235" i="16"/>
  <c r="E270" i="16"/>
  <c r="I270" i="16" s="1"/>
  <c r="G270" i="16"/>
  <c r="E302" i="16"/>
  <c r="I302" i="16" s="1"/>
  <c r="G302" i="16"/>
  <c r="E334" i="16"/>
  <c r="I334" i="16" s="1"/>
  <c r="G334" i="16"/>
  <c r="G281" i="16"/>
  <c r="E281" i="16"/>
  <c r="I281" i="16" s="1"/>
  <c r="G313" i="16"/>
  <c r="E313" i="16"/>
  <c r="I313" i="16" s="1"/>
  <c r="G345" i="16"/>
  <c r="E345" i="16"/>
  <c r="I345" i="16" s="1"/>
  <c r="G280" i="16"/>
  <c r="E280" i="16"/>
  <c r="I280" i="16" s="1"/>
  <c r="G312" i="16"/>
  <c r="E312" i="16"/>
  <c r="I312" i="16" s="1"/>
  <c r="G344" i="16"/>
  <c r="E344" i="16"/>
  <c r="I344" i="16" s="1"/>
  <c r="E377" i="16"/>
  <c r="I377" i="16" s="1"/>
  <c r="G377" i="16"/>
  <c r="G196" i="16"/>
  <c r="E196" i="16"/>
  <c r="I196" i="16" s="1"/>
  <c r="G228" i="16"/>
  <c r="E228" i="16"/>
  <c r="I228" i="16" s="1"/>
  <c r="G261" i="16"/>
  <c r="E261" i="16"/>
  <c r="I261" i="16" s="1"/>
  <c r="E186" i="16"/>
  <c r="I186" i="16" s="1"/>
  <c r="G186" i="16"/>
  <c r="E218" i="16"/>
  <c r="I218" i="16" s="1"/>
  <c r="G218" i="16"/>
  <c r="E250" i="16"/>
  <c r="I250" i="16" s="1"/>
  <c r="G250" i="16"/>
  <c r="E283" i="16"/>
  <c r="I283" i="16" s="1"/>
  <c r="G283" i="16"/>
  <c r="E315" i="16"/>
  <c r="I315" i="16" s="1"/>
  <c r="G315" i="16"/>
  <c r="E347" i="16"/>
  <c r="I347" i="16" s="1"/>
  <c r="G347" i="16"/>
  <c r="G380" i="16"/>
  <c r="E380" i="16"/>
  <c r="I380" i="16" s="1"/>
  <c r="E367" i="16"/>
  <c r="I367" i="16" s="1"/>
  <c r="G367" i="16"/>
  <c r="G399" i="16"/>
  <c r="E399" i="16"/>
  <c r="I399" i="16" s="1"/>
  <c r="G427" i="16"/>
  <c r="E427" i="16"/>
  <c r="I427" i="16" s="1"/>
  <c r="G478" i="16"/>
  <c r="E478" i="16"/>
  <c r="I478" i="16" s="1"/>
  <c r="E469" i="16"/>
  <c r="I469" i="16" s="1"/>
  <c r="G469" i="16"/>
  <c r="G508" i="16"/>
  <c r="E508" i="16"/>
  <c r="I508" i="16" s="1"/>
  <c r="E522" i="16"/>
  <c r="I522" i="16" s="1"/>
  <c r="G522" i="16"/>
  <c r="E374" i="16"/>
  <c r="I374" i="16" s="1"/>
  <c r="G374" i="16"/>
  <c r="E404" i="16"/>
  <c r="I404" i="16" s="1"/>
  <c r="G404" i="16"/>
  <c r="E436" i="16"/>
  <c r="I436" i="16" s="1"/>
  <c r="G436" i="16"/>
  <c r="E406" i="16"/>
  <c r="I406" i="16" s="1"/>
  <c r="G406" i="16"/>
  <c r="E438" i="16"/>
  <c r="I438" i="16" s="1"/>
  <c r="G438" i="16"/>
  <c r="E417" i="16"/>
  <c r="I417" i="16" s="1"/>
  <c r="G417" i="16"/>
  <c r="E487" i="16"/>
  <c r="I487" i="16" s="1"/>
  <c r="G487" i="16"/>
  <c r="G448" i="16"/>
  <c r="E448" i="16"/>
  <c r="I448" i="16" s="1"/>
  <c r="E480" i="16"/>
  <c r="I480" i="16" s="1"/>
  <c r="G480" i="16"/>
  <c r="G509" i="16"/>
  <c r="E509" i="16"/>
  <c r="I509" i="16" s="1"/>
  <c r="E523" i="16"/>
  <c r="I523" i="16" s="1"/>
  <c r="G523" i="16"/>
  <c r="G368" i="16"/>
  <c r="E368" i="16"/>
  <c r="I368" i="16" s="1"/>
  <c r="G387" i="16"/>
  <c r="E387" i="16"/>
  <c r="I387" i="16" s="1"/>
  <c r="G415" i="16"/>
  <c r="E415" i="16"/>
  <c r="I415" i="16" s="1"/>
  <c r="E451" i="16"/>
  <c r="I451" i="16" s="1"/>
  <c r="G451" i="16"/>
  <c r="G466" i="16"/>
  <c r="E466" i="16"/>
  <c r="I466" i="16" s="1"/>
  <c r="E457" i="16"/>
  <c r="I457" i="16" s="1"/>
  <c r="G457" i="16"/>
  <c r="G528" i="16"/>
  <c r="E528" i="16"/>
  <c r="I528" i="16" s="1"/>
  <c r="E510" i="16"/>
  <c r="I510" i="16" s="1"/>
  <c r="G510" i="16"/>
  <c r="G362" i="16"/>
  <c r="E362" i="16"/>
  <c r="I362" i="16" s="1"/>
  <c r="G394" i="16"/>
  <c r="E394" i="16"/>
  <c r="I394" i="16" s="1"/>
  <c r="G424" i="16"/>
  <c r="E424" i="16"/>
  <c r="I424" i="16" s="1"/>
  <c r="G426" i="16"/>
  <c r="E426" i="16"/>
  <c r="I426" i="16" s="1"/>
  <c r="E405" i="16"/>
  <c r="I405" i="16" s="1"/>
  <c r="G405" i="16"/>
  <c r="E437" i="16"/>
  <c r="I437" i="16" s="1"/>
  <c r="G437" i="16"/>
  <c r="E475" i="16"/>
  <c r="I475" i="16" s="1"/>
  <c r="G475" i="16"/>
  <c r="E491" i="16"/>
  <c r="I491" i="16" s="1"/>
  <c r="G491" i="16"/>
  <c r="E468" i="16"/>
  <c r="I468" i="16" s="1"/>
  <c r="G468" i="16"/>
  <c r="E497" i="16"/>
  <c r="I497" i="16" s="1"/>
  <c r="G497" i="16"/>
  <c r="E529" i="16"/>
  <c r="I529" i="16" s="1"/>
  <c r="G529" i="16"/>
  <c r="G511" i="16"/>
  <c r="E511" i="16"/>
  <c r="I511" i="16" s="1"/>
  <c r="G19" i="16"/>
  <c r="E19" i="16"/>
  <c r="I19" i="16" s="1"/>
  <c r="E42" i="16"/>
  <c r="I42" i="16" s="1"/>
  <c r="G42" i="16"/>
  <c r="G38" i="16"/>
  <c r="E38" i="16"/>
  <c r="I38" i="16" s="1"/>
  <c r="G11" i="16"/>
  <c r="E11" i="16"/>
  <c r="I11" i="16" s="1"/>
  <c r="G39" i="16"/>
  <c r="E39" i="16"/>
  <c r="I39" i="16" s="1"/>
  <c r="E77" i="16"/>
  <c r="I77" i="16" s="1"/>
  <c r="G77" i="16"/>
  <c r="E109" i="16"/>
  <c r="I109" i="16" s="1"/>
  <c r="G109" i="16"/>
  <c r="E141" i="16"/>
  <c r="I141" i="16" s="1"/>
  <c r="G141" i="16"/>
  <c r="G80" i="16"/>
  <c r="E80" i="16"/>
  <c r="I80" i="16" s="1"/>
  <c r="G112" i="16"/>
  <c r="E112" i="16"/>
  <c r="I112" i="16" s="1"/>
  <c r="G144" i="16"/>
  <c r="E144" i="16"/>
  <c r="I144" i="16" s="1"/>
  <c r="G63" i="16"/>
  <c r="E63" i="16"/>
  <c r="I63" i="16" s="1"/>
  <c r="G95" i="16"/>
  <c r="E95" i="16"/>
  <c r="I95" i="16" s="1"/>
  <c r="G127" i="16"/>
  <c r="E127" i="16"/>
  <c r="I127" i="16" s="1"/>
  <c r="G193" i="16"/>
  <c r="E193" i="16"/>
  <c r="I193" i="16" s="1"/>
  <c r="G225" i="16"/>
  <c r="E225" i="16"/>
  <c r="I225" i="16" s="1"/>
  <c r="G257" i="16"/>
  <c r="E257" i="16"/>
  <c r="I257" i="16" s="1"/>
  <c r="G54" i="16"/>
  <c r="E54" i="16"/>
  <c r="I54" i="16" s="1"/>
  <c r="E37" i="16"/>
  <c r="I37" i="16" s="1"/>
  <c r="G37" i="16"/>
  <c r="E40" i="16"/>
  <c r="I40" i="16" s="1"/>
  <c r="G40" i="16"/>
  <c r="E74" i="16"/>
  <c r="I74" i="16" s="1"/>
  <c r="G74" i="16"/>
  <c r="E106" i="16"/>
  <c r="I106" i="16" s="1"/>
  <c r="G106" i="16"/>
  <c r="E138" i="16"/>
  <c r="I138" i="16" s="1"/>
  <c r="G138" i="16"/>
  <c r="G171" i="16"/>
  <c r="E171" i="16"/>
  <c r="I171" i="16" s="1"/>
  <c r="G184" i="16"/>
  <c r="E184" i="16"/>
  <c r="I184" i="16" s="1"/>
  <c r="G62" i="16"/>
  <c r="E62" i="16"/>
  <c r="I62" i="16" s="1"/>
  <c r="G65" i="16"/>
  <c r="E65" i="16"/>
  <c r="I65" i="16" s="1"/>
  <c r="G97" i="16"/>
  <c r="E97" i="16"/>
  <c r="I97" i="16" s="1"/>
  <c r="G129" i="16"/>
  <c r="E129" i="16"/>
  <c r="I129" i="16" s="1"/>
  <c r="E163" i="16"/>
  <c r="I163" i="16" s="1"/>
  <c r="G163" i="16"/>
  <c r="E100" i="16"/>
  <c r="I100" i="16" s="1"/>
  <c r="G100" i="16"/>
  <c r="E132" i="16"/>
  <c r="I132" i="16" s="1"/>
  <c r="G132" i="16"/>
  <c r="G164" i="16"/>
  <c r="E164" i="16"/>
  <c r="I164" i="16" s="1"/>
  <c r="E83" i="16"/>
  <c r="I83" i="16" s="1"/>
  <c r="G83" i="16"/>
  <c r="E115" i="16"/>
  <c r="I115" i="16" s="1"/>
  <c r="G115" i="16"/>
  <c r="E147" i="16"/>
  <c r="I147" i="16" s="1"/>
  <c r="G147" i="16"/>
  <c r="G181" i="16"/>
  <c r="E181" i="16"/>
  <c r="I181" i="16" s="1"/>
  <c r="G213" i="16"/>
  <c r="E213" i="16"/>
  <c r="I213" i="16" s="1"/>
  <c r="G245" i="16"/>
  <c r="E245" i="16"/>
  <c r="I245" i="16" s="1"/>
  <c r="E17" i="16"/>
  <c r="I17" i="16" s="1"/>
  <c r="G17" i="16"/>
  <c r="E49" i="16"/>
  <c r="I49" i="16" s="1"/>
  <c r="G49" i="16"/>
  <c r="E20" i="16"/>
  <c r="I20" i="16" s="1"/>
  <c r="G20" i="16"/>
  <c r="E52" i="16"/>
  <c r="I52" i="16" s="1"/>
  <c r="G52" i="16"/>
  <c r="G86" i="16"/>
  <c r="E86" i="16"/>
  <c r="I86" i="16" s="1"/>
  <c r="G118" i="16"/>
  <c r="E118" i="16"/>
  <c r="I118" i="16" s="1"/>
  <c r="G150" i="16"/>
  <c r="E150" i="16"/>
  <c r="I150" i="16" s="1"/>
  <c r="E165" i="16"/>
  <c r="I165" i="16" s="1"/>
  <c r="G165" i="16"/>
  <c r="E263" i="16"/>
  <c r="I263" i="16" s="1"/>
  <c r="G263" i="16"/>
  <c r="G183" i="16"/>
  <c r="E183" i="16"/>
  <c r="I183" i="16" s="1"/>
  <c r="G215" i="16"/>
  <c r="E215" i="16"/>
  <c r="I215" i="16" s="1"/>
  <c r="G247" i="16"/>
  <c r="E247" i="16"/>
  <c r="I247" i="16" s="1"/>
  <c r="E282" i="16"/>
  <c r="I282" i="16" s="1"/>
  <c r="G282" i="16"/>
  <c r="E314" i="16"/>
  <c r="I314" i="16" s="1"/>
  <c r="G314" i="16"/>
  <c r="E346" i="16"/>
  <c r="I346" i="16" s="1"/>
  <c r="G346" i="16"/>
  <c r="G293" i="16"/>
  <c r="E293" i="16"/>
  <c r="I293" i="16" s="1"/>
  <c r="G325" i="16"/>
  <c r="E325" i="16"/>
  <c r="I325" i="16" s="1"/>
  <c r="E260" i="16"/>
  <c r="I260" i="16" s="1"/>
  <c r="G260" i="16"/>
  <c r="E292" i="16"/>
  <c r="I292" i="16" s="1"/>
  <c r="G292" i="16"/>
  <c r="E324" i="16"/>
  <c r="I324" i="16" s="1"/>
  <c r="G324" i="16"/>
  <c r="E389" i="16"/>
  <c r="I389" i="16" s="1"/>
  <c r="G389" i="16"/>
  <c r="E208" i="16"/>
  <c r="I208" i="16" s="1"/>
  <c r="G208" i="16"/>
  <c r="E240" i="16"/>
  <c r="I240" i="16" s="1"/>
  <c r="G240" i="16"/>
  <c r="G166" i="16"/>
  <c r="E166" i="16"/>
  <c r="I166" i="16" s="1"/>
  <c r="G198" i="16"/>
  <c r="E198" i="16"/>
  <c r="I198" i="16" s="1"/>
  <c r="G230" i="16"/>
  <c r="E230" i="16"/>
  <c r="I230" i="16" s="1"/>
  <c r="E262" i="16"/>
  <c r="I262" i="16" s="1"/>
  <c r="G262" i="16"/>
  <c r="G295" i="16"/>
  <c r="E295" i="16"/>
  <c r="I295" i="16" s="1"/>
  <c r="G327" i="16"/>
  <c r="E327" i="16"/>
  <c r="I327" i="16" s="1"/>
  <c r="G352" i="16"/>
  <c r="E352" i="16"/>
  <c r="I352" i="16" s="1"/>
  <c r="G179" i="16"/>
  <c r="E179" i="16"/>
  <c r="I179" i="16" s="1"/>
  <c r="G211" i="16"/>
  <c r="E211" i="16"/>
  <c r="I211" i="16" s="1"/>
  <c r="G243" i="16"/>
  <c r="E243" i="16"/>
  <c r="I243" i="16" s="1"/>
  <c r="E265" i="16"/>
  <c r="I265" i="16" s="1"/>
  <c r="G265" i="16"/>
  <c r="G278" i="16"/>
  <c r="E278" i="16"/>
  <c r="I278" i="16" s="1"/>
  <c r="G310" i="16"/>
  <c r="E310" i="16"/>
  <c r="I310" i="16" s="1"/>
  <c r="G342" i="16"/>
  <c r="E342" i="16"/>
  <c r="I342" i="16" s="1"/>
  <c r="E289" i="16"/>
  <c r="I289" i="16" s="1"/>
  <c r="G289" i="16"/>
  <c r="E321" i="16"/>
  <c r="I321" i="16" s="1"/>
  <c r="G321" i="16"/>
  <c r="E355" i="16"/>
  <c r="I355" i="16" s="1"/>
  <c r="G355" i="16"/>
  <c r="E288" i="16"/>
  <c r="I288" i="16" s="1"/>
  <c r="G288" i="16"/>
  <c r="E320" i="16"/>
  <c r="I320" i="16" s="1"/>
  <c r="G320" i="16"/>
  <c r="G385" i="16"/>
  <c r="E385" i="16"/>
  <c r="I385" i="16" s="1"/>
  <c r="G204" i="16"/>
  <c r="E204" i="16"/>
  <c r="I204" i="16" s="1"/>
  <c r="G236" i="16"/>
  <c r="E236" i="16"/>
  <c r="I236" i="16" s="1"/>
  <c r="E162" i="16"/>
  <c r="I162" i="16" s="1"/>
  <c r="G162" i="16"/>
  <c r="E194" i="16"/>
  <c r="I194" i="16" s="1"/>
  <c r="G194" i="16"/>
  <c r="E226" i="16"/>
  <c r="I226" i="16" s="1"/>
  <c r="G226" i="16"/>
  <c r="E291" i="16"/>
  <c r="I291" i="16" s="1"/>
  <c r="G291" i="16"/>
  <c r="E323" i="16"/>
  <c r="I323" i="16" s="1"/>
  <c r="G323" i="16"/>
  <c r="G356" i="16"/>
  <c r="E356" i="16"/>
  <c r="I356" i="16" s="1"/>
  <c r="G388" i="16"/>
  <c r="E388" i="16"/>
  <c r="I388" i="16" s="1"/>
  <c r="E375" i="16"/>
  <c r="I375" i="16" s="1"/>
  <c r="G375" i="16"/>
  <c r="G435" i="16"/>
  <c r="E435" i="16"/>
  <c r="I435" i="16" s="1"/>
  <c r="G454" i="16"/>
  <c r="E454" i="16"/>
  <c r="I454" i="16" s="1"/>
  <c r="G486" i="16"/>
  <c r="E486" i="16"/>
  <c r="I486" i="16" s="1"/>
  <c r="E477" i="16"/>
  <c r="I477" i="16" s="1"/>
  <c r="G477" i="16"/>
  <c r="G516" i="16"/>
  <c r="E516" i="16"/>
  <c r="I516" i="16" s="1"/>
  <c r="E498" i="16"/>
  <c r="I498" i="16" s="1"/>
  <c r="G498" i="16"/>
  <c r="E530" i="16"/>
  <c r="I530" i="16" s="1"/>
  <c r="G530" i="16"/>
  <c r="G350" i="16"/>
  <c r="E350" i="16"/>
  <c r="I350" i="16" s="1"/>
  <c r="G382" i="16"/>
  <c r="E382" i="16"/>
  <c r="I382" i="16" s="1"/>
  <c r="G412" i="16"/>
  <c r="E412" i="16"/>
  <c r="I412" i="16" s="1"/>
  <c r="G444" i="16"/>
  <c r="E444" i="16"/>
  <c r="I444" i="16" s="1"/>
  <c r="G414" i="16"/>
  <c r="E414" i="16"/>
  <c r="I414" i="16" s="1"/>
  <c r="E445" i="16"/>
  <c r="I445" i="16" s="1"/>
  <c r="G445" i="16"/>
  <c r="G425" i="16"/>
  <c r="E425" i="16"/>
  <c r="I425" i="16" s="1"/>
  <c r="E463" i="16"/>
  <c r="I463" i="16" s="1"/>
  <c r="G463" i="16"/>
  <c r="G456" i="16"/>
  <c r="E456" i="16"/>
  <c r="I456" i="16" s="1"/>
  <c r="E517" i="16"/>
  <c r="I517" i="16" s="1"/>
  <c r="G517" i="16"/>
  <c r="G499" i="16"/>
  <c r="E499" i="16"/>
  <c r="I499" i="16" s="1"/>
  <c r="G531" i="16"/>
  <c r="E531" i="16"/>
  <c r="I531" i="16" s="1"/>
  <c r="E376" i="16"/>
  <c r="I376" i="16" s="1"/>
  <c r="G376" i="16"/>
  <c r="E363" i="16"/>
  <c r="I363" i="16" s="1"/>
  <c r="G363" i="16"/>
  <c r="E395" i="16"/>
  <c r="I395" i="16" s="1"/>
  <c r="G395" i="16"/>
  <c r="E423" i="16"/>
  <c r="I423" i="16" s="1"/>
  <c r="G423" i="16"/>
  <c r="E455" i="16"/>
  <c r="I455" i="16" s="1"/>
  <c r="G455" i="16"/>
  <c r="G490" i="16"/>
  <c r="E490" i="16"/>
  <c r="I490" i="16" s="1"/>
  <c r="E474" i="16"/>
  <c r="I474" i="16" s="1"/>
  <c r="G474" i="16"/>
  <c r="G465" i="16"/>
  <c r="E465" i="16"/>
  <c r="I465" i="16" s="1"/>
  <c r="E504" i="16"/>
  <c r="I504" i="16" s="1"/>
  <c r="G504" i="16"/>
  <c r="G518" i="16"/>
  <c r="E518" i="16"/>
  <c r="I518" i="16" s="1"/>
  <c r="E402" i="16"/>
  <c r="I402" i="16" s="1"/>
  <c r="G402" i="16"/>
  <c r="E370" i="16"/>
  <c r="I370" i="16" s="1"/>
  <c r="G370" i="16"/>
  <c r="E400" i="16"/>
  <c r="I400" i="16" s="1"/>
  <c r="G400" i="16"/>
  <c r="E432" i="16"/>
  <c r="I432" i="16" s="1"/>
  <c r="G432" i="16"/>
  <c r="E434" i="16"/>
  <c r="I434" i="16" s="1"/>
  <c r="G434" i="16"/>
  <c r="G413" i="16"/>
  <c r="E413" i="16"/>
  <c r="I413" i="16" s="1"/>
  <c r="E446" i="16"/>
  <c r="I446" i="16" s="1"/>
  <c r="G446" i="16"/>
  <c r="G483" i="16"/>
  <c r="E483" i="16"/>
  <c r="I483" i="16" s="1"/>
  <c r="G476" i="16"/>
  <c r="E476" i="16"/>
  <c r="I476" i="16" s="1"/>
  <c r="G505" i="16"/>
  <c r="E505" i="16"/>
  <c r="I505" i="16" s="1"/>
  <c r="E519" i="16"/>
  <c r="I519" i="16" s="1"/>
  <c r="G519" i="16"/>
  <c r="E50" i="12"/>
  <c r="I50" i="12" s="1"/>
  <c r="G50" i="12"/>
  <c r="E58" i="12"/>
  <c r="I58" i="12" s="1"/>
  <c r="G58" i="12"/>
  <c r="E534" i="12"/>
  <c r="I534" i="12" s="1"/>
  <c r="G534" i="12"/>
  <c r="G64" i="12"/>
  <c r="E64" i="12"/>
  <c r="I64" i="12" s="1"/>
  <c r="G32" i="12"/>
  <c r="E32" i="12"/>
  <c r="I32" i="12" s="1"/>
  <c r="G119" i="12"/>
  <c r="E119" i="12"/>
  <c r="I119" i="12" s="1"/>
  <c r="G13" i="12"/>
  <c r="E13" i="12"/>
  <c r="I13" i="12" s="1"/>
  <c r="E465" i="12"/>
  <c r="I465" i="12" s="1"/>
  <c r="G465" i="12"/>
  <c r="G99" i="12"/>
  <c r="E99" i="12"/>
  <c r="I99" i="12" s="1"/>
  <c r="E274" i="12"/>
  <c r="I274" i="12" s="1"/>
  <c r="G274" i="12"/>
  <c r="G82" i="12"/>
  <c r="E82" i="12"/>
  <c r="I82" i="12" s="1"/>
  <c r="G110" i="12"/>
  <c r="E110" i="12"/>
  <c r="I110" i="12" s="1"/>
  <c r="G290" i="12"/>
  <c r="E290" i="12"/>
  <c r="I290" i="12" s="1"/>
  <c r="G441" i="12"/>
  <c r="E441" i="12"/>
  <c r="I441" i="12" s="1"/>
  <c r="G404" i="12"/>
  <c r="E404" i="12"/>
  <c r="I404" i="12" s="1"/>
  <c r="E103" i="12"/>
  <c r="I103" i="12" s="1"/>
  <c r="G103" i="12"/>
  <c r="E485" i="12"/>
  <c r="I485" i="12" s="1"/>
  <c r="G485" i="12"/>
  <c r="E397" i="12"/>
  <c r="I397" i="12" s="1"/>
  <c r="G397" i="12"/>
  <c r="G524" i="12"/>
  <c r="E524" i="12"/>
  <c r="I524" i="12" s="1"/>
  <c r="E33" i="12"/>
  <c r="I33" i="12" s="1"/>
  <c r="G33" i="12"/>
  <c r="E220" i="12"/>
  <c r="I220" i="12" s="1"/>
  <c r="G220" i="12"/>
  <c r="E320" i="12"/>
  <c r="I320" i="12" s="1"/>
  <c r="G320" i="12"/>
  <c r="G131" i="12"/>
  <c r="E131" i="12"/>
  <c r="I131" i="12" s="1"/>
  <c r="G154" i="12"/>
  <c r="E154" i="12"/>
  <c r="I154" i="12" s="1"/>
  <c r="G354" i="12"/>
  <c r="E354" i="12"/>
  <c r="I354" i="12" s="1"/>
  <c r="G418" i="12"/>
  <c r="E418" i="12"/>
  <c r="I418" i="12" s="1"/>
  <c r="G414" i="12"/>
  <c r="E414" i="12"/>
  <c r="I414" i="12" s="1"/>
  <c r="G321" i="12"/>
  <c r="E321" i="12"/>
  <c r="I321" i="12" s="1"/>
  <c r="G338" i="12"/>
  <c r="E338" i="12"/>
  <c r="I338" i="12" s="1"/>
  <c r="G532" i="12"/>
  <c r="E532" i="12"/>
  <c r="I532" i="12" s="1"/>
  <c r="G535" i="12"/>
  <c r="E535" i="12"/>
  <c r="I535" i="12" s="1"/>
  <c r="G417" i="12"/>
  <c r="E417" i="12"/>
  <c r="I417" i="12" s="1"/>
  <c r="G464" i="12"/>
  <c r="E464" i="12"/>
  <c r="I464" i="12" s="1"/>
  <c r="G273" i="12"/>
  <c r="E273" i="12"/>
  <c r="I273" i="12" s="1"/>
  <c r="G224" i="12"/>
  <c r="E224" i="12"/>
  <c r="I224" i="12" s="1"/>
  <c r="G123" i="12"/>
  <c r="E123" i="12"/>
  <c r="I123" i="12" s="1"/>
  <c r="G361" i="12"/>
  <c r="E361" i="12"/>
  <c r="I361" i="12" s="1"/>
  <c r="G351" i="12"/>
  <c r="E351" i="12"/>
  <c r="I351" i="12" s="1"/>
  <c r="E367" i="12"/>
  <c r="I367" i="12" s="1"/>
  <c r="G367" i="12"/>
  <c r="G445" i="12"/>
  <c r="E445" i="12"/>
  <c r="I445" i="12" s="1"/>
  <c r="G146" i="12"/>
  <c r="E146" i="12"/>
  <c r="I146" i="12" s="1"/>
  <c r="G346" i="12"/>
  <c r="E346" i="12"/>
  <c r="I346" i="12" s="1"/>
  <c r="G271" i="12"/>
  <c r="E271" i="12"/>
  <c r="I271" i="12" s="1"/>
  <c r="G472" i="12"/>
  <c r="E472" i="12"/>
  <c r="I472" i="12" s="1"/>
  <c r="E489" i="12"/>
  <c r="I489" i="12" s="1"/>
  <c r="G489" i="12"/>
  <c r="E94" i="12"/>
  <c r="I94" i="12" s="1"/>
  <c r="G94" i="12"/>
  <c r="E229" i="12"/>
  <c r="I229" i="12" s="1"/>
  <c r="G229" i="12"/>
  <c r="E29" i="12"/>
  <c r="I29" i="12" s="1"/>
  <c r="G29" i="12"/>
  <c r="E57" i="12"/>
  <c r="I57" i="12" s="1"/>
  <c r="G57" i="12"/>
  <c r="E69" i="12"/>
  <c r="I69" i="12" s="1"/>
  <c r="G69" i="12"/>
  <c r="G62" i="12"/>
  <c r="E62" i="12"/>
  <c r="I62" i="12" s="1"/>
  <c r="G275" i="12"/>
  <c r="E275" i="12"/>
  <c r="I275" i="12" s="1"/>
  <c r="E66" i="12"/>
  <c r="I66" i="12" s="1"/>
  <c r="G66" i="12"/>
  <c r="G21" i="12"/>
  <c r="E21" i="12"/>
  <c r="I21" i="12" s="1"/>
  <c r="G51" i="12"/>
  <c r="E51" i="12"/>
  <c r="I51" i="12" s="1"/>
  <c r="G25" i="12"/>
  <c r="E25" i="12"/>
  <c r="I25" i="12" s="1"/>
  <c r="G190" i="12"/>
  <c r="E190" i="12"/>
  <c r="I190" i="12" s="1"/>
  <c r="G112" i="12"/>
  <c r="E112" i="12"/>
  <c r="I112" i="12" s="1"/>
  <c r="G55" i="12"/>
  <c r="E55" i="12"/>
  <c r="I55" i="12" s="1"/>
  <c r="G198" i="12"/>
  <c r="E198" i="12"/>
  <c r="I198" i="12" s="1"/>
  <c r="E16" i="12"/>
  <c r="I16" i="12" s="1"/>
  <c r="G16" i="12"/>
  <c r="E336" i="12"/>
  <c r="I336" i="12" s="1"/>
  <c r="G336" i="12"/>
  <c r="E109" i="12"/>
  <c r="I109" i="12" s="1"/>
  <c r="G109" i="12"/>
  <c r="E63" i="12"/>
  <c r="I63" i="12" s="1"/>
  <c r="G63" i="12"/>
  <c r="E242" i="12"/>
  <c r="I242" i="12" s="1"/>
  <c r="G242" i="12"/>
  <c r="E44" i="12"/>
  <c r="I44" i="12" s="1"/>
  <c r="G44" i="12"/>
  <c r="E35" i="12"/>
  <c r="I35" i="12" s="1"/>
  <c r="G35" i="12"/>
  <c r="G306" i="12"/>
  <c r="E306" i="12"/>
  <c r="I306" i="12" s="1"/>
  <c r="E47" i="12"/>
  <c r="I47" i="12" s="1"/>
  <c r="G47" i="12"/>
  <c r="E258" i="12"/>
  <c r="I258" i="12" s="1"/>
  <c r="G258" i="12"/>
  <c r="G65" i="12"/>
  <c r="E65" i="12"/>
  <c r="I65" i="12" s="1"/>
  <c r="G217" i="12"/>
  <c r="E217" i="12"/>
  <c r="I217" i="12" s="1"/>
  <c r="G43" i="12"/>
  <c r="E43" i="12"/>
  <c r="I43" i="12" s="1"/>
  <c r="G415" i="12"/>
  <c r="E415" i="12"/>
  <c r="I415" i="12" s="1"/>
  <c r="G31" i="12"/>
  <c r="E31" i="12"/>
  <c r="I31" i="12" s="1"/>
  <c r="G183" i="12"/>
  <c r="E183" i="12"/>
  <c r="I183" i="12" s="1"/>
  <c r="E67" i="12"/>
  <c r="I67" i="12" s="1"/>
  <c r="G67" i="12"/>
  <c r="G225" i="12"/>
  <c r="E225" i="12"/>
  <c r="I225" i="12" s="1"/>
  <c r="G42" i="12"/>
  <c r="E42" i="12"/>
  <c r="I42" i="12" s="1"/>
  <c r="G135" i="12"/>
  <c r="E135" i="12"/>
  <c r="I135" i="12" s="1"/>
  <c r="G521" i="12"/>
  <c r="E521" i="12"/>
  <c r="I521" i="12" s="1"/>
  <c r="G310" i="12"/>
  <c r="E310" i="12"/>
  <c r="I310" i="12" s="1"/>
  <c r="G395" i="12"/>
  <c r="E395" i="12"/>
  <c r="I395" i="12" s="1"/>
  <c r="G197" i="12"/>
  <c r="E197" i="12"/>
  <c r="I197" i="12" s="1"/>
  <c r="G179" i="12"/>
  <c r="E179" i="12"/>
  <c r="I179" i="12" s="1"/>
  <c r="G138" i="12"/>
  <c r="E138" i="12"/>
  <c r="I138" i="12" s="1"/>
  <c r="G380" i="12"/>
  <c r="E380" i="12"/>
  <c r="I380" i="12" s="1"/>
  <c r="G262" i="12"/>
  <c r="E262" i="12"/>
  <c r="I262" i="12" s="1"/>
  <c r="G324" i="12"/>
  <c r="E324" i="12"/>
  <c r="I324" i="12" s="1"/>
  <c r="E89" i="12"/>
  <c r="I89" i="12" s="1"/>
  <c r="G89" i="12"/>
  <c r="E241" i="12"/>
  <c r="I241" i="12" s="1"/>
  <c r="G241" i="12"/>
  <c r="E314" i="12"/>
  <c r="I314" i="12" s="1"/>
  <c r="G314" i="12"/>
  <c r="E200" i="12"/>
  <c r="I200" i="12" s="1"/>
  <c r="G200" i="12"/>
  <c r="E399" i="12"/>
  <c r="I399" i="12" s="1"/>
  <c r="G399" i="12"/>
  <c r="E339" i="12"/>
  <c r="I339" i="12" s="1"/>
  <c r="G339" i="12"/>
  <c r="E345" i="12"/>
  <c r="I345" i="12" s="1"/>
  <c r="G345" i="12"/>
  <c r="G263" i="12"/>
  <c r="E263" i="12"/>
  <c r="I263" i="12" s="1"/>
  <c r="G300" i="12"/>
  <c r="E300" i="12"/>
  <c r="I300" i="12" s="1"/>
  <c r="G195" i="12"/>
  <c r="E195" i="12"/>
  <c r="I195" i="12" s="1"/>
  <c r="G150" i="12"/>
  <c r="E150" i="12"/>
  <c r="I150" i="12" s="1"/>
  <c r="E15" i="12"/>
  <c r="I15" i="12" s="1"/>
  <c r="G15" i="12"/>
  <c r="E199" i="12"/>
  <c r="I199" i="12" s="1"/>
  <c r="G199" i="12"/>
  <c r="E505" i="12"/>
  <c r="I505" i="12" s="1"/>
  <c r="G505" i="12"/>
  <c r="E168" i="12"/>
  <c r="I168" i="12" s="1"/>
  <c r="G168" i="12"/>
  <c r="E359" i="12"/>
  <c r="I359" i="12" s="1"/>
  <c r="G359" i="12"/>
  <c r="E413" i="12"/>
  <c r="I413" i="12" s="1"/>
  <c r="G413" i="12"/>
  <c r="E240" i="12"/>
  <c r="I240" i="12" s="1"/>
  <c r="G240" i="12"/>
  <c r="G444" i="12"/>
  <c r="E444" i="12"/>
  <c r="I444" i="12" s="1"/>
  <c r="G478" i="12"/>
  <c r="E478" i="12"/>
  <c r="I478" i="12" s="1"/>
  <c r="G429" i="12"/>
  <c r="E429" i="12"/>
  <c r="I429" i="12" s="1"/>
  <c r="G222" i="12"/>
  <c r="E222" i="12"/>
  <c r="I222" i="12" s="1"/>
  <c r="G76" i="12"/>
  <c r="E76" i="12"/>
  <c r="I76" i="12" s="1"/>
  <c r="G214" i="12"/>
  <c r="E214" i="12"/>
  <c r="I214" i="12" s="1"/>
  <c r="G389" i="12"/>
  <c r="E389" i="12"/>
  <c r="I389" i="12" s="1"/>
  <c r="G277" i="12"/>
  <c r="E277" i="12"/>
  <c r="I277" i="12" s="1"/>
  <c r="G479" i="12"/>
  <c r="E479" i="12"/>
  <c r="I479" i="12" s="1"/>
  <c r="G435" i="12"/>
  <c r="E435" i="12"/>
  <c r="I435" i="12" s="1"/>
  <c r="G211" i="12"/>
  <c r="E211" i="12"/>
  <c r="I211" i="12" s="1"/>
  <c r="G137" i="12"/>
  <c r="E137" i="12"/>
  <c r="I137" i="12" s="1"/>
  <c r="G410" i="12"/>
  <c r="E410" i="12"/>
  <c r="I410" i="12" s="1"/>
  <c r="G227" i="12"/>
  <c r="E227" i="12"/>
  <c r="I227" i="12" s="1"/>
  <c r="E299" i="12"/>
  <c r="I299" i="12" s="1"/>
  <c r="G299" i="12"/>
  <c r="G144" i="12"/>
  <c r="E144" i="12"/>
  <c r="I144" i="12" s="1"/>
  <c r="G335" i="12"/>
  <c r="E335" i="12"/>
  <c r="I335" i="12" s="1"/>
  <c r="G374" i="12"/>
  <c r="E374" i="12"/>
  <c r="I374" i="12" s="1"/>
  <c r="G187" i="12"/>
  <c r="E187" i="12"/>
  <c r="I187" i="12" s="1"/>
  <c r="G149" i="12"/>
  <c r="E149" i="12"/>
  <c r="I149" i="12" s="1"/>
  <c r="G244" i="12"/>
  <c r="E244" i="12"/>
  <c r="I244" i="12" s="1"/>
  <c r="G518" i="12"/>
  <c r="E518" i="12"/>
  <c r="I518" i="12" s="1"/>
  <c r="G509" i="12"/>
  <c r="E509" i="12"/>
  <c r="I509" i="12" s="1"/>
  <c r="G316" i="12"/>
  <c r="E316" i="12"/>
  <c r="I316" i="12" s="1"/>
  <c r="G164" i="12"/>
  <c r="E164" i="12"/>
  <c r="I164" i="12" s="1"/>
  <c r="G419" i="12"/>
  <c r="E419" i="12"/>
  <c r="I419" i="12" s="1"/>
  <c r="G447" i="12"/>
  <c r="E447" i="12"/>
  <c r="I447" i="12" s="1"/>
  <c r="G318" i="12"/>
  <c r="E318" i="12"/>
  <c r="I318" i="12" s="1"/>
  <c r="G420" i="12"/>
  <c r="E420" i="12"/>
  <c r="I420" i="12" s="1"/>
  <c r="G205" i="12"/>
  <c r="E205" i="12"/>
  <c r="I205" i="12" s="1"/>
  <c r="G155" i="12"/>
  <c r="E155" i="12"/>
  <c r="I155" i="12" s="1"/>
  <c r="G264" i="12"/>
  <c r="E264" i="12"/>
  <c r="I264" i="12" s="1"/>
  <c r="G495" i="12"/>
  <c r="E495" i="12"/>
  <c r="I495" i="12" s="1"/>
  <c r="G486" i="12"/>
  <c r="E486" i="12"/>
  <c r="I486" i="12" s="1"/>
  <c r="G477" i="12"/>
  <c r="E477" i="12"/>
  <c r="I477" i="12" s="1"/>
  <c r="G269" i="12"/>
  <c r="E269" i="12"/>
  <c r="I269" i="12" s="1"/>
  <c r="G132" i="12"/>
  <c r="E132" i="12"/>
  <c r="I132" i="12" s="1"/>
  <c r="G235" i="12"/>
  <c r="E235" i="12"/>
  <c r="I235" i="12" s="1"/>
  <c r="G292" i="12"/>
  <c r="E292" i="12"/>
  <c r="I292" i="12" s="1"/>
  <c r="G516" i="12"/>
  <c r="E516" i="12"/>
  <c r="I516" i="12" s="1"/>
  <c r="G297" i="12"/>
  <c r="E297" i="12"/>
  <c r="I297" i="12" s="1"/>
  <c r="G255" i="12"/>
  <c r="E255" i="12"/>
  <c r="I255" i="12" s="1"/>
  <c r="G253" i="12"/>
  <c r="E253" i="12"/>
  <c r="I253" i="12" s="1"/>
  <c r="G474" i="12"/>
  <c r="E474" i="12"/>
  <c r="I474" i="12" s="1"/>
  <c r="G303" i="12"/>
  <c r="E303" i="12"/>
  <c r="I303" i="12" s="1"/>
  <c r="G348" i="12"/>
  <c r="E348" i="12"/>
  <c r="I348" i="12" s="1"/>
  <c r="G177" i="12"/>
  <c r="E177" i="12"/>
  <c r="I177" i="12" s="1"/>
  <c r="G483" i="12"/>
  <c r="E483" i="12"/>
  <c r="I483" i="12" s="1"/>
  <c r="G125" i="12"/>
  <c r="E125" i="12"/>
  <c r="I125" i="12" s="1"/>
  <c r="E193" i="12"/>
  <c r="I193" i="12" s="1"/>
  <c r="G193" i="12"/>
  <c r="E499" i="12"/>
  <c r="I499" i="12" s="1"/>
  <c r="G499" i="12"/>
  <c r="E141" i="12"/>
  <c r="I141" i="12" s="1"/>
  <c r="G141" i="12"/>
  <c r="E250" i="12"/>
  <c r="I250" i="12" s="1"/>
  <c r="G250" i="12"/>
  <c r="G377" i="12"/>
  <c r="E377" i="12"/>
  <c r="I377" i="12" s="1"/>
  <c r="G475" i="12"/>
  <c r="E475" i="12"/>
  <c r="I475" i="12" s="1"/>
  <c r="G373" i="12"/>
  <c r="E373" i="12"/>
  <c r="I373" i="12" s="1"/>
  <c r="G382" i="12"/>
  <c r="E382" i="12"/>
  <c r="I382" i="12" s="1"/>
  <c r="G270" i="12"/>
  <c r="E270" i="12"/>
  <c r="I270" i="12" s="1"/>
  <c r="G471" i="12"/>
  <c r="E471" i="12"/>
  <c r="I471" i="12" s="1"/>
  <c r="E341" i="12"/>
  <c r="I341" i="12" s="1"/>
  <c r="G341" i="12"/>
  <c r="G369" i="12"/>
  <c r="E369" i="12"/>
  <c r="I369" i="12" s="1"/>
  <c r="G490" i="12"/>
  <c r="E490" i="12"/>
  <c r="I490" i="12" s="1"/>
  <c r="E363" i="12"/>
  <c r="I363" i="12" s="1"/>
  <c r="G363" i="12"/>
  <c r="G454" i="12"/>
  <c r="E454" i="12"/>
  <c r="I454" i="12" s="1"/>
  <c r="G350" i="12"/>
  <c r="E350" i="12"/>
  <c r="I350" i="12" s="1"/>
  <c r="G239" i="12"/>
  <c r="E239" i="12"/>
  <c r="I239" i="12" s="1"/>
  <c r="G494" i="12"/>
  <c r="E494" i="12"/>
  <c r="I494" i="12" s="1"/>
  <c r="G203" i="12"/>
  <c r="E203" i="12"/>
  <c r="I203" i="12" s="1"/>
  <c r="G356" i="12"/>
  <c r="E356" i="12"/>
  <c r="I356" i="12" s="1"/>
  <c r="E24" i="12"/>
  <c r="I24" i="12" s="1"/>
  <c r="G24" i="12"/>
  <c r="E383" i="12"/>
  <c r="I383" i="12" s="1"/>
  <c r="G383" i="12"/>
  <c r="G34" i="12"/>
  <c r="E34" i="12"/>
  <c r="I34" i="12" s="1"/>
  <c r="G12" i="12"/>
  <c r="E12" i="12"/>
  <c r="I12" i="12" s="1"/>
  <c r="E159" i="12"/>
  <c r="I159" i="12" s="1"/>
  <c r="G159" i="12"/>
  <c r="E11" i="12"/>
  <c r="I11" i="12" s="1"/>
  <c r="G11" i="12"/>
  <c r="G245" i="12"/>
  <c r="E245" i="12"/>
  <c r="I245" i="12" s="1"/>
  <c r="E432" i="12"/>
  <c r="I432" i="12" s="1"/>
  <c r="G432" i="12"/>
  <c r="G207" i="12"/>
  <c r="E207" i="12"/>
  <c r="I207" i="12" s="1"/>
  <c r="G100" i="12"/>
  <c r="E100" i="12"/>
  <c r="I100" i="12" s="1"/>
  <c r="G95" i="12"/>
  <c r="E95" i="12"/>
  <c r="I95" i="12" s="1"/>
  <c r="G247" i="12"/>
  <c r="E247" i="12"/>
  <c r="I247" i="12" s="1"/>
  <c r="G376" i="12"/>
  <c r="E376" i="12"/>
  <c r="I376" i="12" s="1"/>
  <c r="G281" i="12"/>
  <c r="E281" i="12"/>
  <c r="I281" i="12" s="1"/>
  <c r="E134" i="12"/>
  <c r="I134" i="12" s="1"/>
  <c r="G134" i="12"/>
  <c r="E140" i="12"/>
  <c r="I140" i="12" s="1"/>
  <c r="G140" i="12"/>
  <c r="G463" i="12"/>
  <c r="E463" i="12"/>
  <c r="I463" i="12" s="1"/>
  <c r="G407" i="12"/>
  <c r="E407" i="12"/>
  <c r="I407" i="12" s="1"/>
  <c r="E308" i="12"/>
  <c r="I308" i="12" s="1"/>
  <c r="G308" i="12"/>
  <c r="E511" i="12"/>
  <c r="I511" i="12" s="1"/>
  <c r="G511" i="12"/>
  <c r="G120" i="12"/>
  <c r="E120" i="12"/>
  <c r="I120" i="12" s="1"/>
  <c r="G268" i="12"/>
  <c r="E268" i="12"/>
  <c r="I268" i="12" s="1"/>
  <c r="G221" i="12"/>
  <c r="E221" i="12"/>
  <c r="I221" i="12" s="1"/>
  <c r="G436" i="12"/>
  <c r="E436" i="12"/>
  <c r="I436" i="12" s="1"/>
  <c r="G423" i="12"/>
  <c r="E423" i="12"/>
  <c r="I423" i="12" s="1"/>
  <c r="G401" i="12"/>
  <c r="E401" i="12"/>
  <c r="I401" i="12" s="1"/>
  <c r="G487" i="12"/>
  <c r="E487" i="12"/>
  <c r="I487" i="12" s="1"/>
  <c r="G375" i="12"/>
  <c r="E375" i="12"/>
  <c r="I375" i="12" s="1"/>
  <c r="G496" i="12"/>
  <c r="E496" i="12"/>
  <c r="I496" i="12" s="1"/>
  <c r="G312" i="12"/>
  <c r="E312" i="12"/>
  <c r="I312" i="12" s="1"/>
  <c r="G254" i="12"/>
  <c r="E254" i="12"/>
  <c r="I254" i="12" s="1"/>
  <c r="G396" i="12"/>
  <c r="E396" i="12"/>
  <c r="I396" i="12" s="1"/>
  <c r="G333" i="12"/>
  <c r="E333" i="12"/>
  <c r="I333" i="12" s="1"/>
  <c r="G500" i="12"/>
  <c r="E500" i="12"/>
  <c r="I500" i="12" s="1"/>
  <c r="G531" i="12"/>
  <c r="E531" i="12"/>
  <c r="I531" i="12" s="1"/>
  <c r="G124" i="12"/>
  <c r="E124" i="12"/>
  <c r="I124" i="12" s="1"/>
  <c r="G517" i="12"/>
  <c r="E517" i="12"/>
  <c r="I517" i="12" s="1"/>
  <c r="E513" i="12"/>
  <c r="I513" i="12" s="1"/>
  <c r="G513" i="12"/>
  <c r="E438" i="12"/>
  <c r="I438" i="12" s="1"/>
  <c r="G438" i="12"/>
  <c r="G304" i="12"/>
  <c r="E304" i="12"/>
  <c r="I304" i="12" s="1"/>
  <c r="G411" i="12"/>
  <c r="E411" i="12"/>
  <c r="I411" i="12" s="1"/>
  <c r="G398" i="12"/>
  <c r="E398" i="12"/>
  <c r="I398" i="12" s="1"/>
  <c r="G266" i="12"/>
  <c r="E266" i="12"/>
  <c r="I266" i="12" s="1"/>
  <c r="G533" i="12"/>
  <c r="E533" i="12"/>
  <c r="I533" i="12" s="1"/>
  <c r="G425" i="12"/>
  <c r="E425" i="12"/>
  <c r="I425" i="12" s="1"/>
  <c r="E38" i="12"/>
  <c r="I38" i="12" s="1"/>
  <c r="G38" i="12"/>
  <c r="E352" i="12"/>
  <c r="I352" i="12" s="1"/>
  <c r="G352" i="12"/>
  <c r="E26" i="12"/>
  <c r="I26" i="12" s="1"/>
  <c r="G26" i="12"/>
  <c r="E151" i="12"/>
  <c r="I151" i="12" s="1"/>
  <c r="G151" i="12"/>
  <c r="E98" i="12"/>
  <c r="I98" i="12" s="1"/>
  <c r="G98" i="12"/>
  <c r="G191" i="12"/>
  <c r="E191" i="12"/>
  <c r="I191" i="12" s="1"/>
  <c r="G497" i="12"/>
  <c r="E497" i="12"/>
  <c r="I497" i="12" s="1"/>
  <c r="E81" i="12"/>
  <c r="I81" i="12" s="1"/>
  <c r="G81" i="12"/>
  <c r="G60" i="12"/>
  <c r="E60" i="12"/>
  <c r="I60" i="12" s="1"/>
  <c r="G113" i="12"/>
  <c r="E113" i="12"/>
  <c r="I113" i="12" s="1"/>
  <c r="G143" i="12"/>
  <c r="E143" i="12"/>
  <c r="I143" i="12" s="1"/>
  <c r="G93" i="12"/>
  <c r="E93" i="12"/>
  <c r="I93" i="12" s="1"/>
  <c r="G73" i="12"/>
  <c r="E73" i="12"/>
  <c r="I73" i="12" s="1"/>
  <c r="G252" i="12"/>
  <c r="E252" i="12"/>
  <c r="I252" i="12" s="1"/>
  <c r="E92" i="12"/>
  <c r="I92" i="12" s="1"/>
  <c r="G92" i="12"/>
  <c r="E323" i="12"/>
  <c r="I323" i="12" s="1"/>
  <c r="G323" i="12"/>
  <c r="G39" i="12"/>
  <c r="E39" i="12"/>
  <c r="I39" i="12" s="1"/>
  <c r="G68" i="12"/>
  <c r="E68" i="12"/>
  <c r="I68" i="12" s="1"/>
  <c r="E257" i="12"/>
  <c r="I257" i="12" s="1"/>
  <c r="G257" i="12"/>
  <c r="E117" i="12"/>
  <c r="I117" i="12" s="1"/>
  <c r="G117" i="12"/>
  <c r="E17" i="12"/>
  <c r="I17" i="12" s="1"/>
  <c r="G17" i="12"/>
  <c r="G85" i="12"/>
  <c r="E85" i="12"/>
  <c r="I85" i="12" s="1"/>
  <c r="G23" i="12"/>
  <c r="E23" i="12"/>
  <c r="I23" i="12" s="1"/>
  <c r="E283" i="12"/>
  <c r="I283" i="12" s="1"/>
  <c r="G283" i="12"/>
  <c r="E80" i="12"/>
  <c r="I80" i="12" s="1"/>
  <c r="G80" i="12"/>
  <c r="E114" i="12"/>
  <c r="I114" i="12" s="1"/>
  <c r="G114" i="12"/>
  <c r="G10" i="12"/>
  <c r="E10" i="12"/>
  <c r="G315" i="12"/>
  <c r="E315" i="12"/>
  <c r="I315" i="12" s="1"/>
  <c r="G106" i="12"/>
  <c r="E106" i="12"/>
  <c r="I106" i="12" s="1"/>
  <c r="G72" i="12"/>
  <c r="E72" i="12"/>
  <c r="I72" i="12" s="1"/>
  <c r="G36" i="12"/>
  <c r="E36" i="12"/>
  <c r="I36" i="12" s="1"/>
  <c r="G91" i="12"/>
  <c r="E91" i="12"/>
  <c r="I91" i="12" s="1"/>
  <c r="G218" i="12"/>
  <c r="E218" i="12"/>
  <c r="I218" i="12" s="1"/>
  <c r="G70" i="12"/>
  <c r="E70" i="12"/>
  <c r="I70" i="12" s="1"/>
  <c r="G174" i="12"/>
  <c r="E174" i="12"/>
  <c r="I174" i="12" s="1"/>
  <c r="G122" i="12"/>
  <c r="E122" i="12"/>
  <c r="I122" i="12" s="1"/>
  <c r="G372" i="12"/>
  <c r="E372" i="12"/>
  <c r="I372" i="12" s="1"/>
  <c r="G172" i="12"/>
  <c r="E172" i="12"/>
  <c r="I172" i="12" s="1"/>
  <c r="G527" i="12"/>
  <c r="E527" i="12"/>
  <c r="I527" i="12" s="1"/>
  <c r="G405" i="12"/>
  <c r="E405" i="12"/>
  <c r="I405" i="12" s="1"/>
  <c r="G188" i="12"/>
  <c r="E188" i="12"/>
  <c r="I188" i="12" s="1"/>
  <c r="G331" i="12"/>
  <c r="E331" i="12"/>
  <c r="I331" i="12" s="1"/>
  <c r="G449" i="12"/>
  <c r="E449" i="12"/>
  <c r="I449" i="12" s="1"/>
  <c r="E61" i="12"/>
  <c r="I61" i="12" s="1"/>
  <c r="G61" i="12"/>
  <c r="E75" i="12"/>
  <c r="I75" i="12" s="1"/>
  <c r="G75" i="12"/>
  <c r="E226" i="12"/>
  <c r="I226" i="12" s="1"/>
  <c r="G226" i="12"/>
  <c r="E285" i="12"/>
  <c r="I285" i="12" s="1"/>
  <c r="G285" i="12"/>
  <c r="E508" i="12"/>
  <c r="I508" i="12" s="1"/>
  <c r="G508" i="12"/>
  <c r="E289" i="12"/>
  <c r="I289" i="12" s="1"/>
  <c r="G289" i="12"/>
  <c r="E288" i="12"/>
  <c r="I288" i="12" s="1"/>
  <c r="G288" i="12"/>
  <c r="G334" i="12"/>
  <c r="E334" i="12"/>
  <c r="I334" i="12" s="1"/>
  <c r="G403" i="12"/>
  <c r="E403" i="12"/>
  <c r="I403" i="12" s="1"/>
  <c r="G305" i="12"/>
  <c r="E305" i="12"/>
  <c r="I305" i="12" s="1"/>
  <c r="G512" i="12"/>
  <c r="E512" i="12"/>
  <c r="I512" i="12" s="1"/>
  <c r="G90" i="12"/>
  <c r="E90" i="12"/>
  <c r="I90" i="12" s="1"/>
  <c r="E54" i="12"/>
  <c r="I54" i="12" s="1"/>
  <c r="G54" i="12"/>
  <c r="E282" i="12"/>
  <c r="I282" i="12" s="1"/>
  <c r="G282" i="12"/>
  <c r="E186" i="12"/>
  <c r="I186" i="12" s="1"/>
  <c r="G186" i="12"/>
  <c r="E476" i="12"/>
  <c r="I476" i="12" s="1"/>
  <c r="G476" i="12"/>
  <c r="E232" i="12"/>
  <c r="I232" i="12" s="1"/>
  <c r="G232" i="12"/>
  <c r="G434" i="12"/>
  <c r="E434" i="12"/>
  <c r="I434" i="12" s="1"/>
  <c r="E502" i="12"/>
  <c r="I502" i="12" s="1"/>
  <c r="G502" i="12"/>
  <c r="G427" i="12"/>
  <c r="E427" i="12"/>
  <c r="I427" i="12" s="1"/>
  <c r="G301" i="12"/>
  <c r="E301" i="12"/>
  <c r="I301" i="12" s="1"/>
  <c r="G311" i="12"/>
  <c r="E311" i="12"/>
  <c r="I311" i="12" s="1"/>
  <c r="G481" i="12"/>
  <c r="E481" i="12"/>
  <c r="I481" i="12" s="1"/>
  <c r="G45" i="12"/>
  <c r="E45" i="12"/>
  <c r="I45" i="12" s="1"/>
  <c r="G344" i="12"/>
  <c r="E344" i="12"/>
  <c r="I344" i="12" s="1"/>
  <c r="G153" i="12"/>
  <c r="E153" i="12"/>
  <c r="I153" i="12" s="1"/>
  <c r="G459" i="12"/>
  <c r="E459" i="12"/>
  <c r="I459" i="12" s="1"/>
  <c r="G272" i="12"/>
  <c r="E272" i="12"/>
  <c r="I272" i="12" s="1"/>
  <c r="G246" i="12"/>
  <c r="E246" i="12"/>
  <c r="I246" i="12" s="1"/>
  <c r="G470" i="12"/>
  <c r="E470" i="12"/>
  <c r="I470" i="12" s="1"/>
  <c r="G249" i="12"/>
  <c r="E249" i="12"/>
  <c r="I249" i="12" s="1"/>
  <c r="G416" i="12"/>
  <c r="E416" i="12"/>
  <c r="I416" i="12" s="1"/>
  <c r="G332" i="12"/>
  <c r="E332" i="12"/>
  <c r="I332" i="12" s="1"/>
  <c r="G162" i="12"/>
  <c r="E162" i="12"/>
  <c r="I162" i="12" s="1"/>
  <c r="G443" i="12"/>
  <c r="E443" i="12"/>
  <c r="I443" i="12" s="1"/>
  <c r="G228" i="12"/>
  <c r="E228" i="12"/>
  <c r="I228" i="12" s="1"/>
  <c r="G362" i="12"/>
  <c r="E362" i="12"/>
  <c r="I362" i="12" s="1"/>
  <c r="G201" i="12"/>
  <c r="E201" i="12"/>
  <c r="I201" i="12" s="1"/>
  <c r="G170" i="12"/>
  <c r="E170" i="12"/>
  <c r="I170" i="12" s="1"/>
  <c r="G163" i="12"/>
  <c r="E163" i="12"/>
  <c r="I163" i="12" s="1"/>
  <c r="G451" i="12"/>
  <c r="E451" i="12"/>
  <c r="I451" i="12" s="1"/>
  <c r="G287" i="12"/>
  <c r="E287" i="12"/>
  <c r="I287" i="12" s="1"/>
  <c r="G388" i="12"/>
  <c r="E388" i="12"/>
  <c r="I388" i="12" s="1"/>
  <c r="G189" i="12"/>
  <c r="E189" i="12"/>
  <c r="I189" i="12" s="1"/>
  <c r="G213" i="12"/>
  <c r="E213" i="12"/>
  <c r="I213" i="12" s="1"/>
  <c r="G130" i="12"/>
  <c r="E130" i="12"/>
  <c r="I130" i="12" s="1"/>
  <c r="G379" i="12"/>
  <c r="E379" i="12"/>
  <c r="I379" i="12" s="1"/>
  <c r="G180" i="12"/>
  <c r="E180" i="12"/>
  <c r="I180" i="12" s="1"/>
  <c r="G329" i="12"/>
  <c r="E329" i="12"/>
  <c r="I329" i="12" s="1"/>
  <c r="G202" i="12"/>
  <c r="E202" i="12"/>
  <c r="I202" i="12" s="1"/>
  <c r="G421" i="12"/>
  <c r="E421" i="12"/>
  <c r="I421" i="12" s="1"/>
  <c r="G259" i="12"/>
  <c r="E259" i="12"/>
  <c r="I259" i="12" s="1"/>
  <c r="G387" i="12"/>
  <c r="E387" i="12"/>
  <c r="I387" i="12" s="1"/>
  <c r="G209" i="12"/>
  <c r="E209" i="12"/>
  <c r="I209" i="12" s="1"/>
  <c r="G515" i="12"/>
  <c r="E515" i="12"/>
  <c r="I515" i="12" s="1"/>
  <c r="G157" i="12"/>
  <c r="E157" i="12"/>
  <c r="I157" i="12" s="1"/>
  <c r="G378" i="12"/>
  <c r="E378" i="12"/>
  <c r="I378" i="12" s="1"/>
  <c r="G208" i="12"/>
  <c r="E208" i="12"/>
  <c r="I208" i="12" s="1"/>
  <c r="G409" i="12"/>
  <c r="E409" i="12"/>
  <c r="I409" i="12" s="1"/>
  <c r="G347" i="12"/>
  <c r="E347" i="12"/>
  <c r="I347" i="12" s="1"/>
  <c r="E430" i="12"/>
  <c r="I430" i="12" s="1"/>
  <c r="G430" i="12"/>
  <c r="G365" i="12"/>
  <c r="E365" i="12"/>
  <c r="I365" i="12" s="1"/>
  <c r="G343" i="12"/>
  <c r="E343" i="12"/>
  <c r="I343" i="12" s="1"/>
  <c r="G437" i="12"/>
  <c r="E437" i="12"/>
  <c r="I437" i="12" s="1"/>
  <c r="G446" i="12"/>
  <c r="E446" i="12"/>
  <c r="I446" i="12" s="1"/>
  <c r="G309" i="12"/>
  <c r="E309" i="12"/>
  <c r="I309" i="12" s="1"/>
  <c r="G503" i="12"/>
  <c r="E503" i="12"/>
  <c r="I503" i="12" s="1"/>
  <c r="E461" i="12"/>
  <c r="I461" i="12" s="1"/>
  <c r="G461" i="12"/>
  <c r="E237" i="12"/>
  <c r="I237" i="12" s="1"/>
  <c r="G237" i="12"/>
  <c r="E525" i="12"/>
  <c r="I525" i="12" s="1"/>
  <c r="G525" i="12"/>
  <c r="E357" i="12"/>
  <c r="I357" i="12" s="1"/>
  <c r="G357" i="12"/>
  <c r="G506" i="12"/>
  <c r="E506" i="12"/>
  <c r="I506" i="12" s="1"/>
  <c r="G520" i="12"/>
  <c r="E520" i="12"/>
  <c r="I520" i="12" s="1"/>
  <c r="G230" i="12"/>
  <c r="E230" i="12"/>
  <c r="I230" i="12" s="1"/>
  <c r="G528" i="12"/>
  <c r="E528" i="12"/>
  <c r="I528" i="12" s="1"/>
  <c r="G145" i="12"/>
  <c r="E145" i="12"/>
  <c r="I145" i="12" s="1"/>
  <c r="G450" i="12"/>
  <c r="E450" i="12"/>
  <c r="I450" i="12" s="1"/>
  <c r="G265" i="12"/>
  <c r="E265" i="12"/>
  <c r="I265" i="12" s="1"/>
  <c r="G313" i="12"/>
  <c r="E313" i="12"/>
  <c r="I313" i="12" s="1"/>
  <c r="G392" i="12"/>
  <c r="E392" i="12"/>
  <c r="I392" i="12" s="1"/>
  <c r="G139" i="12"/>
  <c r="E139" i="12"/>
  <c r="I139" i="12" s="1"/>
  <c r="G504" i="12"/>
  <c r="E504" i="12"/>
  <c r="I504" i="12" s="1"/>
  <c r="G406" i="12"/>
  <c r="E406" i="12"/>
  <c r="I406" i="12" s="1"/>
  <c r="G223" i="12"/>
  <c r="E223" i="12"/>
  <c r="I223" i="12" s="1"/>
  <c r="G412" i="12"/>
  <c r="E412" i="12"/>
  <c r="I412" i="12" s="1"/>
  <c r="G428" i="12"/>
  <c r="E428" i="12"/>
  <c r="I428" i="12" s="1"/>
  <c r="G402" i="12"/>
  <c r="E402" i="12"/>
  <c r="I402" i="12" s="1"/>
  <c r="G462" i="12"/>
  <c r="E462" i="12"/>
  <c r="I462" i="12" s="1"/>
  <c r="E88" i="12"/>
  <c r="I88" i="12" s="1"/>
  <c r="G88" i="12"/>
  <c r="E236" i="12"/>
  <c r="I236" i="12" s="1"/>
  <c r="G236" i="12"/>
  <c r="G22" i="12"/>
  <c r="E22" i="12"/>
  <c r="I22" i="12" s="1"/>
  <c r="G307" i="12"/>
  <c r="E307" i="12"/>
  <c r="I307" i="12" s="1"/>
  <c r="G426" i="12"/>
  <c r="E426" i="12"/>
  <c r="I426" i="12" s="1"/>
  <c r="G77" i="12"/>
  <c r="E77" i="12"/>
  <c r="I77" i="12" s="1"/>
  <c r="G325" i="12"/>
  <c r="E325" i="12"/>
  <c r="I325" i="12" s="1"/>
  <c r="E105" i="12"/>
  <c r="I105" i="12" s="1"/>
  <c r="G105" i="12"/>
  <c r="E127" i="12"/>
  <c r="I127" i="12" s="1"/>
  <c r="G127" i="12"/>
  <c r="G87" i="12"/>
  <c r="E87" i="12"/>
  <c r="I87" i="12" s="1"/>
  <c r="G56" i="12"/>
  <c r="E56" i="12"/>
  <c r="I56" i="12" s="1"/>
  <c r="G126" i="12"/>
  <c r="E126" i="12"/>
  <c r="I126" i="12" s="1"/>
  <c r="G519" i="12"/>
  <c r="E519" i="12"/>
  <c r="I519" i="12" s="1"/>
  <c r="G371" i="12"/>
  <c r="E371" i="12"/>
  <c r="I371" i="12" s="1"/>
  <c r="G278" i="12"/>
  <c r="E278" i="12"/>
  <c r="I278" i="12" s="1"/>
  <c r="E102" i="12"/>
  <c r="I102" i="12" s="1"/>
  <c r="G102" i="12"/>
  <c r="E284" i="12"/>
  <c r="I284" i="12" s="1"/>
  <c r="G284" i="12"/>
  <c r="E358" i="12"/>
  <c r="I358" i="12" s="1"/>
  <c r="G358" i="12"/>
  <c r="E360" i="12"/>
  <c r="I360" i="12" s="1"/>
  <c r="G360" i="12"/>
  <c r="E453" i="12"/>
  <c r="I453" i="12" s="1"/>
  <c r="G453" i="12"/>
  <c r="E349" i="12"/>
  <c r="I349" i="12" s="1"/>
  <c r="G349" i="12"/>
  <c r="G501" i="12"/>
  <c r="E501" i="12"/>
  <c r="I501" i="12" s="1"/>
  <c r="G104" i="12"/>
  <c r="E104" i="12"/>
  <c r="I104" i="12" s="1"/>
  <c r="G204" i="12"/>
  <c r="E204" i="12"/>
  <c r="I204" i="12" s="1"/>
  <c r="G231" i="12"/>
  <c r="E231" i="12"/>
  <c r="I231" i="12" s="1"/>
  <c r="G294" i="12"/>
  <c r="E294" i="12"/>
  <c r="I294" i="12" s="1"/>
  <c r="G340" i="12"/>
  <c r="E340" i="12"/>
  <c r="I340" i="12" s="1"/>
  <c r="G326" i="12"/>
  <c r="E326" i="12"/>
  <c r="I326" i="12" s="1"/>
  <c r="G276" i="12"/>
  <c r="E276" i="12"/>
  <c r="I276" i="12" s="1"/>
  <c r="G448" i="12"/>
  <c r="E448" i="12"/>
  <c r="I448" i="12" s="1"/>
  <c r="G366" i="12"/>
  <c r="E366" i="12"/>
  <c r="I366" i="12" s="1"/>
  <c r="G210" i="12"/>
  <c r="E210" i="12"/>
  <c r="I210" i="12" s="1"/>
  <c r="G400" i="12"/>
  <c r="E400" i="12"/>
  <c r="I400" i="12" s="1"/>
  <c r="G173" i="12"/>
  <c r="E173" i="12"/>
  <c r="I173" i="12" s="1"/>
  <c r="G152" i="12"/>
  <c r="E152" i="12"/>
  <c r="I152" i="12" s="1"/>
  <c r="G160" i="12"/>
  <c r="E160" i="12"/>
  <c r="I160" i="12" s="1"/>
  <c r="E176" i="12"/>
  <c r="I176" i="12" s="1"/>
  <c r="G176" i="12"/>
  <c r="E391" i="12"/>
  <c r="I391" i="12" s="1"/>
  <c r="G391" i="12"/>
  <c r="G385" i="12"/>
  <c r="E385" i="12"/>
  <c r="I385" i="12" s="1"/>
  <c r="G196" i="12"/>
  <c r="E196" i="12"/>
  <c r="I196" i="12" s="1"/>
  <c r="G526" i="12"/>
  <c r="E526" i="12"/>
  <c r="I526" i="12" s="1"/>
  <c r="G408" i="12"/>
  <c r="E408" i="12"/>
  <c r="I408" i="12" s="1"/>
  <c r="G37" i="12"/>
  <c r="E37" i="12"/>
  <c r="I37" i="12" s="1"/>
  <c r="G96" i="12"/>
  <c r="E96" i="12"/>
  <c r="I96" i="12" s="1"/>
  <c r="E175" i="12"/>
  <c r="I175" i="12" s="1"/>
  <c r="G175" i="12"/>
  <c r="E84" i="12"/>
  <c r="I84" i="12" s="1"/>
  <c r="G84" i="12"/>
  <c r="E108" i="12"/>
  <c r="I108" i="12" s="1"/>
  <c r="G108" i="12"/>
  <c r="E368" i="12"/>
  <c r="I368" i="12" s="1"/>
  <c r="G368" i="12"/>
  <c r="G41" i="12"/>
  <c r="E41" i="12"/>
  <c r="I41" i="12" s="1"/>
  <c r="G261" i="12"/>
  <c r="E261" i="12"/>
  <c r="I261" i="12" s="1"/>
  <c r="E52" i="12"/>
  <c r="I52" i="12" s="1"/>
  <c r="G52" i="12"/>
  <c r="E251" i="12"/>
  <c r="I251" i="12" s="1"/>
  <c r="G251" i="12"/>
  <c r="G53" i="12"/>
  <c r="E53" i="12"/>
  <c r="I53" i="12" s="1"/>
  <c r="G79" i="12"/>
  <c r="E79" i="12"/>
  <c r="I79" i="12" s="1"/>
  <c r="G298" i="12"/>
  <c r="E298" i="12"/>
  <c r="I298" i="12" s="1"/>
  <c r="G71" i="12"/>
  <c r="E71" i="12"/>
  <c r="I71" i="12" s="1"/>
  <c r="G86" i="12"/>
  <c r="E86" i="12"/>
  <c r="I86" i="12" s="1"/>
  <c r="G116" i="12"/>
  <c r="E116" i="12"/>
  <c r="I116" i="12" s="1"/>
  <c r="E49" i="12"/>
  <c r="I49" i="12" s="1"/>
  <c r="G49" i="12"/>
  <c r="E206" i="12"/>
  <c r="I206" i="12" s="1"/>
  <c r="G206" i="12"/>
  <c r="E158" i="12"/>
  <c r="I158" i="12" s="1"/>
  <c r="G158" i="12"/>
  <c r="G111" i="12"/>
  <c r="E111" i="12"/>
  <c r="I111" i="12" s="1"/>
  <c r="E142" i="12"/>
  <c r="I142" i="12" s="1"/>
  <c r="G142" i="12"/>
  <c r="E74" i="12"/>
  <c r="I74" i="12" s="1"/>
  <c r="G74" i="12"/>
  <c r="E107" i="12"/>
  <c r="I107" i="12" s="1"/>
  <c r="G107" i="12"/>
  <c r="G97" i="12"/>
  <c r="E97" i="12"/>
  <c r="I97" i="12" s="1"/>
  <c r="E78" i="12"/>
  <c r="I78" i="12" s="1"/>
  <c r="G78" i="12"/>
  <c r="E166" i="12"/>
  <c r="I166" i="12" s="1"/>
  <c r="G166" i="12"/>
  <c r="G20" i="12"/>
  <c r="E20" i="12"/>
  <c r="I20" i="12" s="1"/>
  <c r="E18" i="12"/>
  <c r="I18" i="12" s="1"/>
  <c r="G18" i="12"/>
  <c r="G46" i="12"/>
  <c r="E46" i="12"/>
  <c r="I46" i="12" s="1"/>
  <c r="G291" i="12"/>
  <c r="E291" i="12"/>
  <c r="I291" i="12" s="1"/>
  <c r="G83" i="12"/>
  <c r="E83" i="12"/>
  <c r="I83" i="12" s="1"/>
  <c r="G30" i="12"/>
  <c r="E30" i="12"/>
  <c r="I30" i="12" s="1"/>
  <c r="E101" i="12"/>
  <c r="I101" i="12" s="1"/>
  <c r="G101" i="12"/>
  <c r="G27" i="12"/>
  <c r="E27" i="12"/>
  <c r="I27" i="12" s="1"/>
  <c r="G115" i="12"/>
  <c r="E115" i="12"/>
  <c r="I115" i="12" s="1"/>
  <c r="G40" i="12"/>
  <c r="E40" i="12"/>
  <c r="I40" i="12" s="1"/>
  <c r="G394" i="12"/>
  <c r="E394" i="12"/>
  <c r="I394" i="12" s="1"/>
  <c r="G121" i="12"/>
  <c r="E121" i="12"/>
  <c r="I121" i="12" s="1"/>
  <c r="G327" i="12"/>
  <c r="E327" i="12"/>
  <c r="I327" i="12" s="1"/>
  <c r="G328" i="12"/>
  <c r="E328" i="12"/>
  <c r="I328" i="12" s="1"/>
  <c r="G212" i="12"/>
  <c r="E212" i="12"/>
  <c r="I212" i="12" s="1"/>
  <c r="G510" i="12"/>
  <c r="E510" i="12"/>
  <c r="I510" i="12" s="1"/>
  <c r="G280" i="12"/>
  <c r="E280" i="12"/>
  <c r="I280" i="12" s="1"/>
  <c r="G181" i="12"/>
  <c r="E181" i="12"/>
  <c r="I181" i="12" s="1"/>
  <c r="G498" i="12"/>
  <c r="E498" i="12"/>
  <c r="I498" i="12" s="1"/>
  <c r="E28" i="12"/>
  <c r="I28" i="12" s="1"/>
  <c r="G28" i="12"/>
  <c r="E19" i="12"/>
  <c r="G19" i="12"/>
  <c r="E457" i="12"/>
  <c r="I457" i="12" s="1"/>
  <c r="G457" i="12"/>
  <c r="E216" i="12"/>
  <c r="I216" i="12" s="1"/>
  <c r="G216" i="12"/>
  <c r="E523" i="12"/>
  <c r="I523" i="12" s="1"/>
  <c r="G523" i="12"/>
  <c r="E165" i="12"/>
  <c r="I165" i="12" s="1"/>
  <c r="G165" i="12"/>
  <c r="E147" i="12"/>
  <c r="I147" i="12" s="1"/>
  <c r="G147" i="12"/>
  <c r="G322" i="12"/>
  <c r="E322" i="12"/>
  <c r="I322" i="12" s="1"/>
  <c r="G456" i="12"/>
  <c r="E456" i="12"/>
  <c r="I456" i="12" s="1"/>
  <c r="G370" i="12"/>
  <c r="E370" i="12"/>
  <c r="I370" i="12" s="1"/>
  <c r="G364" i="12"/>
  <c r="E364" i="12"/>
  <c r="I364" i="12" s="1"/>
  <c r="G59" i="12"/>
  <c r="E59" i="12"/>
  <c r="I59" i="12" s="1"/>
  <c r="E14" i="12"/>
  <c r="I14" i="12" s="1"/>
  <c r="G14" i="12"/>
  <c r="E393" i="12"/>
  <c r="I393" i="12" s="1"/>
  <c r="G393" i="12"/>
  <c r="E185" i="12"/>
  <c r="I185" i="12" s="1"/>
  <c r="G185" i="12"/>
  <c r="E491" i="12"/>
  <c r="I491" i="12" s="1"/>
  <c r="G491" i="12"/>
  <c r="E133" i="12"/>
  <c r="I133" i="12" s="1"/>
  <c r="G133" i="12"/>
  <c r="E330" i="12"/>
  <c r="I330" i="12" s="1"/>
  <c r="G330" i="12"/>
  <c r="G256" i="12"/>
  <c r="E256" i="12"/>
  <c r="I256" i="12" s="1"/>
  <c r="G279" i="12"/>
  <c r="E279" i="12"/>
  <c r="I279" i="12" s="1"/>
  <c r="G156" i="12"/>
  <c r="E156" i="12"/>
  <c r="I156" i="12" s="1"/>
  <c r="G466" i="12"/>
  <c r="E466" i="12"/>
  <c r="I466" i="12" s="1"/>
  <c r="G48" i="12"/>
  <c r="E48" i="12"/>
  <c r="I48" i="12" s="1"/>
  <c r="G167" i="12"/>
  <c r="E167" i="12"/>
  <c r="I167" i="12" s="1"/>
  <c r="G473" i="12"/>
  <c r="E473" i="12"/>
  <c r="I473" i="12" s="1"/>
  <c r="G136" i="12"/>
  <c r="E136" i="12"/>
  <c r="I136" i="12" s="1"/>
  <c r="G522" i="12"/>
  <c r="E522" i="12"/>
  <c r="I522" i="12" s="1"/>
  <c r="G319" i="12"/>
  <c r="E319" i="12"/>
  <c r="I319" i="12" s="1"/>
  <c r="G243" i="12"/>
  <c r="E243" i="12"/>
  <c r="I243" i="12" s="1"/>
  <c r="G488" i="12"/>
  <c r="E488" i="12"/>
  <c r="I488" i="12" s="1"/>
  <c r="G433" i="12"/>
  <c r="E433" i="12"/>
  <c r="I433" i="12" s="1"/>
  <c r="G355" i="12"/>
  <c r="E355" i="12"/>
  <c r="I355" i="12" s="1"/>
  <c r="G118" i="12"/>
  <c r="E118" i="12"/>
  <c r="I118" i="12" s="1"/>
  <c r="G161" i="12"/>
  <c r="E161" i="12"/>
  <c r="I161" i="12" s="1"/>
  <c r="G467" i="12"/>
  <c r="E467" i="12"/>
  <c r="I467" i="12" s="1"/>
  <c r="G296" i="12"/>
  <c r="E296" i="12"/>
  <c r="I296" i="12" s="1"/>
  <c r="G219" i="12"/>
  <c r="E219" i="12"/>
  <c r="I219" i="12" s="1"/>
  <c r="G507" i="12"/>
  <c r="E507" i="12"/>
  <c r="I507" i="12" s="1"/>
  <c r="G460" i="12"/>
  <c r="E460" i="12"/>
  <c r="I460" i="12" s="1"/>
  <c r="G342" i="12"/>
  <c r="E342" i="12"/>
  <c r="I342" i="12" s="1"/>
  <c r="G442" i="12"/>
  <c r="E442" i="12"/>
  <c r="I442" i="12" s="1"/>
  <c r="G238" i="12"/>
  <c r="E238" i="12"/>
  <c r="I238" i="12" s="1"/>
  <c r="G431" i="12"/>
  <c r="E431" i="12"/>
  <c r="I431" i="12" s="1"/>
  <c r="G480" i="12"/>
  <c r="E480" i="12"/>
  <c r="I480" i="12" s="1"/>
  <c r="G267" i="12"/>
  <c r="E267" i="12"/>
  <c r="I267" i="12" s="1"/>
  <c r="G129" i="12"/>
  <c r="E129" i="12"/>
  <c r="I129" i="12" s="1"/>
  <c r="G386" i="12"/>
  <c r="E386" i="12"/>
  <c r="I386" i="12" s="1"/>
  <c r="G233" i="12"/>
  <c r="E233" i="12"/>
  <c r="I233" i="12" s="1"/>
  <c r="G295" i="12"/>
  <c r="E295" i="12"/>
  <c r="I295" i="12" s="1"/>
  <c r="G492" i="12"/>
  <c r="E492" i="12"/>
  <c r="I492" i="12" s="1"/>
  <c r="G302" i="12"/>
  <c r="E302" i="12"/>
  <c r="I302" i="12" s="1"/>
  <c r="G440" i="12"/>
  <c r="E440" i="12"/>
  <c r="I440" i="12" s="1"/>
  <c r="G529" i="12"/>
  <c r="E529" i="12"/>
  <c r="I529" i="12" s="1"/>
  <c r="G192" i="12"/>
  <c r="E192" i="12"/>
  <c r="I192" i="12" s="1"/>
  <c r="G384" i="12"/>
  <c r="E384" i="12"/>
  <c r="I384" i="12" s="1"/>
  <c r="G182" i="12"/>
  <c r="E182" i="12"/>
  <c r="I182" i="12" s="1"/>
  <c r="G493" i="12"/>
  <c r="E493" i="12"/>
  <c r="I493" i="12" s="1"/>
  <c r="G293" i="12"/>
  <c r="E293" i="12"/>
  <c r="I293" i="12" s="1"/>
  <c r="G148" i="12"/>
  <c r="E148" i="12"/>
  <c r="I148" i="12" s="1"/>
  <c r="G422" i="12"/>
  <c r="E422" i="12"/>
  <c r="I422" i="12" s="1"/>
  <c r="G469" i="12"/>
  <c r="E469" i="12"/>
  <c r="I469" i="12" s="1"/>
  <c r="G353" i="12"/>
  <c r="E353" i="12"/>
  <c r="I353" i="12" s="1"/>
  <c r="G381" i="12"/>
  <c r="E381" i="12"/>
  <c r="I381" i="12" s="1"/>
  <c r="G424" i="12"/>
  <c r="E424" i="12"/>
  <c r="I424" i="12" s="1"/>
  <c r="G178" i="12"/>
  <c r="E178" i="12"/>
  <c r="I178" i="12" s="1"/>
  <c r="G468" i="12"/>
  <c r="E468" i="12"/>
  <c r="I468" i="12" s="1"/>
  <c r="G260" i="12"/>
  <c r="E260" i="12"/>
  <c r="I260" i="12" s="1"/>
  <c r="E194" i="12"/>
  <c r="I194" i="12" s="1"/>
  <c r="G194" i="12"/>
  <c r="E484" i="12"/>
  <c r="I484" i="12" s="1"/>
  <c r="G484" i="12"/>
  <c r="E248" i="12"/>
  <c r="I248" i="12" s="1"/>
  <c r="G248" i="12"/>
  <c r="E514" i="12"/>
  <c r="I514" i="12" s="1"/>
  <c r="G514" i="12"/>
  <c r="G184" i="12"/>
  <c r="E184" i="12"/>
  <c r="I184" i="12" s="1"/>
  <c r="G169" i="12"/>
  <c r="E169" i="12"/>
  <c r="I169" i="12" s="1"/>
  <c r="G215" i="12"/>
  <c r="E215" i="12"/>
  <c r="I215" i="12" s="1"/>
  <c r="G482" i="12"/>
  <c r="E482" i="12"/>
  <c r="I482" i="12" s="1"/>
  <c r="G128" i="12"/>
  <c r="E128" i="12"/>
  <c r="I128" i="12" s="1"/>
  <c r="G452" i="12"/>
  <c r="E452" i="12"/>
  <c r="I452" i="12" s="1"/>
  <c r="E317" i="12"/>
  <c r="I317" i="12" s="1"/>
  <c r="G317" i="12"/>
  <c r="G171" i="12"/>
  <c r="E171" i="12"/>
  <c r="I171" i="12" s="1"/>
  <c r="G530" i="12"/>
  <c r="E530" i="12"/>
  <c r="I530" i="12" s="1"/>
  <c r="E286" i="12"/>
  <c r="I286" i="12" s="1"/>
  <c r="G286" i="12"/>
  <c r="G337" i="12"/>
  <c r="E337" i="12"/>
  <c r="I337" i="12" s="1"/>
  <c r="G458" i="12"/>
  <c r="E458" i="12"/>
  <c r="I458" i="12" s="1"/>
  <c r="G390" i="12"/>
  <c r="E390" i="12"/>
  <c r="I390" i="12" s="1"/>
  <c r="G455" i="12"/>
  <c r="E455" i="12"/>
  <c r="I455" i="12" s="1"/>
  <c r="G234" i="12"/>
  <c r="E234" i="12"/>
  <c r="I234" i="12" s="1"/>
  <c r="G439" i="12"/>
  <c r="E439" i="12"/>
  <c r="I439" i="12" s="1"/>
  <c r="I10" i="12" l="1"/>
  <c r="C19" i="13"/>
  <c r="C25" i="13" s="1"/>
  <c r="I19" i="12"/>
</calcChain>
</file>

<file path=xl/sharedStrings.xml><?xml version="1.0" encoding="utf-8"?>
<sst xmlns="http://schemas.openxmlformats.org/spreadsheetml/2006/main" count="90" uniqueCount="45">
  <si>
    <t>w</t>
  </si>
  <si>
    <t>R</t>
  </si>
  <si>
    <t>L</t>
  </si>
  <si>
    <t>U</t>
  </si>
  <si>
    <t>fi</t>
  </si>
  <si>
    <t>tita</t>
  </si>
  <si>
    <t>t</t>
  </si>
  <si>
    <t>ia</t>
  </si>
  <si>
    <t>I</t>
  </si>
  <si>
    <t>ic</t>
  </si>
  <si>
    <t>i</t>
  </si>
  <si>
    <t>fi-tita</t>
  </si>
  <si>
    <t>X</t>
  </si>
  <si>
    <t>rad</t>
  </si>
  <si>
    <t>Is</t>
  </si>
  <si>
    <t>A</t>
  </si>
  <si>
    <t>k</t>
  </si>
  <si>
    <t>Z</t>
  </si>
  <si>
    <t>R/X</t>
  </si>
  <si>
    <t>RED DE MEDIA TENSION</t>
  </si>
  <si>
    <t>BAJA TENSION (BT) BORNES DEL TRAFO</t>
  </si>
  <si>
    <r>
      <t xml:space="preserve">R/X </t>
    </r>
    <r>
      <rPr>
        <sz val="11"/>
        <color theme="1"/>
        <rFont val="Calibri"/>
        <family val="2"/>
      </rPr>
      <t>≈</t>
    </r>
    <r>
      <rPr>
        <sz val="11"/>
        <color theme="1"/>
        <rFont val="Calibri"/>
        <family val="2"/>
        <scheme val="minor"/>
      </rPr>
      <t xml:space="preserve"> 0.2</t>
    </r>
  </si>
  <si>
    <t>BAJA TENSION (BT) LEJOS DEL TRAFO</t>
  </si>
  <si>
    <r>
      <t xml:space="preserve">R/X </t>
    </r>
    <r>
      <rPr>
        <sz val="11"/>
        <color theme="1"/>
        <rFont val="Calibri"/>
        <family val="2"/>
      </rPr>
      <t>≈</t>
    </r>
    <r>
      <rPr>
        <sz val="11"/>
        <color theme="1"/>
        <rFont val="Calibri"/>
        <family val="2"/>
        <scheme val="minor"/>
      </rPr>
      <t xml:space="preserve"> 1.0</t>
    </r>
  </si>
  <si>
    <r>
      <t xml:space="preserve">R/X </t>
    </r>
    <r>
      <rPr>
        <sz val="11"/>
        <color theme="1"/>
        <rFont val="Calibri"/>
        <family val="2"/>
      </rPr>
      <t>≈</t>
    </r>
    <r>
      <rPr>
        <sz val="11"/>
        <color theme="1"/>
        <rFont val="Calibri"/>
        <family val="2"/>
        <scheme val="minor"/>
      </rPr>
      <t xml:space="preserve"> 0.1</t>
    </r>
  </si>
  <si>
    <t>Ω</t>
  </si>
  <si>
    <t>i(t)</t>
  </si>
  <si>
    <t>i(0)=0</t>
  </si>
  <si>
    <t>u(t)</t>
  </si>
  <si>
    <t>ϕ</t>
  </si>
  <si>
    <t>θ</t>
  </si>
  <si>
    <t>ϕ-θ</t>
  </si>
  <si>
    <t>grad</t>
  </si>
  <si>
    <t>k =</t>
  </si>
  <si>
    <t>I a</t>
  </si>
  <si>
    <t>I c</t>
  </si>
  <si>
    <t>mostrar</t>
  </si>
  <si>
    <t>I''k</t>
  </si>
  <si>
    <t>I''k pico</t>
  </si>
  <si>
    <r>
      <t>i</t>
    </r>
    <r>
      <rPr>
        <i/>
        <vertAlign val="subscript"/>
        <sz val="25"/>
        <color theme="1"/>
        <rFont val="Cambria"/>
        <family val="1"/>
        <scheme val="major"/>
      </rPr>
      <t>sim</t>
    </r>
    <r>
      <rPr>
        <i/>
        <sz val="25"/>
        <color theme="1"/>
        <rFont val="Cambria"/>
        <family val="1"/>
        <scheme val="major"/>
      </rPr>
      <t>(t)</t>
    </r>
  </si>
  <si>
    <r>
      <t>i</t>
    </r>
    <r>
      <rPr>
        <i/>
        <vertAlign val="subscript"/>
        <sz val="25"/>
        <color theme="1"/>
        <rFont val="Cambria"/>
        <family val="1"/>
        <scheme val="major"/>
      </rPr>
      <t>asim</t>
    </r>
    <r>
      <rPr>
        <i/>
        <sz val="25"/>
        <color theme="1"/>
        <rFont val="Cambria"/>
        <family val="1"/>
        <scheme val="major"/>
      </rPr>
      <t>(t)</t>
    </r>
  </si>
  <si>
    <t>I sim</t>
  </si>
  <si>
    <t>I asi</t>
  </si>
  <si>
    <t>I total</t>
  </si>
  <si>
    <t>I total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</si>
</sst>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color theme="5" tint="-0.249977111117893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i/>
      <sz val="24"/>
      <color rgb="FFFF0000"/>
      <name val="Adobe Hebrew"/>
      <family val="1"/>
    </font>
    <font>
      <i/>
      <sz val="25"/>
      <color theme="1"/>
      <name val="Cambria"/>
      <family val="1"/>
      <scheme val="major"/>
    </font>
    <font>
      <b/>
      <sz val="20"/>
      <color rgb="FFFF0000"/>
      <name val="Calibri"/>
      <family val="2"/>
      <scheme val="minor"/>
    </font>
    <font>
      <i/>
      <sz val="20"/>
      <color theme="1"/>
      <name val="Times New Roman"/>
      <family val="1"/>
    </font>
    <font>
      <b/>
      <sz val="11"/>
      <color theme="2"/>
      <name val="Calibri"/>
      <family val="2"/>
      <scheme val="minor"/>
    </font>
    <font>
      <b/>
      <i/>
      <sz val="16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i/>
      <vertAlign val="subscript"/>
      <sz val="25"/>
      <color theme="1"/>
      <name val="Cambria"/>
      <family val="1"/>
      <scheme val="major"/>
    </font>
    <font>
      <b/>
      <sz val="11"/>
      <color rgb="FF0070C0"/>
      <name val="Arial Black"/>
      <family val="2"/>
    </font>
    <font>
      <b/>
      <sz val="11"/>
      <color rgb="FF00B050"/>
      <name val="Arial Black"/>
      <family val="2"/>
    </font>
    <font>
      <b/>
      <sz val="11"/>
      <color rgb="FFFF0000"/>
      <name val="Arial Black"/>
      <family val="2"/>
    </font>
    <font>
      <b/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3" borderId="0" xfId="0" applyFill="1"/>
    <xf numFmtId="164" fontId="1" fillId="3" borderId="0" xfId="0" applyNumberFormat="1" applyFont="1" applyFill="1"/>
    <xf numFmtId="0" fontId="1" fillId="3" borderId="0" xfId="0" applyFont="1" applyFill="1"/>
    <xf numFmtId="0" fontId="0" fillId="3" borderId="1" xfId="0" applyFill="1" applyBorder="1" applyAlignment="1">
      <alignment horizontal="right"/>
    </xf>
    <xf numFmtId="0" fontId="0" fillId="3" borderId="1" xfId="0" applyFill="1" applyBorder="1"/>
    <xf numFmtId="2" fontId="0" fillId="3" borderId="1" xfId="0" applyNumberFormat="1" applyFill="1" applyBorder="1"/>
    <xf numFmtId="0" fontId="3" fillId="3" borderId="1" xfId="0" applyFont="1" applyFill="1" applyBorder="1"/>
    <xf numFmtId="2" fontId="4" fillId="4" borderId="1" xfId="0" applyNumberFormat="1" applyFont="1" applyFill="1" applyBorder="1"/>
    <xf numFmtId="2" fontId="5" fillId="3" borderId="0" xfId="0" applyNumberFormat="1" applyFont="1" applyFill="1"/>
    <xf numFmtId="0" fontId="8" fillId="3" borderId="0" xfId="0" applyFont="1" applyFill="1"/>
    <xf numFmtId="0" fontId="9" fillId="3" borderId="0" xfId="0" applyFont="1" applyFill="1"/>
    <xf numFmtId="0" fontId="3" fillId="3" borderId="1" xfId="0" applyFont="1" applyFill="1" applyBorder="1" applyAlignment="1">
      <alignment horizontal="right"/>
    </xf>
    <xf numFmtId="0" fontId="10" fillId="3" borderId="0" xfId="0" applyFont="1" applyFill="1" applyAlignment="1">
      <alignment horizontal="right"/>
    </xf>
    <xf numFmtId="0" fontId="11" fillId="3" borderId="0" xfId="0" applyFont="1" applyFill="1" applyAlignment="1">
      <alignment horizontal="right"/>
    </xf>
    <xf numFmtId="2" fontId="4" fillId="3" borderId="1" xfId="0" applyNumberFormat="1" applyFont="1" applyFill="1" applyBorder="1"/>
    <xf numFmtId="2" fontId="11" fillId="3" borderId="0" xfId="0" applyNumberFormat="1" applyFont="1" applyFill="1" applyAlignment="1">
      <alignment horizontal="right"/>
    </xf>
    <xf numFmtId="0" fontId="6" fillId="3" borderId="0" xfId="0" applyFont="1" applyFill="1"/>
    <xf numFmtId="0" fontId="12" fillId="5" borderId="1" xfId="0" applyFont="1" applyFill="1" applyBorder="1" applyAlignment="1">
      <alignment horizontal="right"/>
    </xf>
    <xf numFmtId="0" fontId="7" fillId="3" borderId="0" xfId="0" applyFont="1" applyFill="1" applyAlignment="1">
      <alignment horizontal="left"/>
    </xf>
    <xf numFmtId="0" fontId="13" fillId="3" borderId="2" xfId="0" applyFont="1" applyFill="1" applyBorder="1" applyAlignment="1">
      <alignment horizontal="left"/>
    </xf>
    <xf numFmtId="164" fontId="14" fillId="3" borderId="3" xfId="0" applyNumberFormat="1" applyFont="1" applyFill="1" applyBorder="1"/>
    <xf numFmtId="0" fontId="14" fillId="3" borderId="4" xfId="0" applyFont="1" applyFill="1" applyBorder="1"/>
    <xf numFmtId="0" fontId="15" fillId="3" borderId="2" xfId="0" applyFont="1" applyFill="1" applyBorder="1" applyAlignment="1">
      <alignment horizontal="left"/>
    </xf>
    <xf numFmtId="164" fontId="16" fillId="3" borderId="3" xfId="0" applyNumberFormat="1" applyFont="1" applyFill="1" applyBorder="1"/>
    <xf numFmtId="0" fontId="16" fillId="3" borderId="4" xfId="0" applyFont="1" applyFill="1" applyBorder="1"/>
    <xf numFmtId="0" fontId="18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1" fillId="3" borderId="0" xfId="0" applyFont="1" applyFill="1" applyAlignment="1">
      <alignment horizontal="left"/>
    </xf>
    <xf numFmtId="0" fontId="12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val>
            <c:numRef>
              <c:f>'Data Sheet'!$G$10:$G$535</c:f>
              <c:numCache>
                <c:formatCode>General</c:formatCode>
                <c:ptCount val="526"/>
                <c:pt idx="0">
                  <c:v>-56.28780357842335</c:v>
                </c:pt>
                <c:pt idx="1">
                  <c:v>-55.823298412801698</c:v>
                </c:pt>
                <c:pt idx="2">
                  <c:v>-55.138484191583856</c:v>
                </c:pt>
                <c:pt idx="3">
                  <c:v>-54.236063563639114</c:v>
                </c:pt>
                <c:pt idx="4">
                  <c:v>-53.119597970909211</c:v>
                </c:pt>
                <c:pt idx="5">
                  <c:v>-51.793493593024017</c:v>
                </c:pt>
                <c:pt idx="6">
                  <c:v>-50.262983958123598</c:v>
                </c:pt>
                <c:pt idx="7">
                  <c:v>-48.534109288513562</c:v>
                </c:pt>
                <c:pt idx="8">
                  <c:v>-46.613692662667162</c:v>
                </c:pt>
                <c:pt idx="9">
                  <c:v>-44.509313087651705</c:v>
                </c:pt>
                <c:pt idx="10">
                  <c:v>-42.229275588250189</c:v>
                </c:pt>
                <c:pt idx="11">
                  <c:v>-39.782578430822724</c:v>
                </c:pt>
                <c:pt idx="12">
                  <c:v>-37.178877611260063</c:v>
                </c:pt>
                <c:pt idx="13">
                  <c:v>-34.42844874717926</c:v>
                </c:pt>
                <c:pt idx="14">
                  <c:v>-31.542146524755413</c:v>
                </c:pt>
                <c:pt idx="15">
                  <c:v>-28.531361860234384</c:v>
                </c:pt>
                <c:pt idx="16">
                  <c:v>-25.407976945190363</c:v>
                </c:pt>
                <c:pt idx="17">
                  <c:v>-22.184318352944185</c:v>
                </c:pt>
                <c:pt idx="18">
                  <c:v>-18.873108391209932</c:v>
                </c:pt>
                <c:pt idx="19">
                  <c:v>-15.48741489295864</c:v>
                </c:pt>
                <c:pt idx="20">
                  <c:v>-12.04059964365166</c:v>
                </c:pt>
                <c:pt idx="21">
                  <c:v>-8.5462656483779291</c:v>
                </c:pt>
                <c:pt idx="22">
                  <c:v>-5.0182034470074299</c:v>
                </c:pt>
                <c:pt idx="23">
                  <c:v>-1.4703366892306731</c:v>
                </c:pt>
                <c:pt idx="24">
                  <c:v>2.08333281572554</c:v>
                </c:pt>
                <c:pt idx="25">
                  <c:v>5.628780357842313</c:v>
                </c:pt>
                <c:pt idx="26">
                  <c:v>9.1520136754318191</c:v>
                </c:pt>
                <c:pt idx="27">
                  <c:v>12.639128176201725</c:v>
                </c:pt>
                <c:pt idx="28">
                  <c:v>16.076361812328582</c:v>
                </c:pt>
                <c:pt idx="29">
                  <c:v>19.450149392973252</c:v>
                </c:pt>
                <c:pt idx="30">
                  <c:v>22.747176119891868</c:v>
                </c:pt>
                <c:pt idx="31">
                  <c:v>25.954430134861521</c:v>
                </c:pt>
                <c:pt idx="32">
                  <c:v>29.059253871540115</c:v>
                </c:pt>
                <c:pt idx="33">
                  <c:v>32.049394009097995</c:v>
                </c:pt>
                <c:pt idx="34">
                  <c:v>34.913049830477341</c:v>
                </c:pt>
                <c:pt idx="35">
                  <c:v>37.638919794431025</c:v>
                </c:pt>
                <c:pt idx="36">
                  <c:v>40.216246137542889</c:v>
                </c:pt>
                <c:pt idx="37">
                  <c:v>42.634857330205051</c:v>
                </c:pt>
                <c:pt idx="38">
                  <c:v>44.88520821899845</c:v>
                </c:pt>
                <c:pt idx="39">
                  <c:v>46.958417697052518</c:v>
                </c:pt>
                <c:pt idx="40">
                  <c:v>48.846303753716697</c:v>
                </c:pt>
                <c:pt idx="41">
                  <c:v>50.541415765218446</c:v>
                </c:pt>
                <c:pt idx="42">
                  <c:v>52.037063898871352</c:v>
                </c:pt>
                <c:pt idx="43">
                  <c:v>53.327345514788547</c:v>
                </c:pt>
                <c:pt idx="44">
                  <c:v>54.407168460905595</c:v>
                </c:pt>
                <c:pt idx="45">
                  <c:v>55.272271169378364</c:v>
                </c:pt>
                <c:pt idx="46">
                  <c:v>55.919239475044314</c:v>
                </c:pt>
                <c:pt idx="47">
                  <c:v>56.345520089572723</c:v>
                </c:pt>
                <c:pt idx="48">
                  <c:v>56.549430678127102</c:v>
                </c:pt>
                <c:pt idx="49">
                  <c:v>56.530166498772331</c:v>
                </c:pt>
                <c:pt idx="50">
                  <c:v>56.28780357842335</c:v>
                </c:pt>
                <c:pt idx="51">
                  <c:v>55.823298412801691</c:v>
                </c:pt>
                <c:pt idx="52">
                  <c:v>55.138484191583856</c:v>
                </c:pt>
                <c:pt idx="53">
                  <c:v>54.236063563639107</c:v>
                </c:pt>
                <c:pt idx="54">
                  <c:v>53.11959797090919</c:v>
                </c:pt>
                <c:pt idx="55">
                  <c:v>51.793493593023996</c:v>
                </c:pt>
                <c:pt idx="56">
                  <c:v>50.262983958123563</c:v>
                </c:pt>
                <c:pt idx="57">
                  <c:v>48.534109288513527</c:v>
                </c:pt>
                <c:pt idx="58">
                  <c:v>46.61369266266712</c:v>
                </c:pt>
                <c:pt idx="59">
                  <c:v>44.509313087651648</c:v>
                </c:pt>
                <c:pt idx="60">
                  <c:v>42.22927558825014</c:v>
                </c:pt>
                <c:pt idx="61">
                  <c:v>39.78257843082266</c:v>
                </c:pt>
                <c:pt idx="62">
                  <c:v>37.178877611259971</c:v>
                </c:pt>
                <c:pt idx="63">
                  <c:v>34.428448747179161</c:v>
                </c:pt>
                <c:pt idx="64">
                  <c:v>31.542146524755331</c:v>
                </c:pt>
                <c:pt idx="65">
                  <c:v>28.531361860234277</c:v>
                </c:pt>
                <c:pt idx="66">
                  <c:v>25.407976945190224</c:v>
                </c:pt>
                <c:pt idx="67">
                  <c:v>22.184318352944064</c:v>
                </c:pt>
                <c:pt idx="68">
                  <c:v>18.873108391209783</c:v>
                </c:pt>
                <c:pt idx="69">
                  <c:v>15.487414892958501</c:v>
                </c:pt>
                <c:pt idx="70">
                  <c:v>12.040599643651495</c:v>
                </c:pt>
                <c:pt idx="71">
                  <c:v>8.5462656483777231</c:v>
                </c:pt>
                <c:pt idx="72">
                  <c:v>5.0182034470072363</c:v>
                </c:pt>
                <c:pt idx="73">
                  <c:v>1.4703366892304413</c:v>
                </c:pt>
                <c:pt idx="74">
                  <c:v>-2.0833328157257589</c:v>
                </c:pt>
                <c:pt idx="75">
                  <c:v>-5.6287803578425679</c:v>
                </c:pt>
                <c:pt idx="76">
                  <c:v>-9.1520136754321104</c:v>
                </c:pt>
                <c:pt idx="77">
                  <c:v>-12.639128176202</c:v>
                </c:pt>
                <c:pt idx="78">
                  <c:v>-16.07636181232888</c:v>
                </c:pt>
                <c:pt idx="79">
                  <c:v>-19.450149392973529</c:v>
                </c:pt>
                <c:pt idx="80">
                  <c:v>-22.747176119892128</c:v>
                </c:pt>
                <c:pt idx="81">
                  <c:v>-25.954430134861763</c:v>
                </c:pt>
                <c:pt idx="82">
                  <c:v>-29.059253871540328</c:v>
                </c:pt>
                <c:pt idx="83">
                  <c:v>-32.049394009098194</c:v>
                </c:pt>
                <c:pt idx="84">
                  <c:v>-34.913049830477505</c:v>
                </c:pt>
                <c:pt idx="85">
                  <c:v>-37.638919794431189</c:v>
                </c:pt>
                <c:pt idx="86">
                  <c:v>-40.216246137543031</c:v>
                </c:pt>
                <c:pt idx="87">
                  <c:v>-42.634857330205179</c:v>
                </c:pt>
                <c:pt idx="88">
                  <c:v>-44.88520821899855</c:v>
                </c:pt>
                <c:pt idx="89">
                  <c:v>-46.958417697052596</c:v>
                </c:pt>
                <c:pt idx="90">
                  <c:v>-48.846303753716761</c:v>
                </c:pt>
                <c:pt idx="91">
                  <c:v>-50.541415765218481</c:v>
                </c:pt>
                <c:pt idx="92">
                  <c:v>-52.037063898871381</c:v>
                </c:pt>
                <c:pt idx="93">
                  <c:v>-53.327345514788561</c:v>
                </c:pt>
                <c:pt idx="94">
                  <c:v>-54.407168460905602</c:v>
                </c:pt>
                <c:pt idx="95">
                  <c:v>-55.272271169378357</c:v>
                </c:pt>
                <c:pt idx="96">
                  <c:v>-55.919239475044314</c:v>
                </c:pt>
                <c:pt idx="97">
                  <c:v>-56.345520089572709</c:v>
                </c:pt>
                <c:pt idx="98">
                  <c:v>-56.549430678127095</c:v>
                </c:pt>
                <c:pt idx="99">
                  <c:v>-56.530166498772331</c:v>
                </c:pt>
                <c:pt idx="100">
                  <c:v>-56.287803578423372</c:v>
                </c:pt>
                <c:pt idx="101">
                  <c:v>-55.823298412801734</c:v>
                </c:pt>
                <c:pt idx="102">
                  <c:v>-55.138484191583906</c:v>
                </c:pt>
                <c:pt idx="103">
                  <c:v>-54.236063563639185</c:v>
                </c:pt>
                <c:pt idx="104">
                  <c:v>-53.11959797090929</c:v>
                </c:pt>
                <c:pt idx="105">
                  <c:v>-51.793493593024124</c:v>
                </c:pt>
                <c:pt idx="106">
                  <c:v>-50.262983958123726</c:v>
                </c:pt>
                <c:pt idx="107">
                  <c:v>-48.534109288513726</c:v>
                </c:pt>
                <c:pt idx="108">
                  <c:v>-46.613692662667347</c:v>
                </c:pt>
                <c:pt idx="109">
                  <c:v>-44.509313087651918</c:v>
                </c:pt>
                <c:pt idx="110">
                  <c:v>-42.229275588250438</c:v>
                </c:pt>
                <c:pt idx="111">
                  <c:v>-39.782578430823008</c:v>
                </c:pt>
                <c:pt idx="112">
                  <c:v>-37.178877611260418</c:v>
                </c:pt>
                <c:pt idx="113">
                  <c:v>-34.428448747179644</c:v>
                </c:pt>
                <c:pt idx="114">
                  <c:v>-31.542146524755839</c:v>
                </c:pt>
                <c:pt idx="115">
                  <c:v>-28.531361860234849</c:v>
                </c:pt>
                <c:pt idx="116">
                  <c:v>-25.407976945190857</c:v>
                </c:pt>
                <c:pt idx="117">
                  <c:v>-22.184318352944718</c:v>
                </c:pt>
                <c:pt idx="118">
                  <c:v>-18.873108391210501</c:v>
                </c:pt>
                <c:pt idx="119">
                  <c:v>-15.487414892959233</c:v>
                </c:pt>
                <c:pt idx="120">
                  <c:v>-12.040599643652286</c:v>
                </c:pt>
                <c:pt idx="121">
                  <c:v>-8.5462656483785757</c:v>
                </c:pt>
                <c:pt idx="122">
                  <c:v>-5.0182034470080943</c:v>
                </c:pt>
                <c:pt idx="123">
                  <c:v>-1.4703366892313523</c:v>
                </c:pt>
                <c:pt idx="124">
                  <c:v>2.0833328157248485</c:v>
                </c:pt>
                <c:pt idx="125">
                  <c:v>5.6287803578416122</c:v>
                </c:pt>
                <c:pt idx="126">
                  <c:v>9.1520136754311121</c:v>
                </c:pt>
                <c:pt idx="127">
                  <c:v>12.639128176201014</c:v>
                </c:pt>
                <c:pt idx="128">
                  <c:v>16.076361812327857</c:v>
                </c:pt>
                <c:pt idx="129">
                  <c:v>19.450149392972531</c:v>
                </c:pt>
                <c:pt idx="130">
                  <c:v>22.747176119891154</c:v>
                </c:pt>
                <c:pt idx="131">
                  <c:v>25.954430134860818</c:v>
                </c:pt>
                <c:pt idx="132">
                  <c:v>29.059253871539418</c:v>
                </c:pt>
                <c:pt idx="133">
                  <c:v>32.04939400909732</c:v>
                </c:pt>
                <c:pt idx="134">
                  <c:v>34.913049830476673</c:v>
                </c:pt>
                <c:pt idx="135">
                  <c:v>37.6389197944304</c:v>
                </c:pt>
                <c:pt idx="136">
                  <c:v>40.216246137542285</c:v>
                </c:pt>
                <c:pt idx="137">
                  <c:v>42.634857330204483</c:v>
                </c:pt>
                <c:pt idx="138">
                  <c:v>44.885208218997903</c:v>
                </c:pt>
                <c:pt idx="139">
                  <c:v>46.958417697051999</c:v>
                </c:pt>
                <c:pt idx="140">
                  <c:v>48.846303753716228</c:v>
                </c:pt>
                <c:pt idx="141">
                  <c:v>50.541415765218005</c:v>
                </c:pt>
                <c:pt idx="142">
                  <c:v>52.037063898870962</c:v>
                </c:pt>
                <c:pt idx="143">
                  <c:v>53.327345514788213</c:v>
                </c:pt>
                <c:pt idx="144">
                  <c:v>54.407168460905311</c:v>
                </c:pt>
                <c:pt idx="145">
                  <c:v>55.272271169378129</c:v>
                </c:pt>
                <c:pt idx="146">
                  <c:v>55.919239475044151</c:v>
                </c:pt>
                <c:pt idx="147">
                  <c:v>56.345520089572616</c:v>
                </c:pt>
                <c:pt idx="148">
                  <c:v>56.549430678127074</c:v>
                </c:pt>
                <c:pt idx="149">
                  <c:v>56.530166498772374</c:v>
                </c:pt>
                <c:pt idx="150">
                  <c:v>56.287803578423471</c:v>
                </c:pt>
                <c:pt idx="151">
                  <c:v>55.823298412801897</c:v>
                </c:pt>
                <c:pt idx="152">
                  <c:v>55.138484191584126</c:v>
                </c:pt>
                <c:pt idx="153">
                  <c:v>54.236063563639469</c:v>
                </c:pt>
                <c:pt idx="154">
                  <c:v>53.119597970909638</c:v>
                </c:pt>
                <c:pt idx="155">
                  <c:v>51.793493593024529</c:v>
                </c:pt>
                <c:pt idx="156">
                  <c:v>50.262983958124195</c:v>
                </c:pt>
                <c:pt idx="157">
                  <c:v>48.534109288514237</c:v>
                </c:pt>
                <c:pt idx="158">
                  <c:v>46.613692662667923</c:v>
                </c:pt>
                <c:pt idx="159">
                  <c:v>44.509313087652544</c:v>
                </c:pt>
                <c:pt idx="160">
                  <c:v>42.22927558825112</c:v>
                </c:pt>
                <c:pt idx="161">
                  <c:v>39.782578430823733</c:v>
                </c:pt>
                <c:pt idx="162">
                  <c:v>37.178877611261143</c:v>
                </c:pt>
                <c:pt idx="163">
                  <c:v>34.428448747180404</c:v>
                </c:pt>
                <c:pt idx="164">
                  <c:v>31.542146524756639</c:v>
                </c:pt>
                <c:pt idx="165">
                  <c:v>28.531361860235677</c:v>
                </c:pt>
                <c:pt idx="166">
                  <c:v>25.40797694519172</c:v>
                </c:pt>
                <c:pt idx="167">
                  <c:v>22.184318352945603</c:v>
                </c:pt>
                <c:pt idx="168">
                  <c:v>18.873108391211407</c:v>
                </c:pt>
                <c:pt idx="169">
                  <c:v>15.487414892960157</c:v>
                </c:pt>
                <c:pt idx="170">
                  <c:v>12.040599643653227</c:v>
                </c:pt>
                <c:pt idx="171">
                  <c:v>8.5462656483795261</c:v>
                </c:pt>
                <c:pt idx="172">
                  <c:v>5.0182034470092525</c:v>
                </c:pt>
                <c:pt idx="173">
                  <c:v>1.4703366892325145</c:v>
                </c:pt>
                <c:pt idx="174">
                  <c:v>-2.0833328157236863</c:v>
                </c:pt>
                <c:pt idx="175">
                  <c:v>-5.6287803578404549</c:v>
                </c:pt>
                <c:pt idx="176">
                  <c:v>-9.1520136754299628</c:v>
                </c:pt>
                <c:pt idx="177">
                  <c:v>-12.639128176199881</c:v>
                </c:pt>
                <c:pt idx="178">
                  <c:v>-16.076361812326745</c:v>
                </c:pt>
                <c:pt idx="179">
                  <c:v>-19.45014939297144</c:v>
                </c:pt>
                <c:pt idx="180">
                  <c:v>-22.747176119890089</c:v>
                </c:pt>
                <c:pt idx="181">
                  <c:v>-25.954430134859784</c:v>
                </c:pt>
                <c:pt idx="182">
                  <c:v>-29.05925387153842</c:v>
                </c:pt>
                <c:pt idx="183">
                  <c:v>-32.04939400909636</c:v>
                </c:pt>
                <c:pt idx="184">
                  <c:v>-34.913049830475764</c:v>
                </c:pt>
                <c:pt idx="185">
                  <c:v>-37.638919794429526</c:v>
                </c:pt>
                <c:pt idx="186">
                  <c:v>-40.216246137541468</c:v>
                </c:pt>
                <c:pt idx="187">
                  <c:v>-42.634857330203722</c:v>
                </c:pt>
                <c:pt idx="188">
                  <c:v>-44.885208218997199</c:v>
                </c:pt>
                <c:pt idx="189">
                  <c:v>-46.958417697051352</c:v>
                </c:pt>
                <c:pt idx="190">
                  <c:v>-48.846303753715638</c:v>
                </c:pt>
                <c:pt idx="191">
                  <c:v>-50.541415765217479</c:v>
                </c:pt>
                <c:pt idx="192">
                  <c:v>-52.037063898870507</c:v>
                </c:pt>
                <c:pt idx="193">
                  <c:v>-53.327345514787822</c:v>
                </c:pt>
                <c:pt idx="194">
                  <c:v>-54.407168460904991</c:v>
                </c:pt>
                <c:pt idx="195">
                  <c:v>-55.272271169377888</c:v>
                </c:pt>
                <c:pt idx="196">
                  <c:v>-55.91923947504398</c:v>
                </c:pt>
                <c:pt idx="197">
                  <c:v>-56.34552008957251</c:v>
                </c:pt>
                <c:pt idx="198">
                  <c:v>-56.549430678127038</c:v>
                </c:pt>
                <c:pt idx="199">
                  <c:v>-56.530166498772417</c:v>
                </c:pt>
                <c:pt idx="200">
                  <c:v>-56.287803578423592</c:v>
                </c:pt>
                <c:pt idx="201">
                  <c:v>-55.823298412802089</c:v>
                </c:pt>
                <c:pt idx="202">
                  <c:v>-55.138484191584396</c:v>
                </c:pt>
                <c:pt idx="203">
                  <c:v>-54.23606356363981</c:v>
                </c:pt>
                <c:pt idx="204">
                  <c:v>-53.11959797091005</c:v>
                </c:pt>
                <c:pt idx="205">
                  <c:v>-51.793493593025012</c:v>
                </c:pt>
                <c:pt idx="206">
                  <c:v>-50.26298395812475</c:v>
                </c:pt>
                <c:pt idx="207">
                  <c:v>-48.534109288514863</c:v>
                </c:pt>
                <c:pt idx="208">
                  <c:v>-46.613692662668605</c:v>
                </c:pt>
                <c:pt idx="209">
                  <c:v>-44.50931308765329</c:v>
                </c:pt>
                <c:pt idx="210">
                  <c:v>-42.229275588251923</c:v>
                </c:pt>
                <c:pt idx="211">
                  <c:v>-39.782578430824593</c:v>
                </c:pt>
                <c:pt idx="212">
                  <c:v>-37.17887761126206</c:v>
                </c:pt>
                <c:pt idx="213">
                  <c:v>-34.42844874718137</c:v>
                </c:pt>
                <c:pt idx="214">
                  <c:v>-31.542146524757641</c:v>
                </c:pt>
                <c:pt idx="215">
                  <c:v>-28.531361860236728</c:v>
                </c:pt>
                <c:pt idx="216">
                  <c:v>-25.407976945192804</c:v>
                </c:pt>
                <c:pt idx="217">
                  <c:v>-22.184318352946718</c:v>
                </c:pt>
                <c:pt idx="218">
                  <c:v>-18.873108391212551</c:v>
                </c:pt>
                <c:pt idx="219">
                  <c:v>-15.487414892961324</c:v>
                </c:pt>
                <c:pt idx="220">
                  <c:v>-12.04059964365441</c:v>
                </c:pt>
                <c:pt idx="221">
                  <c:v>-8.5462656483807251</c:v>
                </c:pt>
                <c:pt idx="222">
                  <c:v>-5.0182034470102597</c:v>
                </c:pt>
                <c:pt idx="223">
                  <c:v>-1.4703366892335259</c:v>
                </c:pt>
                <c:pt idx="224">
                  <c:v>2.0833328157226756</c:v>
                </c:pt>
                <c:pt idx="225">
                  <c:v>5.6287803578394486</c:v>
                </c:pt>
                <c:pt idx="226">
                  <c:v>9.1520136754289645</c:v>
                </c:pt>
                <c:pt idx="227">
                  <c:v>12.639128176198893</c:v>
                </c:pt>
                <c:pt idx="228">
                  <c:v>16.076361812325775</c:v>
                </c:pt>
                <c:pt idx="229">
                  <c:v>19.450149392970488</c:v>
                </c:pt>
                <c:pt idx="230">
                  <c:v>22.747176119889161</c:v>
                </c:pt>
                <c:pt idx="231">
                  <c:v>25.954430134858885</c:v>
                </c:pt>
                <c:pt idx="232">
                  <c:v>29.059253871537553</c:v>
                </c:pt>
                <c:pt idx="233">
                  <c:v>32.049394009095529</c:v>
                </c:pt>
                <c:pt idx="234">
                  <c:v>34.913049830474961</c:v>
                </c:pt>
                <c:pt idx="235">
                  <c:v>37.638919794428773</c:v>
                </c:pt>
                <c:pt idx="236">
                  <c:v>40.216246137540757</c:v>
                </c:pt>
                <c:pt idx="237">
                  <c:v>42.634857330203054</c:v>
                </c:pt>
                <c:pt idx="238">
                  <c:v>44.885208218996581</c:v>
                </c:pt>
                <c:pt idx="239">
                  <c:v>46.958417697050791</c:v>
                </c:pt>
                <c:pt idx="240">
                  <c:v>48.846303753715127</c:v>
                </c:pt>
                <c:pt idx="241">
                  <c:v>50.541415765217032</c:v>
                </c:pt>
                <c:pt idx="242">
                  <c:v>52.037063898870109</c:v>
                </c:pt>
                <c:pt idx="243">
                  <c:v>53.327345514787481</c:v>
                </c:pt>
                <c:pt idx="244">
                  <c:v>54.407168460904714</c:v>
                </c:pt>
                <c:pt idx="245">
                  <c:v>55.272271169377667</c:v>
                </c:pt>
                <c:pt idx="246">
                  <c:v>55.919239475043824</c:v>
                </c:pt>
                <c:pt idx="247">
                  <c:v>56.345520089572425</c:v>
                </c:pt>
                <c:pt idx="248">
                  <c:v>56.549430678127017</c:v>
                </c:pt>
                <c:pt idx="249">
                  <c:v>56.530166498772452</c:v>
                </c:pt>
                <c:pt idx="250">
                  <c:v>56.287803578423691</c:v>
                </c:pt>
                <c:pt idx="251">
                  <c:v>55.823298412802252</c:v>
                </c:pt>
                <c:pt idx="252">
                  <c:v>55.138484191584624</c:v>
                </c:pt>
                <c:pt idx="253">
                  <c:v>54.236063563640101</c:v>
                </c:pt>
                <c:pt idx="254">
                  <c:v>53.119597970910405</c:v>
                </c:pt>
                <c:pt idx="255">
                  <c:v>51.793493593025424</c:v>
                </c:pt>
                <c:pt idx="256">
                  <c:v>50.262983958125211</c:v>
                </c:pt>
                <c:pt idx="257">
                  <c:v>48.534109288515381</c:v>
                </c:pt>
                <c:pt idx="258">
                  <c:v>46.61369266266918</c:v>
                </c:pt>
                <c:pt idx="259">
                  <c:v>44.509313087653915</c:v>
                </c:pt>
                <c:pt idx="260">
                  <c:v>42.229275588252598</c:v>
                </c:pt>
                <c:pt idx="261">
                  <c:v>39.782578430825311</c:v>
                </c:pt>
                <c:pt idx="262">
                  <c:v>37.17887761126282</c:v>
                </c:pt>
                <c:pt idx="263">
                  <c:v>34.428448747182173</c:v>
                </c:pt>
                <c:pt idx="264">
                  <c:v>31.542146524758483</c:v>
                </c:pt>
                <c:pt idx="265">
                  <c:v>28.531361860237599</c:v>
                </c:pt>
                <c:pt idx="266">
                  <c:v>25.407976945193706</c:v>
                </c:pt>
                <c:pt idx="267">
                  <c:v>22.184318352947649</c:v>
                </c:pt>
                <c:pt idx="268">
                  <c:v>18.873108391213506</c:v>
                </c:pt>
                <c:pt idx="269">
                  <c:v>15.487414892962297</c:v>
                </c:pt>
                <c:pt idx="270">
                  <c:v>12.040599643655399</c:v>
                </c:pt>
                <c:pt idx="271">
                  <c:v>8.5462656483817252</c:v>
                </c:pt>
                <c:pt idx="272">
                  <c:v>5.0182034470112677</c:v>
                </c:pt>
                <c:pt idx="273">
                  <c:v>1.4703366892345375</c:v>
                </c:pt>
                <c:pt idx="274">
                  <c:v>-2.0833328157216648</c:v>
                </c:pt>
                <c:pt idx="275">
                  <c:v>-5.6287803578384414</c:v>
                </c:pt>
                <c:pt idx="276">
                  <c:v>-9.1520136754279662</c:v>
                </c:pt>
                <c:pt idx="277">
                  <c:v>-12.639128176197907</c:v>
                </c:pt>
                <c:pt idx="278">
                  <c:v>-16.076361812324805</c:v>
                </c:pt>
                <c:pt idx="279">
                  <c:v>-19.450149392969539</c:v>
                </c:pt>
                <c:pt idx="280">
                  <c:v>-22.747176119888238</c:v>
                </c:pt>
                <c:pt idx="281">
                  <c:v>-25.954430134857986</c:v>
                </c:pt>
                <c:pt idx="282">
                  <c:v>-29.059253871536679</c:v>
                </c:pt>
                <c:pt idx="283">
                  <c:v>-32.049394009094698</c:v>
                </c:pt>
                <c:pt idx="284">
                  <c:v>-34.913049830474165</c:v>
                </c:pt>
                <c:pt idx="285">
                  <c:v>-37.63891979442802</c:v>
                </c:pt>
                <c:pt idx="286">
                  <c:v>-40.21624613754004</c:v>
                </c:pt>
                <c:pt idx="287">
                  <c:v>-42.634857330202387</c:v>
                </c:pt>
                <c:pt idx="288">
                  <c:v>-44.885208218995963</c:v>
                </c:pt>
                <c:pt idx="289">
                  <c:v>-46.958417697050223</c:v>
                </c:pt>
                <c:pt idx="290">
                  <c:v>-48.846303753714615</c:v>
                </c:pt>
                <c:pt idx="291">
                  <c:v>-50.54141576521657</c:v>
                </c:pt>
                <c:pt idx="292">
                  <c:v>-52.037063898869711</c:v>
                </c:pt>
                <c:pt idx="293">
                  <c:v>-53.32734551478714</c:v>
                </c:pt>
                <c:pt idx="294">
                  <c:v>-54.407168460904444</c:v>
                </c:pt>
                <c:pt idx="295">
                  <c:v>-55.272271169377454</c:v>
                </c:pt>
                <c:pt idx="296">
                  <c:v>-55.919239475043668</c:v>
                </c:pt>
                <c:pt idx="297">
                  <c:v>-56.345520089572332</c:v>
                </c:pt>
                <c:pt idx="298">
                  <c:v>-56.549430678126988</c:v>
                </c:pt>
                <c:pt idx="299">
                  <c:v>-56.530166498772495</c:v>
                </c:pt>
                <c:pt idx="300">
                  <c:v>-56.287803578423791</c:v>
                </c:pt>
                <c:pt idx="301">
                  <c:v>-55.823298412802416</c:v>
                </c:pt>
                <c:pt idx="302">
                  <c:v>-55.138484191584851</c:v>
                </c:pt>
                <c:pt idx="303">
                  <c:v>-54.236063563640386</c:v>
                </c:pt>
                <c:pt idx="304">
                  <c:v>-53.119597970910746</c:v>
                </c:pt>
                <c:pt idx="305">
                  <c:v>-51.793493593025829</c:v>
                </c:pt>
                <c:pt idx="306">
                  <c:v>-50.262983958125673</c:v>
                </c:pt>
                <c:pt idx="307">
                  <c:v>-48.534109288515907</c:v>
                </c:pt>
                <c:pt idx="308">
                  <c:v>-46.613692662669756</c:v>
                </c:pt>
                <c:pt idx="309">
                  <c:v>-44.50931308765454</c:v>
                </c:pt>
                <c:pt idx="310">
                  <c:v>-42.229275588253266</c:v>
                </c:pt>
                <c:pt idx="311">
                  <c:v>-39.782578430826028</c:v>
                </c:pt>
                <c:pt idx="312">
                  <c:v>-37.17887761126358</c:v>
                </c:pt>
                <c:pt idx="313">
                  <c:v>-34.428448747182976</c:v>
                </c:pt>
                <c:pt idx="314">
                  <c:v>-31.542146524759158</c:v>
                </c:pt>
                <c:pt idx="315">
                  <c:v>-28.531361860238121</c:v>
                </c:pt>
                <c:pt idx="316">
                  <c:v>-25.40797694519425</c:v>
                </c:pt>
                <c:pt idx="317">
                  <c:v>-22.184318352948026</c:v>
                </c:pt>
                <c:pt idx="318">
                  <c:v>-18.873108391213698</c:v>
                </c:pt>
                <c:pt idx="319">
                  <c:v>-15.487414892962496</c:v>
                </c:pt>
                <c:pt idx="320">
                  <c:v>-12.040599643655407</c:v>
                </c:pt>
                <c:pt idx="321">
                  <c:v>-8.5462656483817305</c:v>
                </c:pt>
                <c:pt idx="322">
                  <c:v>-5.0182034470110741</c:v>
                </c:pt>
                <c:pt idx="323">
                  <c:v>-1.4703366892341425</c:v>
                </c:pt>
                <c:pt idx="324">
                  <c:v>2.0833328157220592</c:v>
                </c:pt>
                <c:pt idx="325">
                  <c:v>5.6287803578390347</c:v>
                </c:pt>
                <c:pt idx="326">
                  <c:v>9.1520136754285559</c:v>
                </c:pt>
                <c:pt idx="327">
                  <c:v>12.639128176198685</c:v>
                </c:pt>
                <c:pt idx="328">
                  <c:v>16.076361812325761</c:v>
                </c:pt>
                <c:pt idx="329">
                  <c:v>19.450149392970474</c:v>
                </c:pt>
                <c:pt idx="330">
                  <c:v>22.747176119889335</c:v>
                </c:pt>
                <c:pt idx="331">
                  <c:v>25.954430134859052</c:v>
                </c:pt>
                <c:pt idx="332">
                  <c:v>29.059253871537887</c:v>
                </c:pt>
                <c:pt idx="333">
                  <c:v>32.049394009096012</c:v>
                </c:pt>
                <c:pt idx="334">
                  <c:v>34.91304983047543</c:v>
                </c:pt>
                <c:pt idx="335">
                  <c:v>37.638919794429363</c:v>
                </c:pt>
                <c:pt idx="336">
                  <c:v>40.216246137541312</c:v>
                </c:pt>
                <c:pt idx="337">
                  <c:v>42.634857330203708</c:v>
                </c:pt>
                <c:pt idx="338">
                  <c:v>44.885208218997306</c:v>
                </c:pt>
                <c:pt idx="339">
                  <c:v>46.958417697051459</c:v>
                </c:pt>
                <c:pt idx="340">
                  <c:v>48.84630375371583</c:v>
                </c:pt>
                <c:pt idx="341">
                  <c:v>50.54141576521765</c:v>
                </c:pt>
                <c:pt idx="342">
                  <c:v>52.037063898870741</c:v>
                </c:pt>
                <c:pt idx="343">
                  <c:v>53.327345514788078</c:v>
                </c:pt>
                <c:pt idx="344">
                  <c:v>54.407168460905204</c:v>
                </c:pt>
                <c:pt idx="345">
                  <c:v>55.272271169378094</c:v>
                </c:pt>
                <c:pt idx="346">
                  <c:v>55.919239475044151</c:v>
                </c:pt>
                <c:pt idx="347">
                  <c:v>56.345520089572616</c:v>
                </c:pt>
                <c:pt idx="348">
                  <c:v>56.549430678127074</c:v>
                </c:pt>
                <c:pt idx="349">
                  <c:v>56.530166498772367</c:v>
                </c:pt>
                <c:pt idx="350">
                  <c:v>56.287803578423436</c:v>
                </c:pt>
                <c:pt idx="351">
                  <c:v>55.823298412801797</c:v>
                </c:pt>
                <c:pt idx="352">
                  <c:v>55.138484191584006</c:v>
                </c:pt>
                <c:pt idx="353">
                  <c:v>54.236063563639249</c:v>
                </c:pt>
                <c:pt idx="354">
                  <c:v>53.119597970909375</c:v>
                </c:pt>
                <c:pt idx="355">
                  <c:v>51.793493593024138</c:v>
                </c:pt>
                <c:pt idx="356">
                  <c:v>50.262983958123655</c:v>
                </c:pt>
                <c:pt idx="357">
                  <c:v>48.534109288513633</c:v>
                </c:pt>
                <c:pt idx="358">
                  <c:v>46.613692662667141</c:v>
                </c:pt>
                <c:pt idx="359">
                  <c:v>44.509313087651691</c:v>
                </c:pt>
                <c:pt idx="360">
                  <c:v>42.229275588250061</c:v>
                </c:pt>
                <c:pt idx="361">
                  <c:v>39.782578430822461</c:v>
                </c:pt>
                <c:pt idx="362">
                  <c:v>37.1788776112598</c:v>
                </c:pt>
                <c:pt idx="363">
                  <c:v>34.428448747178834</c:v>
                </c:pt>
                <c:pt idx="364">
                  <c:v>31.542146524754994</c:v>
                </c:pt>
                <c:pt idx="365">
                  <c:v>28.531361860233794</c:v>
                </c:pt>
                <c:pt idx="366">
                  <c:v>25.407976945189585</c:v>
                </c:pt>
                <c:pt idx="367">
                  <c:v>22.184318352943411</c:v>
                </c:pt>
                <c:pt idx="368">
                  <c:v>18.873108391208969</c:v>
                </c:pt>
                <c:pt idx="369">
                  <c:v>15.487414892957478</c:v>
                </c:pt>
                <c:pt idx="370">
                  <c:v>12.040599643650504</c:v>
                </c:pt>
                <c:pt idx="371">
                  <c:v>8.546265648376572</c:v>
                </c:pt>
                <c:pt idx="372">
                  <c:v>5.0182034470060772</c:v>
                </c:pt>
                <c:pt idx="373">
                  <c:v>1.470336689229127</c:v>
                </c:pt>
                <c:pt idx="374">
                  <c:v>-2.0833328157272741</c:v>
                </c:pt>
                <c:pt idx="375">
                  <c:v>-5.6287803578440272</c:v>
                </c:pt>
                <c:pt idx="376">
                  <c:v>-9.1520136754337056</c:v>
                </c:pt>
                <c:pt idx="377">
                  <c:v>-12.639128176203576</c:v>
                </c:pt>
                <c:pt idx="378">
                  <c:v>-16.076361812330571</c:v>
                </c:pt>
                <c:pt idx="379">
                  <c:v>-19.450149392975376</c:v>
                </c:pt>
                <c:pt idx="380">
                  <c:v>-22.747176119893929</c:v>
                </c:pt>
                <c:pt idx="381">
                  <c:v>-25.954430134863689</c:v>
                </c:pt>
                <c:pt idx="382">
                  <c:v>-29.05925387154219</c:v>
                </c:pt>
                <c:pt idx="383">
                  <c:v>-32.049394009100148</c:v>
                </c:pt>
                <c:pt idx="384">
                  <c:v>-34.913049830479537</c:v>
                </c:pt>
                <c:pt idx="385">
                  <c:v>-37.638919794433107</c:v>
                </c:pt>
                <c:pt idx="386">
                  <c:v>-40.216246137544985</c:v>
                </c:pt>
                <c:pt idx="387">
                  <c:v>-42.634857330207005</c:v>
                </c:pt>
                <c:pt idx="388">
                  <c:v>-44.885208219000354</c:v>
                </c:pt>
                <c:pt idx="389">
                  <c:v>-46.958417697054365</c:v>
                </c:pt>
                <c:pt idx="390">
                  <c:v>-48.84630375371836</c:v>
                </c:pt>
                <c:pt idx="391">
                  <c:v>-50.541415765220002</c:v>
                </c:pt>
                <c:pt idx="392">
                  <c:v>-52.037063898872702</c:v>
                </c:pt>
                <c:pt idx="393">
                  <c:v>-53.327345514789755</c:v>
                </c:pt>
                <c:pt idx="394">
                  <c:v>-54.407168460906639</c:v>
                </c:pt>
                <c:pt idx="395">
                  <c:v>-55.27227116937916</c:v>
                </c:pt>
                <c:pt idx="396">
                  <c:v>-55.919239475044911</c:v>
                </c:pt>
                <c:pt idx="397">
                  <c:v>-56.345520089573078</c:v>
                </c:pt>
                <c:pt idx="398">
                  <c:v>-56.549430678127202</c:v>
                </c:pt>
                <c:pt idx="399">
                  <c:v>-56.530166498772168</c:v>
                </c:pt>
                <c:pt idx="400">
                  <c:v>-56.287803578422931</c:v>
                </c:pt>
                <c:pt idx="401">
                  <c:v>-55.823298412800987</c:v>
                </c:pt>
                <c:pt idx="402">
                  <c:v>-55.138484191582833</c:v>
                </c:pt>
                <c:pt idx="403">
                  <c:v>-54.236063563637821</c:v>
                </c:pt>
                <c:pt idx="404">
                  <c:v>-53.119597970907577</c:v>
                </c:pt>
                <c:pt idx="405">
                  <c:v>-51.79349359302212</c:v>
                </c:pt>
                <c:pt idx="406">
                  <c:v>-50.262983958121346</c:v>
                </c:pt>
                <c:pt idx="407">
                  <c:v>-48.534109288510955</c:v>
                </c:pt>
                <c:pt idx="408">
                  <c:v>-46.613692662664299</c:v>
                </c:pt>
                <c:pt idx="409">
                  <c:v>-44.509313087648472</c:v>
                </c:pt>
                <c:pt idx="410">
                  <c:v>-42.229275588246729</c:v>
                </c:pt>
                <c:pt idx="411">
                  <c:v>-39.782578430818894</c:v>
                </c:pt>
                <c:pt idx="412">
                  <c:v>-37.178877611255864</c:v>
                </c:pt>
                <c:pt idx="413">
                  <c:v>-34.428448747174855</c:v>
                </c:pt>
                <c:pt idx="414">
                  <c:v>-31.54214652475066</c:v>
                </c:pt>
                <c:pt idx="415">
                  <c:v>-28.53136186022946</c:v>
                </c:pt>
                <c:pt idx="416">
                  <c:v>-25.407976945185105</c:v>
                </c:pt>
                <c:pt idx="417">
                  <c:v>-22.184318352938611</c:v>
                </c:pt>
                <c:pt idx="418">
                  <c:v>-18.873108391204241</c:v>
                </c:pt>
                <c:pt idx="419">
                  <c:v>-15.487414892952652</c:v>
                </c:pt>
                <c:pt idx="420">
                  <c:v>-12.040599643645603</c:v>
                </c:pt>
                <c:pt idx="421">
                  <c:v>-8.5462656483716142</c:v>
                </c:pt>
                <c:pt idx="422">
                  <c:v>-5.0182034470008787</c:v>
                </c:pt>
                <c:pt idx="423">
                  <c:v>-1.4703366892241112</c:v>
                </c:pt>
                <c:pt idx="424">
                  <c:v>2.0833328157322879</c:v>
                </c:pt>
                <c:pt idx="425">
                  <c:v>5.6287803578492195</c:v>
                </c:pt>
                <c:pt idx="426">
                  <c:v>9.1520136754386563</c:v>
                </c:pt>
                <c:pt idx="427">
                  <c:v>12.639128176208661</c:v>
                </c:pt>
                <c:pt idx="428">
                  <c:v>16.076361812335382</c:v>
                </c:pt>
                <c:pt idx="429">
                  <c:v>19.450149392980087</c:v>
                </c:pt>
                <c:pt idx="430">
                  <c:v>22.747176119898707</c:v>
                </c:pt>
                <c:pt idx="431">
                  <c:v>25.954430134868147</c:v>
                </c:pt>
                <c:pt idx="432">
                  <c:v>29.059253871546666</c:v>
                </c:pt>
                <c:pt idx="433">
                  <c:v>32.049394009104283</c:v>
                </c:pt>
                <c:pt idx="434">
                  <c:v>34.91304983048348</c:v>
                </c:pt>
                <c:pt idx="435">
                  <c:v>37.638919794437001</c:v>
                </c:pt>
                <c:pt idx="436">
                  <c:v>40.216246137548502</c:v>
                </c:pt>
                <c:pt idx="437">
                  <c:v>42.63485733021043</c:v>
                </c:pt>
                <c:pt idx="438">
                  <c:v>44.885208219003417</c:v>
                </c:pt>
                <c:pt idx="439">
                  <c:v>46.958417697057165</c:v>
                </c:pt>
                <c:pt idx="440">
                  <c:v>48.846303753720996</c:v>
                </c:pt>
                <c:pt idx="441">
                  <c:v>50.541415765222247</c:v>
                </c:pt>
                <c:pt idx="442">
                  <c:v>52.037063898874749</c:v>
                </c:pt>
                <c:pt idx="443">
                  <c:v>53.327345514791425</c:v>
                </c:pt>
                <c:pt idx="444">
                  <c:v>54.407168460908011</c:v>
                </c:pt>
                <c:pt idx="445">
                  <c:v>55.272271169380268</c:v>
                </c:pt>
                <c:pt idx="446">
                  <c:v>55.919239475045664</c:v>
                </c:pt>
                <c:pt idx="447">
                  <c:v>56.345520089573526</c:v>
                </c:pt>
                <c:pt idx="448">
                  <c:v>56.549430678127337</c:v>
                </c:pt>
                <c:pt idx="449">
                  <c:v>56.53016649877199</c:v>
                </c:pt>
                <c:pt idx="450">
                  <c:v>56.287803578422412</c:v>
                </c:pt>
                <c:pt idx="451">
                  <c:v>55.823298412800177</c:v>
                </c:pt>
                <c:pt idx="452">
                  <c:v>55.138484191581718</c:v>
                </c:pt>
                <c:pt idx="453">
                  <c:v>54.236063563636336</c:v>
                </c:pt>
                <c:pt idx="454">
                  <c:v>53.119597970905851</c:v>
                </c:pt>
                <c:pt idx="455">
                  <c:v>51.793493593020024</c:v>
                </c:pt>
                <c:pt idx="456">
                  <c:v>50.262983958119051</c:v>
                </c:pt>
                <c:pt idx="457">
                  <c:v>48.534109288508382</c:v>
                </c:pt>
                <c:pt idx="458">
                  <c:v>46.613692662661336</c:v>
                </c:pt>
                <c:pt idx="459">
                  <c:v>44.509313087645374</c:v>
                </c:pt>
                <c:pt idx="460">
                  <c:v>42.229275588243254</c:v>
                </c:pt>
                <c:pt idx="461">
                  <c:v>39.782578430815327</c:v>
                </c:pt>
                <c:pt idx="462">
                  <c:v>37.178877611252084</c:v>
                </c:pt>
                <c:pt idx="463">
                  <c:v>34.428448747170719</c:v>
                </c:pt>
                <c:pt idx="464">
                  <c:v>31.542146524746496</c:v>
                </c:pt>
                <c:pt idx="465">
                  <c:v>28.531361860224951</c:v>
                </c:pt>
                <c:pt idx="466">
                  <c:v>25.407976945180621</c:v>
                </c:pt>
                <c:pt idx="467">
                  <c:v>22.184318352933992</c:v>
                </c:pt>
                <c:pt idx="468">
                  <c:v>18.87310839119932</c:v>
                </c:pt>
                <c:pt idx="469">
                  <c:v>15.487414892947829</c:v>
                </c:pt>
                <c:pt idx="470">
                  <c:v>12.040599643640503</c:v>
                </c:pt>
                <c:pt idx="471">
                  <c:v>8.5462656483666546</c:v>
                </c:pt>
                <c:pt idx="472">
                  <c:v>5.0182034469958818</c:v>
                </c:pt>
                <c:pt idx="473">
                  <c:v>1.4703366892188947</c:v>
                </c:pt>
                <c:pt idx="474">
                  <c:v>-2.0833328157373021</c:v>
                </c:pt>
                <c:pt idx="475">
                  <c:v>-5.6287803578542119</c:v>
                </c:pt>
                <c:pt idx="476">
                  <c:v>-9.152013675443607</c:v>
                </c:pt>
                <c:pt idx="477">
                  <c:v>-12.639128176213552</c:v>
                </c:pt>
                <c:pt idx="478">
                  <c:v>-16.076361812340384</c:v>
                </c:pt>
                <c:pt idx="479">
                  <c:v>-19.450149392984798</c:v>
                </c:pt>
                <c:pt idx="480">
                  <c:v>-22.747176119903301</c:v>
                </c:pt>
                <c:pt idx="481">
                  <c:v>-25.954430134872787</c:v>
                </c:pt>
                <c:pt idx="482">
                  <c:v>-29.059253871550968</c:v>
                </c:pt>
                <c:pt idx="483">
                  <c:v>-32.049394009108582</c:v>
                </c:pt>
                <c:pt idx="484">
                  <c:v>-34.913049830487431</c:v>
                </c:pt>
                <c:pt idx="485">
                  <c:v>-37.638919794440746</c:v>
                </c:pt>
                <c:pt idx="486">
                  <c:v>-40.216246137552183</c:v>
                </c:pt>
                <c:pt idx="487">
                  <c:v>-42.634857330213727</c:v>
                </c:pt>
                <c:pt idx="488">
                  <c:v>-44.885208219006586</c:v>
                </c:pt>
                <c:pt idx="489">
                  <c:v>-46.958417697059957</c:v>
                </c:pt>
                <c:pt idx="490">
                  <c:v>-48.846303753723525</c:v>
                </c:pt>
                <c:pt idx="491">
                  <c:v>-50.541415765224599</c:v>
                </c:pt>
                <c:pt idx="492">
                  <c:v>-52.037063898876717</c:v>
                </c:pt>
                <c:pt idx="493">
                  <c:v>-53.327345514793173</c:v>
                </c:pt>
                <c:pt idx="494">
                  <c:v>-54.407168460909382</c:v>
                </c:pt>
                <c:pt idx="495">
                  <c:v>-55.272271169381341</c:v>
                </c:pt>
                <c:pt idx="496">
                  <c:v>-55.91923947504646</c:v>
                </c:pt>
                <c:pt idx="497">
                  <c:v>-56.345520089573974</c:v>
                </c:pt>
                <c:pt idx="498">
                  <c:v>-56.549430678127472</c:v>
                </c:pt>
                <c:pt idx="499">
                  <c:v>-56.530166498771798</c:v>
                </c:pt>
                <c:pt idx="500">
                  <c:v>-56.287803578421915</c:v>
                </c:pt>
                <c:pt idx="501">
                  <c:v>-55.823298412799332</c:v>
                </c:pt>
                <c:pt idx="502">
                  <c:v>-55.138484191580595</c:v>
                </c:pt>
                <c:pt idx="503">
                  <c:v>-54.236063563634914</c:v>
                </c:pt>
                <c:pt idx="504">
                  <c:v>-53.119597970904131</c:v>
                </c:pt>
                <c:pt idx="505">
                  <c:v>-51.793493593017999</c:v>
                </c:pt>
                <c:pt idx="506">
                  <c:v>-50.262983958116649</c:v>
                </c:pt>
                <c:pt idx="507">
                  <c:v>-48.534109288505796</c:v>
                </c:pt>
                <c:pt idx="508">
                  <c:v>-46.613692662658501</c:v>
                </c:pt>
                <c:pt idx="509">
                  <c:v>-44.509313087642155</c:v>
                </c:pt>
                <c:pt idx="510">
                  <c:v>-42.229275588239915</c:v>
                </c:pt>
                <c:pt idx="511">
                  <c:v>-39.782578430811618</c:v>
                </c:pt>
                <c:pt idx="512">
                  <c:v>-37.178877611248154</c:v>
                </c:pt>
                <c:pt idx="513">
                  <c:v>-34.42844874716689</c:v>
                </c:pt>
                <c:pt idx="514">
                  <c:v>-31.542146524742332</c:v>
                </c:pt>
                <c:pt idx="515">
                  <c:v>-28.531361860220617</c:v>
                </c:pt>
                <c:pt idx="516">
                  <c:v>-25.40797694517596</c:v>
                </c:pt>
                <c:pt idx="517">
                  <c:v>-22.184318352929193</c:v>
                </c:pt>
                <c:pt idx="518">
                  <c:v>-18.873108391194403</c:v>
                </c:pt>
                <c:pt idx="519">
                  <c:v>-15.487414892943002</c:v>
                </c:pt>
                <c:pt idx="520">
                  <c:v>-12.0405996436356</c:v>
                </c:pt>
                <c:pt idx="521">
                  <c:v>-8.5462656483614943</c:v>
                </c:pt>
                <c:pt idx="522">
                  <c:v>-5.0182034469906833</c:v>
                </c:pt>
                <c:pt idx="523">
                  <c:v>-1.470336689213678</c:v>
                </c:pt>
                <c:pt idx="524">
                  <c:v>2.0833328157423159</c:v>
                </c:pt>
                <c:pt idx="525">
                  <c:v>5.6287803578592044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'Data Sheet'!$H$10:$H$535</c:f>
              <c:numCache>
                <c:formatCode>General</c:formatCode>
                <c:ptCount val="526"/>
                <c:pt idx="0">
                  <c:v>56.28780357842335</c:v>
                </c:pt>
                <c:pt idx="1">
                  <c:v>55.935245631330936</c:v>
                </c:pt>
                <c:pt idx="2">
                  <c:v>55.58489592648916</c:v>
                </c:pt>
                <c:pt idx="3">
                  <c:v>55.236740632600586</c:v>
                </c:pt>
                <c:pt idx="4">
                  <c:v>54.89076600499989</c:v>
                </c:pt>
                <c:pt idx="5">
                  <c:v>54.546958385111317</c:v>
                </c:pt>
                <c:pt idx="6">
                  <c:v>54.205304199909428</c:v>
                </c:pt>
                <c:pt idx="7">
                  <c:v>53.865789961383236</c:v>
                </c:pt>
                <c:pt idx="8">
                  <c:v>53.528402266003766</c:v>
                </c:pt>
                <c:pt idx="9">
                  <c:v>53.193127794194858</c:v>
                </c:pt>
                <c:pt idx="10">
                  <c:v>52.859953309807359</c:v>
                </c:pt>
                <c:pt idx="11">
                  <c:v>52.528865659596569</c:v>
                </c:pt>
                <c:pt idx="12">
                  <c:v>52.199851772702964</c:v>
                </c:pt>
                <c:pt idx="13">
                  <c:v>51.872898660136194</c:v>
                </c:pt>
                <c:pt idx="14">
                  <c:v>51.547993414262272</c:v>
                </c:pt>
                <c:pt idx="15">
                  <c:v>51.225123208294022</c:v>
                </c:pt>
                <c:pt idx="16">
                  <c:v>50.9042752957847</c:v>
                </c:pt>
                <c:pt idx="17">
                  <c:v>50.585437010124735</c:v>
                </c:pt>
                <c:pt idx="18">
                  <c:v>50.268595764041741</c:v>
                </c:pt>
                <c:pt idx="19">
                  <c:v>49.95373904910354</c:v>
                </c:pt>
                <c:pt idx="20">
                  <c:v>49.640854435224355</c:v>
                </c:pt>
                <c:pt idx="21">
                  <c:v>49.329929570174109</c:v>
                </c:pt>
                <c:pt idx="22">
                  <c:v>49.020952179090742</c:v>
                </c:pt>
                <c:pt idx="23">
                  <c:v>48.713910063995662</c:v>
                </c:pt>
                <c:pt idx="24">
                  <c:v>48.408791103312133</c:v>
                </c:pt>
                <c:pt idx="25">
                  <c:v>48.10558325138679</c:v>
                </c:pt>
                <c:pt idx="26">
                  <c:v>47.804274538014049</c:v>
                </c:pt>
                <c:pt idx="27">
                  <c:v>47.504853067963559</c:v>
                </c:pt>
                <c:pt idx="28">
                  <c:v>47.207307020510605</c:v>
                </c:pt>
                <c:pt idx="29">
                  <c:v>46.911624648969422</c:v>
                </c:pt>
                <c:pt idx="30">
                  <c:v>46.617794280229454</c:v>
                </c:pt>
                <c:pt idx="31">
                  <c:v>46.325804314294558</c:v>
                </c:pt>
                <c:pt idx="32">
                  <c:v>46.035643223824977</c:v>
                </c:pt>
                <c:pt idx="33">
                  <c:v>45.747299553682339</c:v>
                </c:pt>
                <c:pt idx="34">
                  <c:v>45.46076192047736</c:v>
                </c:pt>
                <c:pt idx="35">
                  <c:v>45.176019012120484</c:v>
                </c:pt>
                <c:pt idx="36">
                  <c:v>44.893059587375298</c:v>
                </c:pt>
                <c:pt idx="37">
                  <c:v>44.611872475414692</c:v>
                </c:pt>
                <c:pt idx="38">
                  <c:v>44.332446575379926</c:v>
                </c:pt>
                <c:pt idx="39">
                  <c:v>44.054770855942344</c:v>
                </c:pt>
                <c:pt idx="40">
                  <c:v>43.778834354867854</c:v>
                </c:pt>
                <c:pt idx="41">
                  <c:v>43.504626178584218</c:v>
                </c:pt>
                <c:pt idx="42">
                  <c:v>43.232135501750911</c:v>
                </c:pt>
                <c:pt idx="43">
                  <c:v>42.961351566831816</c:v>
                </c:pt>
                <c:pt idx="44">
                  <c:v>42.692263683670504</c:v>
                </c:pt>
                <c:pt idx="45">
                  <c:v>42.424861229068185</c:v>
                </c:pt>
                <c:pt idx="46">
                  <c:v>42.159133646364381</c:v>
                </c:pt>
                <c:pt idx="47">
                  <c:v>41.895070445020096</c:v>
                </c:pt>
                <c:pt idx="48">
                  <c:v>41.632661200203685</c:v>
                </c:pt>
                <c:pt idx="49">
                  <c:v>41.371895552379321</c:v>
                </c:pt>
                <c:pt idx="50">
                  <c:v>41.112763206897995</c:v>
                </c:pt>
                <c:pt idx="51">
                  <c:v>40.855253933591108</c:v>
                </c:pt>
                <c:pt idx="52">
                  <c:v>40.599357566366585</c:v>
                </c:pt>
                <c:pt idx="53">
                  <c:v>40.345064002807526</c:v>
                </c:pt>
                <c:pt idx="54">
                  <c:v>40.092363203773431</c:v>
                </c:pt>
                <c:pt idx="55">
                  <c:v>39.841245193003786</c:v>
                </c:pt>
                <c:pt idx="56">
                  <c:v>39.591700056724292</c:v>
                </c:pt>
                <c:pt idx="57">
                  <c:v>39.343717943255434</c:v>
                </c:pt>
                <c:pt idx="58">
                  <c:v>39.09728906262356</c:v>
                </c:pt>
                <c:pt idx="59">
                  <c:v>38.852403686174426</c:v>
                </c:pt>
                <c:pt idx="60">
                  <c:v>38.60905214618905</c:v>
                </c:pt>
                <c:pt idx="61">
                  <c:v>38.367224835502114</c:v>
                </c:pt>
                <c:pt idx="62">
                  <c:v>38.12691220712265</c:v>
                </c:pt>
                <c:pt idx="63">
                  <c:v>37.888104773857144</c:v>
                </c:pt>
                <c:pt idx="64">
                  <c:v>37.650793107935016</c:v>
                </c:pt>
                <c:pt idx="65">
                  <c:v>37.414967840636379</c:v>
                </c:pt>
                <c:pt idx="66">
                  <c:v>37.180619661922222</c:v>
                </c:pt>
                <c:pt idx="67">
                  <c:v>36.947739320066844</c:v>
                </c:pt>
                <c:pt idx="68">
                  <c:v>36.716317621292625</c:v>
                </c:pt>
                <c:pt idx="69">
                  <c:v>36.486345429407024</c:v>
                </c:pt>
                <c:pt idx="70">
                  <c:v>36.257813665441951</c:v>
                </c:pt>
                <c:pt idx="71">
                  <c:v>36.030713307295315</c:v>
                </c:pt>
                <c:pt idx="72">
                  <c:v>35.805035389374837</c:v>
                </c:pt>
                <c:pt idx="73">
                  <c:v>35.580771002244113</c:v>
                </c:pt>
                <c:pt idx="74">
                  <c:v>35.357911292270899</c:v>
                </c:pt>
                <c:pt idx="75">
                  <c:v>35.136447461277548</c:v>
                </c:pt>
                <c:pt idx="76">
                  <c:v>34.916370766193694</c:v>
                </c:pt>
                <c:pt idx="77">
                  <c:v>34.697672518711073</c:v>
                </c:pt>
                <c:pt idx="78">
                  <c:v>34.480344084940548</c:v>
                </c:pt>
                <c:pt idx="79">
                  <c:v>34.264376885071215</c:v>
                </c:pt>
                <c:pt idx="80">
                  <c:v>34.049762393031742</c:v>
                </c:pt>
                <c:pt idx="81">
                  <c:v>33.836492136153687</c:v>
                </c:pt>
                <c:pt idx="82">
                  <c:v>33.624557694837094</c:v>
                </c:pt>
                <c:pt idx="83">
                  <c:v>33.413950702218067</c:v>
                </c:pt>
                <c:pt idx="84">
                  <c:v>33.204662843838442</c:v>
                </c:pt>
                <c:pt idx="85">
                  <c:v>32.996685857317566</c:v>
                </c:pt>
                <c:pt idx="86">
                  <c:v>32.790011532026107</c:v>
                </c:pt>
                <c:pt idx="87">
                  <c:v>32.584631708761883</c:v>
                </c:pt>
                <c:pt idx="88">
                  <c:v>32.380538279427796</c:v>
                </c:pt>
                <c:pt idx="89">
                  <c:v>32.177723186711724</c:v>
                </c:pt>
                <c:pt idx="90">
                  <c:v>31.976178423768374</c:v>
                </c:pt>
                <c:pt idx="91">
                  <c:v>31.775896033903262</c:v>
                </c:pt>
                <c:pt idx="92">
                  <c:v>31.576868110258548</c:v>
                </c:pt>
                <c:pt idx="93">
                  <c:v>31.3790867955009</c:v>
                </c:pt>
                <c:pt idx="94">
                  <c:v>31.182544281511294</c:v>
                </c:pt>
                <c:pt idx="95">
                  <c:v>30.987232809076758</c:v>
                </c:pt>
                <c:pt idx="96">
                  <c:v>30.793144667584045</c:v>
                </c:pt>
                <c:pt idx="97">
                  <c:v>30.600272194715259</c:v>
                </c:pt>
                <c:pt idx="98">
                  <c:v>30.40860777614531</c:v>
                </c:pt>
                <c:pt idx="99">
                  <c:v>30.218143845241354</c:v>
                </c:pt>
                <c:pt idx="100">
                  <c:v>30.028872882764052</c:v>
                </c:pt>
                <c:pt idx="101">
                  <c:v>29.84078741657072</c:v>
                </c:pt>
                <c:pt idx="102">
                  <c:v>29.653880021320358</c:v>
                </c:pt>
                <c:pt idx="103">
                  <c:v>29.468143318180473</c:v>
                </c:pt>
                <c:pt idx="104">
                  <c:v>29.283569974535823</c:v>
                </c:pt>
                <c:pt idx="105">
                  <c:v>29.100152703698896</c:v>
                </c:pt>
                <c:pt idx="106">
                  <c:v>28.917884264622256</c:v>
                </c:pt>
                <c:pt idx="107">
                  <c:v>28.736757461612669</c:v>
                </c:pt>
                <c:pt idx="108">
                  <c:v>28.556765144047056</c:v>
                </c:pt>
                <c:pt idx="109">
                  <c:v>28.377900206090143</c:v>
                </c:pt>
                <c:pt idx="110">
                  <c:v>28.200155586413992</c:v>
                </c:pt>
                <c:pt idx="111">
                  <c:v>28.0235242679192</c:v>
                </c:pt>
                <c:pt idx="112">
                  <c:v>27.847999277457866</c:v>
                </c:pt>
                <c:pt idx="113">
                  <c:v>27.673573685558328</c:v>
                </c:pt>
                <c:pt idx="114">
                  <c:v>27.500240606151564</c:v>
                </c:pt>
                <c:pt idx="115">
                  <c:v>27.327993196299374</c:v>
                </c:pt>
                <c:pt idx="116">
                  <c:v>27.156824655924204</c:v>
                </c:pt>
                <c:pt idx="117">
                  <c:v>26.986728227540716</c:v>
                </c:pt>
                <c:pt idx="118">
                  <c:v>26.817697195988973</c:v>
                </c:pt>
                <c:pt idx="119">
                  <c:v>26.649724888169377</c:v>
                </c:pt>
                <c:pt idx="120">
                  <c:v>26.482804672779196</c:v>
                </c:pt>
                <c:pt idx="121">
                  <c:v>26.316929960050778</c:v>
                </c:pt>
                <c:pt idx="122">
                  <c:v>26.152094201491408</c:v>
                </c:pt>
                <c:pt idx="123">
                  <c:v>25.988290889624757</c:v>
                </c:pt>
                <c:pt idx="124">
                  <c:v>25.825513557734002</c:v>
                </c:pt>
                <c:pt idx="125">
                  <c:v>25.663755779606518</c:v>
                </c:pt>
                <c:pt idx="126">
                  <c:v>25.503011169280175</c:v>
                </c:pt>
                <c:pt idx="127">
                  <c:v>25.343273380791249</c:v>
                </c:pt>
                <c:pt idx="128">
                  <c:v>25.184536107923872</c:v>
                </c:pt>
                <c:pt idx="129">
                  <c:v>25.026793083961078</c:v>
                </c:pt>
                <c:pt idx="130">
                  <c:v>24.8700380814374</c:v>
                </c:pt>
                <c:pt idx="131">
                  <c:v>24.714264911893029</c:v>
                </c:pt>
                <c:pt idx="132">
                  <c:v>24.559467425629506</c:v>
                </c:pt>
                <c:pt idx="133">
                  <c:v>24.405639511466902</c:v>
                </c:pt>
                <c:pt idx="134">
                  <c:v>24.252775096502617</c:v>
                </c:pt>
                <c:pt idx="135">
                  <c:v>24.10086814587158</c:v>
                </c:pt>
                <c:pt idx="136">
                  <c:v>23.949912662508034</c:v>
                </c:pt>
                <c:pt idx="137">
                  <c:v>23.799902686908748</c:v>
                </c:pt>
                <c:pt idx="138">
                  <c:v>23.650832296897793</c:v>
                </c:pt>
                <c:pt idx="139">
                  <c:v>23.502695607392685</c:v>
                </c:pt>
                <c:pt idx="140">
                  <c:v>23.355486770172103</c:v>
                </c:pt>
                <c:pt idx="141">
                  <c:v>23.209199973644974</c:v>
                </c:pt>
                <c:pt idx="142">
                  <c:v>23.063829442621046</c:v>
                </c:pt>
                <c:pt idx="143">
                  <c:v>22.919369438082924</c:v>
                </c:pt>
                <c:pt idx="144">
                  <c:v>22.775814256959446</c:v>
                </c:pt>
                <c:pt idx="145">
                  <c:v>22.633158231900588</c:v>
                </c:pt>
                <c:pt idx="146">
                  <c:v>22.491395731053682</c:v>
                </c:pt>
                <c:pt idx="147">
                  <c:v>22.350521157841111</c:v>
                </c:pt>
                <c:pt idx="148">
                  <c:v>22.210528950739349</c:v>
                </c:pt>
                <c:pt idx="149">
                  <c:v>22.071413583059396</c:v>
                </c:pt>
                <c:pt idx="150">
                  <c:v>21.933169562728605</c:v>
                </c:pt>
                <c:pt idx="151">
                  <c:v>21.795791432073855</c:v>
                </c:pt>
                <c:pt idx="152">
                  <c:v>21.659273767606095</c:v>
                </c:pt>
                <c:pt idx="153">
                  <c:v>21.523611179806224</c:v>
                </c:pt>
                <c:pt idx="154">
                  <c:v>21.388798312912328</c:v>
                </c:pt>
                <c:pt idx="155">
                  <c:v>21.254829844708233</c:v>
                </c:pt>
                <c:pt idx="156">
                  <c:v>21.121700486313419</c:v>
                </c:pt>
                <c:pt idx="157">
                  <c:v>20.989404981974182</c:v>
                </c:pt>
                <c:pt idx="158">
                  <c:v>20.857938108856171</c:v>
                </c:pt>
                <c:pt idx="159">
                  <c:v>20.727294676838191</c:v>
                </c:pt>
                <c:pt idx="160">
                  <c:v>20.597469528307318</c:v>
                </c:pt>
                <c:pt idx="161">
                  <c:v>20.468457537955249</c:v>
                </c:pt>
                <c:pt idx="162">
                  <c:v>20.340253612575999</c:v>
                </c:pt>
                <c:pt idx="163">
                  <c:v>20.212852690864828</c:v>
                </c:pt>
                <c:pt idx="164">
                  <c:v>20.086249743218374</c:v>
                </c:pt>
                <c:pt idx="165">
                  <c:v>19.96043977153618</c:v>
                </c:pt>
                <c:pt idx="166">
                  <c:v>19.835417809023287</c:v>
                </c:pt>
                <c:pt idx="167">
                  <c:v>19.711178919994218</c:v>
                </c:pt>
                <c:pt idx="168">
                  <c:v>19.5877181996781</c:v>
                </c:pt>
                <c:pt idx="169">
                  <c:v>19.465030774025017</c:v>
                </c:pt>
                <c:pt idx="170">
                  <c:v>19.343111799513611</c:v>
                </c:pt>
                <c:pt idx="171">
                  <c:v>19.221956462959852</c:v>
                </c:pt>
                <c:pt idx="172">
                  <c:v>19.101559981327036</c:v>
                </c:pt>
                <c:pt idx="173">
                  <c:v>18.98191760153696</c:v>
                </c:pt>
                <c:pt idx="174">
                  <c:v>18.86302460028223</c:v>
                </c:pt>
                <c:pt idx="175">
                  <c:v>18.744876283839869</c:v>
                </c:pt>
                <c:pt idx="176">
                  <c:v>18.627467987885943</c:v>
                </c:pt>
                <c:pt idx="177">
                  <c:v>18.510795077311474</c:v>
                </c:pt>
                <c:pt idx="178">
                  <c:v>18.394852946039414</c:v>
                </c:pt>
                <c:pt idx="179">
                  <c:v>18.279637016842834</c:v>
                </c:pt>
                <c:pt idx="180">
                  <c:v>18.165142741164207</c:v>
                </c:pt>
                <c:pt idx="181">
                  <c:v>18.051365598935824</c:v>
                </c:pt>
                <c:pt idx="182">
                  <c:v>17.938301098401379</c:v>
                </c:pt>
                <c:pt idx="183">
                  <c:v>17.825944775938613</c:v>
                </c:pt>
                <c:pt idx="184">
                  <c:v>17.714292195883122</c:v>
                </c:pt>
                <c:pt idx="185">
                  <c:v>17.603338950353219</c:v>
                </c:pt>
                <c:pt idx="186">
                  <c:v>17.493080659075929</c:v>
                </c:pt>
                <c:pt idx="187">
                  <c:v>17.383512969214078</c:v>
                </c:pt>
                <c:pt idx="188">
                  <c:v>17.274631555194397</c:v>
                </c:pt>
                <c:pt idx="189">
                  <c:v>17.166432118536832</c:v>
                </c:pt>
                <c:pt idx="190">
                  <c:v>17.058910387684776</c:v>
                </c:pt>
                <c:pt idx="191">
                  <c:v>16.952062117836473</c:v>
                </c:pt>
                <c:pt idx="192">
                  <c:v>16.845883090777431</c:v>
                </c:pt>
                <c:pt idx="193">
                  <c:v>16.740369114713886</c:v>
                </c:pt>
                <c:pt idx="194">
                  <c:v>16.635516024107318</c:v>
                </c:pt>
                <c:pt idx="195">
                  <c:v>16.531319679510027</c:v>
                </c:pt>
                <c:pt idx="196">
                  <c:v>16.427775967401661</c:v>
                </c:pt>
                <c:pt idx="197">
                  <c:v>16.324880800026872</c:v>
                </c:pt>
                <c:pt idx="198">
                  <c:v>16.222630115233901</c:v>
                </c:pt>
                <c:pt idx="199">
                  <c:v>16.121019876314239</c:v>
                </c:pt>
                <c:pt idx="200">
                  <c:v>16.02004607184325</c:v>
                </c:pt>
                <c:pt idx="201">
                  <c:v>15.919704715521787</c:v>
                </c:pt>
                <c:pt idx="202">
                  <c:v>15.81999184601886</c:v>
                </c:pt>
                <c:pt idx="203">
                  <c:v>15.720903526815208</c:v>
                </c:pt>
                <c:pt idx="204">
                  <c:v>15.622435846047924</c:v>
                </c:pt>
                <c:pt idx="205">
                  <c:v>15.524584916355991</c:v>
                </c:pt>
                <c:pt idx="206">
                  <c:v>15.427346874726835</c:v>
                </c:pt>
                <c:pt idx="207">
                  <c:v>15.330717882343821</c:v>
                </c:pt>
                <c:pt idx="208">
                  <c:v>15.234694124434673</c:v>
                </c:pt>
                <c:pt idx="209">
                  <c:v>15.139271810120913</c:v>
                </c:pt>
                <c:pt idx="210">
                  <c:v>15.044447172268168</c:v>
                </c:pt>
                <c:pt idx="211">
                  <c:v>14.950216467337476</c:v>
                </c:pt>
                <c:pt idx="212">
                  <c:v>14.856575975237478</c:v>
                </c:pt>
                <c:pt idx="213">
                  <c:v>14.763521999177552</c:v>
                </c:pt>
                <c:pt idx="214">
                  <c:v>14.671050865521899</c:v>
                </c:pt>
                <c:pt idx="215">
                  <c:v>14.579158923644465</c:v>
                </c:pt>
                <c:pt idx="216">
                  <c:v>14.487842545784865</c:v>
                </c:pt>
                <c:pt idx="217">
                  <c:v>14.397098126905142</c:v>
                </c:pt>
                <c:pt idx="218">
                  <c:v>14.306922084547443</c:v>
                </c:pt>
                <c:pt idx="219">
                  <c:v>14.217310858692599</c:v>
                </c:pt>
                <c:pt idx="220">
                  <c:v>14.128260911619575</c:v>
                </c:pt>
                <c:pt idx="221">
                  <c:v>14.039768727765805</c:v>
                </c:pt>
                <c:pt idx="222">
                  <c:v>13.951830813588414</c:v>
                </c:pt>
                <c:pt idx="223">
                  <c:v>13.864443697426273</c:v>
                </c:pt>
                <c:pt idx="224">
                  <c:v>13.777603929362972</c:v>
                </c:pt>
                <c:pt idx="225">
                  <c:v>13.6913080810906</c:v>
                </c:pt>
                <c:pt idx="226">
                  <c:v>13.605552745774419</c:v>
                </c:pt>
                <c:pt idx="227">
                  <c:v>13.520334537918346</c:v>
                </c:pt>
                <c:pt idx="228">
                  <c:v>13.43565009323132</c:v>
                </c:pt>
                <c:pt idx="229">
                  <c:v>13.35149606849447</c:v>
                </c:pt>
                <c:pt idx="230">
                  <c:v>13.267869141429133</c:v>
                </c:pt>
                <c:pt idx="231">
                  <c:v>13.184766010565697</c:v>
                </c:pt>
                <c:pt idx="232">
                  <c:v>13.102183395113265</c:v>
                </c:pt>
                <c:pt idx="233">
                  <c:v>13.020118034830132</c:v>
                </c:pt>
                <c:pt idx="234">
                  <c:v>12.93856668989508</c:v>
                </c:pt>
                <c:pt idx="235">
                  <c:v>12.857526140779456</c:v>
                </c:pt>
                <c:pt idx="236">
                  <c:v>12.776993188120102</c:v>
                </c:pt>
                <c:pt idx="237">
                  <c:v>12.696964652593016</c:v>
                </c:pt>
                <c:pt idx="238">
                  <c:v>12.617437374787862</c:v>
                </c:pt>
                <c:pt idx="239">
                  <c:v>12.538408215083228</c:v>
                </c:pt>
                <c:pt idx="240">
                  <c:v>12.459874053522679</c:v>
                </c:pt>
                <c:pt idx="241">
                  <c:v>12.381831789691587</c:v>
                </c:pt>
                <c:pt idx="242">
                  <c:v>12.304278342594733</c:v>
                </c:pt>
                <c:pt idx="243">
                  <c:v>12.227210650534676</c:v>
                </c:pt>
                <c:pt idx="244">
                  <c:v>12.150625670990875</c:v>
                </c:pt>
                <c:pt idx="245">
                  <c:v>12.074520380499578</c:v>
                </c:pt>
                <c:pt idx="246">
                  <c:v>11.998891774534464</c:v>
                </c:pt>
                <c:pt idx="247">
                  <c:v>11.923736867388016</c:v>
                </c:pt>
                <c:pt idx="248">
                  <c:v>11.849052692053663</c:v>
                </c:pt>
                <c:pt idx="249">
                  <c:v>11.77483630010865</c:v>
                </c:pt>
                <c:pt idx="250">
                  <c:v>11.701084761597615</c:v>
                </c:pt>
                <c:pt idx="251">
                  <c:v>11.62779516491695</c:v>
                </c:pt>
                <c:pt idx="252">
                  <c:v>11.554964616699827</c:v>
                </c:pt>
                <c:pt idx="253">
                  <c:v>11.482590241701995</c:v>
                </c:pt>
                <c:pt idx="254">
                  <c:v>11.410669182688249</c:v>
                </c:pt>
                <c:pt idx="255">
                  <c:v>11.33919860031965</c:v>
                </c:pt>
                <c:pt idx="256">
                  <c:v>11.268175673041416</c:v>
                </c:pt>
                <c:pt idx="257">
                  <c:v>11.197597596971541</c:v>
                </c:pt>
                <c:pt idx="258">
                  <c:v>11.127461585790096</c:v>
                </c:pt>
                <c:pt idx="259">
                  <c:v>11.057764870629235</c:v>
                </c:pt>
                <c:pt idx="260">
                  <c:v>10.988504699963876</c:v>
                </c:pt>
                <c:pt idx="261">
                  <c:v>10.91967833950309</c:v>
                </c:pt>
                <c:pt idx="262">
                  <c:v>10.851283072082129</c:v>
                </c:pt>
                <c:pt idx="263">
                  <c:v>10.783316197555187</c:v>
                </c:pt>
                <c:pt idx="264">
                  <c:v>10.715775032688775</c:v>
                </c:pt>
                <c:pt idx="265">
                  <c:v>10.648656911055811</c:v>
                </c:pt>
                <c:pt idx="266">
                  <c:v>10.581959182930346</c:v>
                </c:pt>
                <c:pt idx="267">
                  <c:v>10.515679215182949</c:v>
                </c:pt>
                <c:pt idx="268">
                  <c:v>10.449814391176771</c:v>
                </c:pt>
                <c:pt idx="269">
                  <c:v>10.384362110664226</c:v>
                </c:pt>
                <c:pt idx="270">
                  <c:v>10.319319789684348</c:v>
                </c:pt>
                <c:pt idx="271">
                  <c:v>10.254684860460785</c:v>
                </c:pt>
                <c:pt idx="272">
                  <c:v>10.190454771300411</c:v>
                </c:pt>
                <c:pt idx="273">
                  <c:v>10.126626986492603</c:v>
                </c:pt>
                <c:pt idx="274">
                  <c:v>10.063198986209127</c:v>
                </c:pt>
                <c:pt idx="275">
                  <c:v>10.00016826640466</c:v>
                </c:pt>
                <c:pt idx="276">
                  <c:v>9.9375323387179435</c:v>
                </c:pt>
                <c:pt idx="277">
                  <c:v>9.8752887303735246</c:v>
                </c:pt>
                <c:pt idx="278">
                  <c:v>9.8134349840841608</c:v>
                </c:pt>
                <c:pt idx="279">
                  <c:v>9.7519686579537908</c:v>
                </c:pt>
                <c:pt idx="280">
                  <c:v>9.6908873253811407</c:v>
                </c:pt>
                <c:pt idx="281">
                  <c:v>9.6301885749639187</c:v>
                </c:pt>
                <c:pt idx="282">
                  <c:v>9.5698700104036263</c:v>
                </c:pt>
                <c:pt idx="283">
                  <c:v>9.5099292504109503</c:v>
                </c:pt>
                <c:pt idx="284">
                  <c:v>9.4503639286117505</c:v>
                </c:pt>
                <c:pt idx="285">
                  <c:v>9.3911716934536411</c:v>
                </c:pt>
                <c:pt idx="286">
                  <c:v>9.3323502081131533</c:v>
                </c:pt>
                <c:pt idx="287">
                  <c:v>9.2738971504034886</c:v>
                </c:pt>
                <c:pt idx="288">
                  <c:v>9.2158102126828307</c:v>
                </c:pt>
                <c:pt idx="289">
                  <c:v>9.1580871017632521</c:v>
                </c:pt>
                <c:pt idx="290">
                  <c:v>9.1007255388201784</c:v>
                </c:pt>
                <c:pt idx="291">
                  <c:v>9.0437232593024195</c:v>
                </c:pt>
                <c:pt idx="292">
                  <c:v>8.9870780128427796</c:v>
                </c:pt>
                <c:pt idx="293">
                  <c:v>8.930787563169206</c:v>
                </c:pt>
                <c:pt idx="294">
                  <c:v>8.8748496880165089</c:v>
                </c:pt>
                <c:pt idx="295">
                  <c:v>8.8192621790386259</c:v>
                </c:pt>
                <c:pt idx="296">
                  <c:v>8.764022841721447</c:v>
                </c:pt>
                <c:pt idx="297">
                  <c:v>8.7091294952961693</c:v>
                </c:pt>
                <c:pt idx="298">
                  <c:v>8.6545799726532113</c:v>
                </c:pt>
                <c:pt idx="299">
                  <c:v>8.6003721202566492</c:v>
                </c:pt>
                <c:pt idx="300">
                  <c:v>8.5465037980592147</c:v>
                </c:pt>
                <c:pt idx="301">
                  <c:v>8.4929728794177848</c:v>
                </c:pt>
                <c:pt idx="302">
                  <c:v>8.4397772510094526</c:v>
                </c:pt>
                <c:pt idx="303">
                  <c:v>8.3869148127480706</c:v>
                </c:pt>
                <c:pt idx="304">
                  <c:v>8.3343834777013619</c:v>
                </c:pt>
                <c:pt idx="305">
                  <c:v>8.2821811720085243</c:v>
                </c:pt>
                <c:pt idx="306">
                  <c:v>8.2303058347983491</c:v>
                </c:pt>
                <c:pt idx="307">
                  <c:v>8.1787554181078761</c:v>
                </c:pt>
                <c:pt idx="308">
                  <c:v>8.1275278868015306</c:v>
                </c:pt>
                <c:pt idx="309">
                  <c:v>8.0766212184907857</c:v>
                </c:pt>
                <c:pt idx="310">
                  <c:v>8.0260334034543224</c:v>
                </c:pt>
                <c:pt idx="311">
                  <c:v>7.9757624445586766</c:v>
                </c:pt>
                <c:pt idx="312">
                  <c:v>7.9258063571794164</c:v>
                </c:pt>
                <c:pt idx="313">
                  <c:v>7.8761631691227691</c:v>
                </c:pt>
                <c:pt idx="314">
                  <c:v>7.8268309205477804</c:v>
                </c:pt>
                <c:pt idx="315">
                  <c:v>7.7778076638889342</c:v>
                </c:pt>
                <c:pt idx="316">
                  <c:v>7.7290914637792598</c:v>
                </c:pt>
                <c:pt idx="317">
                  <c:v>7.6806803969739432</c:v>
                </c:pt>
                <c:pt idx="318">
                  <c:v>7.6325725522743815</c:v>
                </c:pt>
                <c:pt idx="319">
                  <c:v>7.5847660304527471</c:v>
                </c:pt>
                <c:pt idx="320">
                  <c:v>7.5372589441769948</c:v>
                </c:pt>
                <c:pt idx="321">
                  <c:v>7.4900494179363601</c:v>
                </c:pt>
                <c:pt idx="322">
                  <c:v>7.443135587967328</c:v>
                </c:pt>
                <c:pt idx="323">
                  <c:v>7.3965156021800311</c:v>
                </c:pt>
                <c:pt idx="324">
                  <c:v>7.3501876200851424</c:v>
                </c:pt>
                <c:pt idx="325">
                  <c:v>7.304149812721227</c:v>
                </c:pt>
                <c:pt idx="326">
                  <c:v>7.2584003625825186</c:v>
                </c:pt>
                <c:pt idx="327">
                  <c:v>7.212937463547175</c:v>
                </c:pt>
                <c:pt idx="328">
                  <c:v>7.167759320805982</c:v>
                </c:pt>
                <c:pt idx="329">
                  <c:v>7.1228641507914849</c:v>
                </c:pt>
                <c:pt idx="330">
                  <c:v>7.078250181107582</c:v>
                </c:pt>
                <c:pt idx="331">
                  <c:v>7.0339156504595506</c:v>
                </c:pt>
                <c:pt idx="332">
                  <c:v>6.9898588085845219</c:v>
                </c:pt>
                <c:pt idx="333">
                  <c:v>6.9460779161823698</c:v>
                </c:pt>
                <c:pt idx="334">
                  <c:v>6.9025712448470511</c:v>
                </c:pt>
                <c:pt idx="335">
                  <c:v>6.8593370769983819</c:v>
                </c:pt>
                <c:pt idx="336">
                  <c:v>6.816373705814212</c:v>
                </c:pt>
                <c:pt idx="337">
                  <c:v>6.7736794351630509</c:v>
                </c:pt>
                <c:pt idx="338">
                  <c:v>6.7312525795371041</c:v>
                </c:pt>
                <c:pt idx="339">
                  <c:v>6.6890914639857444</c:v>
                </c:pt>
                <c:pt idx="340">
                  <c:v>6.6471944240493652</c:v>
                </c:pt>
                <c:pt idx="341">
                  <c:v>6.6055598056936846</c:v>
                </c:pt>
                <c:pt idx="342">
                  <c:v>6.564185965244449</c:v>
                </c:pt>
                <c:pt idx="343">
                  <c:v>6.5230712693225321</c:v>
                </c:pt>
                <c:pt idx="344">
                  <c:v>6.4822140947794589</c:v>
                </c:pt>
                <c:pt idx="345">
                  <c:v>6.4416128286333194</c:v>
                </c:pt>
                <c:pt idx="346">
                  <c:v>6.4012658680051073</c:v>
                </c:pt>
                <c:pt idx="347">
                  <c:v>6.3611716200554191</c:v>
                </c:pt>
                <c:pt idx="348">
                  <c:v>6.3213285019215801</c:v>
                </c:pt>
                <c:pt idx="349">
                  <c:v>6.2817349406551637</c:v>
                </c:pt>
                <c:pt idx="350">
                  <c:v>6.2423893731598801</c:v>
                </c:pt>
                <c:pt idx="351">
                  <c:v>6.2032902461298756</c:v>
                </c:pt>
                <c:pt idx="352">
                  <c:v>6.1644360159884011</c:v>
                </c:pt>
                <c:pt idx="353">
                  <c:v>6.1258251488268955</c:v>
                </c:pt>
                <c:pt idx="354">
                  <c:v>6.0874561203444015</c:v>
                </c:pt>
                <c:pt idx="355">
                  <c:v>6.0493274157874053</c:v>
                </c:pt>
                <c:pt idx="356">
                  <c:v>6.0114375298900367</c:v>
                </c:pt>
                <c:pt idx="357">
                  <c:v>5.9737849668146366</c:v>
                </c:pt>
                <c:pt idx="358">
                  <c:v>5.9363682400927029</c:v>
                </c:pt>
                <c:pt idx="359">
                  <c:v>5.8991858725662123</c:v>
                </c:pt>
                <c:pt idx="360">
                  <c:v>5.8622363963293056</c:v>
                </c:pt>
                <c:pt idx="361">
                  <c:v>5.8255183526703318</c:v>
                </c:pt>
                <c:pt idx="362">
                  <c:v>5.7890302920142558</c:v>
                </c:pt>
                <c:pt idx="363">
                  <c:v>5.7527707738654472</c:v>
                </c:pt>
                <c:pt idx="364">
                  <c:v>5.7167383667507954</c:v>
                </c:pt>
                <c:pt idx="365">
                  <c:v>5.6809316481632059</c:v>
                </c:pt>
                <c:pt idx="366">
                  <c:v>5.6453492045054352</c:v>
                </c:pt>
                <c:pt idx="367">
                  <c:v>5.6099896310342965</c:v>
                </c:pt>
                <c:pt idx="368">
                  <c:v>5.5748515318051881</c:v>
                </c:pt>
                <c:pt idx="369">
                  <c:v>5.5399335196169881</c:v>
                </c:pt>
                <c:pt idx="370">
                  <c:v>5.505234215957298</c:v>
                </c:pt>
                <c:pt idx="371">
                  <c:v>5.4707522509480109</c:v>
                </c:pt>
                <c:pt idx="372">
                  <c:v>5.4364862632912319</c:v>
                </c:pt>
                <c:pt idx="373">
                  <c:v>5.4024349002155381</c:v>
                </c:pt>
                <c:pt idx="374">
                  <c:v>5.3685968174225795</c:v>
                </c:pt>
                <c:pt idx="375">
                  <c:v>5.3349706790339972</c:v>
                </c:pt>
                <c:pt idx="376">
                  <c:v>5.3015551575386874</c:v>
                </c:pt>
                <c:pt idx="377">
                  <c:v>5.268348933740401</c:v>
                </c:pt>
                <c:pt idx="378">
                  <c:v>5.2353506967056544</c:v>
                </c:pt>
                <c:pt idx="379">
                  <c:v>5.20255914371198</c:v>
                </c:pt>
                <c:pt idx="380">
                  <c:v>5.1699729801964933</c:v>
                </c:pt>
                <c:pt idx="381">
                  <c:v>5.1375909197047944</c:v>
                </c:pt>
                <c:pt idx="382">
                  <c:v>5.1054116838401695</c:v>
                </c:pt>
                <c:pt idx="383">
                  <c:v>5.0734340022131246</c:v>
                </c:pt>
                <c:pt idx="384">
                  <c:v>5.0416566123912414</c:v>
                </c:pt>
                <c:pt idx="385">
                  <c:v>5.0100782598493252</c:v>
                </c:pt>
                <c:pt idx="386">
                  <c:v>4.9786976979198858</c:v>
                </c:pt>
                <c:pt idx="387">
                  <c:v>4.9475136877439159</c:v>
                </c:pt>
                <c:pt idx="388">
                  <c:v>4.9165249982219947</c:v>
                </c:pt>
                <c:pt idx="389">
                  <c:v>4.8857304059656688</c:v>
                </c:pt>
                <c:pt idx="390">
                  <c:v>4.8551286952491628</c:v>
                </c:pt>
                <c:pt idx="391">
                  <c:v>4.8247186579613928</c:v>
                </c:pt>
                <c:pt idx="392">
                  <c:v>4.7944990935582545</c:v>
                </c:pt>
                <c:pt idx="393">
                  <c:v>4.7644688090152396</c:v>
                </c:pt>
                <c:pt idx="394">
                  <c:v>4.7346266187803323</c:v>
                </c:pt>
                <c:pt idx="395">
                  <c:v>4.7049713447272126</c:v>
                </c:pt>
                <c:pt idx="396">
                  <c:v>4.6755018161087332</c:v>
                </c:pt>
                <c:pt idx="397">
                  <c:v>4.6462168695107078</c:v>
                </c:pt>
                <c:pt idx="398">
                  <c:v>4.6171153488059851</c:v>
                </c:pt>
                <c:pt idx="399">
                  <c:v>4.5881961051087954</c:v>
                </c:pt>
                <c:pt idx="400">
                  <c:v>4.559457996729404</c:v>
                </c:pt>
                <c:pt idx="401">
                  <c:v>4.5308998891290342</c:v>
                </c:pt>
                <c:pt idx="402">
                  <c:v>4.50252065487508</c:v>
                </c:pt>
                <c:pt idx="403">
                  <c:v>4.4743191735965944</c:v>
                </c:pt>
                <c:pt idx="404">
                  <c:v>4.4462943319400576</c:v>
                </c:pt>
                <c:pt idx="405">
                  <c:v>4.4184450235254307</c:v>
                </c:pt>
                <c:pt idx="406">
                  <c:v>4.3907701489024671</c:v>
                </c:pt>
                <c:pt idx="407">
                  <c:v>4.3632686155073159</c:v>
                </c:pt>
                <c:pt idx="408">
                  <c:v>4.335939337619382</c:v>
                </c:pt>
                <c:pt idx="409">
                  <c:v>4.3087812363184748</c:v>
                </c:pt>
                <c:pt idx="410">
                  <c:v>4.2817932394422016</c:v>
                </c:pt>
                <c:pt idx="411">
                  <c:v>4.2549742815436442</c:v>
                </c:pt>
                <c:pt idx="412">
                  <c:v>4.2283233038493018</c:v>
                </c:pt>
                <c:pt idx="413">
                  <c:v>4.2018392542172851</c:v>
                </c:pt>
                <c:pt idx="414">
                  <c:v>4.1755210870957837</c:v>
                </c:pt>
                <c:pt idx="415">
                  <c:v>4.1493677634817843</c:v>
                </c:pt>
                <c:pt idx="416">
                  <c:v>4.123378250880064</c:v>
                </c:pt>
                <c:pt idx="417">
                  <c:v>4.0975515232624122</c:v>
                </c:pt>
                <c:pt idx="418">
                  <c:v>4.0718865610271351</c:v>
                </c:pt>
                <c:pt idx="419">
                  <c:v>4.0463823509588073</c:v>
                </c:pt>
                <c:pt idx="420">
                  <c:v>4.0210378861882559</c:v>
                </c:pt>
                <c:pt idx="421">
                  <c:v>3.9958521661528268</c:v>
                </c:pt>
                <c:pt idx="422">
                  <c:v>3.9708241965568742</c:v>
                </c:pt>
                <c:pt idx="423">
                  <c:v>3.9459529893325156</c:v>
                </c:pt>
                <c:pt idx="424">
                  <c:v>3.921237562600612</c:v>
                </c:pt>
                <c:pt idx="425">
                  <c:v>3.8966769406320156</c:v>
                </c:pt>
                <c:pt idx="426">
                  <c:v>3.8722701538090489</c:v>
                </c:pt>
                <c:pt idx="427">
                  <c:v>3.8480162385872179</c:v>
                </c:pt>
                <c:pt idx="428">
                  <c:v>3.8239142374571782</c:v>
                </c:pt>
                <c:pt idx="429">
                  <c:v>3.7999631989069327</c:v>
                </c:pt>
                <c:pt idx="430">
                  <c:v>3.7761621773842711</c:v>
                </c:pt>
                <c:pt idx="431">
                  <c:v>3.7525102332594344</c:v>
                </c:pt>
                <c:pt idx="432">
                  <c:v>3.7290064327880219</c:v>
                </c:pt>
                <c:pt idx="433">
                  <c:v>3.7056498480741333</c:v>
                </c:pt>
                <c:pt idx="434">
                  <c:v>3.6824395570337281</c:v>
                </c:pt>
                <c:pt idx="435">
                  <c:v>3.6593746433582304</c:v>
                </c:pt>
                <c:pt idx="436">
                  <c:v>3.636454196478347</c:v>
                </c:pt>
                <c:pt idx="437">
                  <c:v>3.6136773115281327</c:v>
                </c:pt>
                <c:pt idx="438">
                  <c:v>3.5910430893092506</c:v>
                </c:pt>
                <c:pt idx="439">
                  <c:v>3.5685506362554831</c:v>
                </c:pt>
                <c:pt idx="440">
                  <c:v>3.5461990643974572</c:v>
                </c:pt>
                <c:pt idx="441">
                  <c:v>3.5239874913275804</c:v>
                </c:pt>
                <c:pt idx="442">
                  <c:v>3.5019150401652102</c:v>
                </c:pt>
                <c:pt idx="443">
                  <c:v>3.4799808395220344</c:v>
                </c:pt>
                <c:pt idx="444">
                  <c:v>3.4581840234676742</c:v>
                </c:pt>
                <c:pt idx="445">
                  <c:v>3.4365237314954906</c:v>
                </c:pt>
                <c:pt idx="446">
                  <c:v>3.4149991084886167</c:v>
                </c:pt>
                <c:pt idx="447">
                  <c:v>3.3936093046862048</c:v>
                </c:pt>
                <c:pt idx="448">
                  <c:v>3.372353475649867</c:v>
                </c:pt>
                <c:pt idx="449">
                  <c:v>3.3512307822303473</c:v>
                </c:pt>
                <c:pt idx="450">
                  <c:v>3.3302403905343927</c:v>
                </c:pt>
                <c:pt idx="451">
                  <c:v>3.3093814718918271</c:v>
                </c:pt>
                <c:pt idx="452">
                  <c:v>3.288653202822839</c:v>
                </c:pt>
                <c:pt idx="453">
                  <c:v>3.2680547650054743</c:v>
                </c:pt>
                <c:pt idx="454">
                  <c:v>3.247585345243329</c:v>
                </c:pt>
                <c:pt idx="455">
                  <c:v>3.2272441354334416</c:v>
                </c:pt>
                <c:pt idx="456">
                  <c:v>3.2070303325343943</c:v>
                </c:pt>
                <c:pt idx="457">
                  <c:v>3.1869431385346116</c:v>
                </c:pt>
                <c:pt idx="458">
                  <c:v>3.1669817604208506</c:v>
                </c:pt>
                <c:pt idx="459">
                  <c:v>3.1471454101468965</c:v>
                </c:pt>
                <c:pt idx="460">
                  <c:v>3.1274333046024525</c:v>
                </c:pt>
                <c:pt idx="461">
                  <c:v>3.1078446655822272</c:v>
                </c:pt>
                <c:pt idx="462">
                  <c:v>3.0883787197552022</c:v>
                </c:pt>
                <c:pt idx="463">
                  <c:v>3.0690346986341104</c:v>
                </c:pt>
                <c:pt idx="464">
                  <c:v>3.0498118385450979</c:v>
                </c:pt>
                <c:pt idx="465">
                  <c:v>3.0307093805975689</c:v>
                </c:pt>
                <c:pt idx="466">
                  <c:v>3.0117265706542296</c:v>
                </c:pt>
                <c:pt idx="467">
                  <c:v>2.992862659301315</c:v>
                </c:pt>
                <c:pt idx="468">
                  <c:v>2.9741169018190088</c:v>
                </c:pt>
                <c:pt idx="469">
                  <c:v>2.9554885581520316</c:v>
                </c:pt>
                <c:pt idx="470">
                  <c:v>2.9369768928804323</c:v>
                </c:pt>
                <c:pt idx="471">
                  <c:v>2.9185811751905577</c:v>
                </c:pt>
                <c:pt idx="472">
                  <c:v>2.9003006788461914</c:v>
                </c:pt>
                <c:pt idx="473">
                  <c:v>2.882134682159891</c:v>
                </c:pt>
                <c:pt idx="474">
                  <c:v>2.8640824679644923</c:v>
                </c:pt>
                <c:pt idx="475">
                  <c:v>2.8461433235848026</c:v>
                </c:pt>
                <c:pt idx="476">
                  <c:v>2.8283165408094573</c:v>
                </c:pt>
                <c:pt idx="477">
                  <c:v>2.8106014158629646</c:v>
                </c:pt>
                <c:pt idx="478">
                  <c:v>2.7929972493779269</c:v>
                </c:pt>
                <c:pt idx="479">
                  <c:v>2.7755033463674188</c:v>
                </c:pt>
                <c:pt idx="480">
                  <c:v>2.7581190161975604</c:v>
                </c:pt>
                <c:pt idx="481">
                  <c:v>2.7408435725602462</c:v>
                </c:pt>
                <c:pt idx="482">
                  <c:v>2.7236763334460576</c:v>
                </c:pt>
                <c:pt idx="483">
                  <c:v>2.7066166211173277</c:v>
                </c:pt>
                <c:pt idx="484">
                  <c:v>2.6896637620813926</c:v>
                </c:pt>
                <c:pt idx="485">
                  <c:v>2.6728170870640038</c:v>
                </c:pt>
                <c:pt idx="486">
                  <c:v>2.6560759309829014</c:v>
                </c:pt>
                <c:pt idx="487">
                  <c:v>2.6394396329215599</c:v>
                </c:pt>
                <c:pt idx="488">
                  <c:v>2.622907536103094</c:v>
                </c:pt>
                <c:pt idx="489">
                  <c:v>2.606478987864338</c:v>
                </c:pt>
                <c:pt idx="490">
                  <c:v>2.5901533396300689</c:v>
                </c:pt>
                <c:pt idx="491">
                  <c:v>2.573929946887406</c:v>
                </c:pt>
                <c:pt idx="492">
                  <c:v>2.5578081691603716</c:v>
                </c:pt>
                <c:pt idx="493">
                  <c:v>2.5417873699845961</c:v>
                </c:pt>
                <c:pt idx="494">
                  <c:v>2.5258669168821997</c:v>
                </c:pt>
                <c:pt idx="495">
                  <c:v>2.5100461813368162</c:v>
                </c:pt>
                <c:pt idx="496">
                  <c:v>2.4943245387687893</c:v>
                </c:pt>
                <c:pt idx="497">
                  <c:v>2.4787013685105048</c:v>
                </c:pt>
                <c:pt idx="498">
                  <c:v>2.4631760537818934</c:v>
                </c:pt>
                <c:pt idx="499">
                  <c:v>2.4477479816660819</c:v>
                </c:pt>
                <c:pt idx="500">
                  <c:v>2.4324165430851914</c:v>
                </c:pt>
                <c:pt idx="501">
                  <c:v>2.4171811327762964</c:v>
                </c:pt>
                <c:pt idx="502">
                  <c:v>2.4020411492675269</c:v>
                </c:pt>
                <c:pt idx="503">
                  <c:v>2.3869959948543267</c:v>
                </c:pt>
                <c:pt idx="504">
                  <c:v>2.3720450755758513</c:v>
                </c:pt>
                <c:pt idx="505">
                  <c:v>2.3571878011915239</c:v>
                </c:pt>
                <c:pt idx="506">
                  <c:v>2.3424235851577335</c:v>
                </c:pt>
                <c:pt idx="507">
                  <c:v>2.3277518446046761</c:v>
                </c:pt>
                <c:pt idx="508">
                  <c:v>2.3131720003133456</c:v>
                </c:pt>
                <c:pt idx="509">
                  <c:v>2.2986834766926654</c:v>
                </c:pt>
                <c:pt idx="510">
                  <c:v>2.2842857017567697</c:v>
                </c:pt>
                <c:pt idx="511">
                  <c:v>2.2699781071024168</c:v>
                </c:pt>
                <c:pt idx="512">
                  <c:v>2.2557601278865498</c:v>
                </c:pt>
                <c:pt idx="513">
                  <c:v>2.2416312028040037</c:v>
                </c:pt>
                <c:pt idx="514">
                  <c:v>2.2275907740653373</c:v>
                </c:pt>
                <c:pt idx="515">
                  <c:v>2.2136382873748186</c:v>
                </c:pt>
                <c:pt idx="516">
                  <c:v>2.1997731919085375</c:v>
                </c:pt>
                <c:pt idx="517">
                  <c:v>2.1859949402926668</c:v>
                </c:pt>
                <c:pt idx="518">
                  <c:v>2.1723029885818455</c:v>
                </c:pt>
                <c:pt idx="519">
                  <c:v>2.1586967962377055</c:v>
                </c:pt>
                <c:pt idx="520">
                  <c:v>2.1451758261075384</c:v>
                </c:pt>
                <c:pt idx="521">
                  <c:v>2.1317395444030831</c:v>
                </c:pt>
                <c:pt idx="522">
                  <c:v>2.1183874206794533</c:v>
                </c:pt>
                <c:pt idx="523">
                  <c:v>2.1051189278141975</c:v>
                </c:pt>
                <c:pt idx="524">
                  <c:v>2.0919335419864926</c:v>
                </c:pt>
                <c:pt idx="525">
                  <c:v>2.0788307426564576</c:v>
                </c:pt>
              </c:numCache>
            </c:numRef>
          </c:val>
          <c:smooth val="0"/>
        </c:ser>
        <c:ser>
          <c:idx val="2"/>
          <c:order val="2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'Data Sheet'!$I$10:$I$535</c:f>
              <c:numCache>
                <c:formatCode>General</c:formatCode>
                <c:ptCount val="526"/>
                <c:pt idx="0">
                  <c:v>0</c:v>
                </c:pt>
                <c:pt idx="1">
                  <c:v>0.11194721852923806</c:v>
                </c:pt>
                <c:pt idx="2">
                  <c:v>0.44641173490530406</c:v>
                </c:pt>
                <c:pt idx="3">
                  <c:v>1.0006770689614726</c:v>
                </c:pt>
                <c:pt idx="4">
                  <c:v>1.7711680340906781</c:v>
                </c:pt>
                <c:pt idx="5">
                  <c:v>2.7534647920872999</c:v>
                </c:pt>
                <c:pt idx="6">
                  <c:v>3.9423202417858292</c:v>
                </c:pt>
                <c:pt idx="7">
                  <c:v>5.3316806728696733</c:v>
                </c:pt>
                <c:pt idx="8">
                  <c:v>6.914709603336604</c:v>
                </c:pt>
                <c:pt idx="9">
                  <c:v>8.6838147065431528</c:v>
                </c:pt>
                <c:pt idx="10">
                  <c:v>10.63067772155717</c:v>
                </c:pt>
                <c:pt idx="11">
                  <c:v>12.746287228773845</c:v>
                </c:pt>
                <c:pt idx="12">
                  <c:v>15.020974161442901</c:v>
                </c:pt>
                <c:pt idx="13">
                  <c:v>17.444449912956934</c:v>
                </c:pt>
                <c:pt idx="14">
                  <c:v>20.005846889506859</c:v>
                </c:pt>
                <c:pt idx="15">
                  <c:v>22.693761348059638</c:v>
                </c:pt>
                <c:pt idx="16">
                  <c:v>25.496298350594337</c:v>
                </c:pt>
                <c:pt idx="17">
                  <c:v>28.40111865718055</c:v>
                </c:pt>
                <c:pt idx="18">
                  <c:v>31.395487372831809</c:v>
                </c:pt>
                <c:pt idx="19">
                  <c:v>34.4663241561449</c:v>
                </c:pt>
                <c:pt idx="20">
                  <c:v>37.600254791572695</c:v>
                </c:pt>
                <c:pt idx="21">
                  <c:v>40.783663921796176</c:v>
                </c:pt>
                <c:pt idx="22">
                  <c:v>44.002748732083312</c:v>
                </c:pt>
                <c:pt idx="23">
                  <c:v>47.243573374764992</c:v>
                </c:pt>
                <c:pt idx="24">
                  <c:v>50.492123919037674</c:v>
                </c:pt>
                <c:pt idx="25">
                  <c:v>53.734363609229106</c:v>
                </c:pt>
                <c:pt idx="26">
                  <c:v>56.956288213445866</c:v>
                </c:pt>
                <c:pt idx="27">
                  <c:v>60.143981244165282</c:v>
                </c:pt>
                <c:pt idx="28">
                  <c:v>63.283668832839183</c:v>
                </c:pt>
                <c:pt idx="29">
                  <c:v>66.361774041942681</c:v>
                </c:pt>
                <c:pt idx="30">
                  <c:v>69.364970400121322</c:v>
                </c:pt>
                <c:pt idx="31">
                  <c:v>72.280234449156083</c:v>
                </c:pt>
                <c:pt idx="32">
                  <c:v>75.094897095365098</c:v>
                </c:pt>
                <c:pt idx="33">
                  <c:v>77.796693562780334</c:v>
                </c:pt>
                <c:pt idx="34">
                  <c:v>80.373811750954701</c:v>
                </c:pt>
                <c:pt idx="35">
                  <c:v>82.81493880655151</c:v>
                </c:pt>
                <c:pt idx="36">
                  <c:v>85.109305724918187</c:v>
                </c:pt>
                <c:pt idx="37">
                  <c:v>87.246729805619736</c:v>
                </c:pt>
                <c:pt idx="38">
                  <c:v>89.217654794378376</c:v>
                </c:pt>
                <c:pt idx="39">
                  <c:v>91.013188552994862</c:v>
                </c:pt>
                <c:pt idx="40">
                  <c:v>92.625138108584551</c:v>
                </c:pt>
                <c:pt idx="41">
                  <c:v>94.046041943802663</c:v>
                </c:pt>
                <c:pt idx="42">
                  <c:v>95.269199400622256</c:v>
                </c:pt>
                <c:pt idx="43">
                  <c:v>96.28869708162037</c:v>
                </c:pt>
                <c:pt idx="44">
                  <c:v>97.099432144576099</c:v>
                </c:pt>
                <c:pt idx="45">
                  <c:v>97.697132398446541</c:v>
                </c:pt>
                <c:pt idx="46">
                  <c:v>98.078373121408703</c:v>
                </c:pt>
                <c:pt idx="47">
                  <c:v>98.240590534592826</c:v>
                </c:pt>
                <c:pt idx="48">
                  <c:v>98.182091878330795</c:v>
                </c:pt>
                <c:pt idx="49">
                  <c:v>97.90206205115166</c:v>
                </c:pt>
                <c:pt idx="50">
                  <c:v>97.400566785321345</c:v>
                </c:pt>
                <c:pt idx="51">
                  <c:v>96.678552346392792</c:v>
                </c:pt>
                <c:pt idx="52">
                  <c:v>95.737841757950434</c:v>
                </c:pt>
                <c:pt idx="53">
                  <c:v>94.581127566446639</c:v>
                </c:pt>
                <c:pt idx="54">
                  <c:v>93.211961174682614</c:v>
                </c:pt>
                <c:pt idx="55">
                  <c:v>91.634738786027782</c:v>
                </c:pt>
                <c:pt idx="56">
                  <c:v>89.854684014847862</c:v>
                </c:pt>
                <c:pt idx="57">
                  <c:v>87.877827231768961</c:v>
                </c:pt>
                <c:pt idx="58">
                  <c:v>85.710981725290679</c:v>
                </c:pt>
                <c:pt idx="59">
                  <c:v>83.361716773826075</c:v>
                </c:pt>
                <c:pt idx="60">
                  <c:v>80.83832773443919</c:v>
                </c:pt>
                <c:pt idx="61">
                  <c:v>78.149803266324767</c:v>
                </c:pt>
                <c:pt idx="62">
                  <c:v>75.305789818382621</c:v>
                </c:pt>
                <c:pt idx="63">
                  <c:v>72.316553521036298</c:v>
                </c:pt>
                <c:pt idx="64">
                  <c:v>69.192939632690354</c:v>
                </c:pt>
                <c:pt idx="65">
                  <c:v>65.946329700870649</c:v>
                </c:pt>
                <c:pt idx="66">
                  <c:v>62.58859660711245</c:v>
                </c:pt>
                <c:pt idx="67">
                  <c:v>59.132057673010905</c:v>
                </c:pt>
                <c:pt idx="68">
                  <c:v>55.589426012502408</c:v>
                </c:pt>
                <c:pt idx="69">
                  <c:v>51.973760322365521</c:v>
                </c:pt>
                <c:pt idx="70">
                  <c:v>48.298413309093448</c:v>
                </c:pt>
                <c:pt idx="71">
                  <c:v>44.576978955673042</c:v>
                </c:pt>
                <c:pt idx="72">
                  <c:v>40.823238836382075</c:v>
                </c:pt>
                <c:pt idx="73">
                  <c:v>37.051107691474556</c:v>
                </c:pt>
                <c:pt idx="74">
                  <c:v>33.274578476545138</c:v>
                </c:pt>
                <c:pt idx="75">
                  <c:v>29.507667103434979</c:v>
                </c:pt>
                <c:pt idx="76">
                  <c:v>25.764357090761585</c:v>
                </c:pt>
                <c:pt idx="77">
                  <c:v>22.058544342509073</c:v>
                </c:pt>
                <c:pt idx="78">
                  <c:v>18.403982272611668</c:v>
                </c:pt>
                <c:pt idx="79">
                  <c:v>14.814227492097686</c:v>
                </c:pt>
                <c:pt idx="80">
                  <c:v>11.302586273139614</c:v>
                </c:pt>
                <c:pt idx="81">
                  <c:v>7.8820620012919242</c:v>
                </c:pt>
                <c:pt idx="82">
                  <c:v>4.565303823296766</c:v>
                </c:pt>
                <c:pt idx="83">
                  <c:v>1.3645566931198729</c:v>
                </c:pt>
                <c:pt idx="84">
                  <c:v>-1.7083869866390629</c:v>
                </c:pt>
                <c:pt idx="85">
                  <c:v>-4.6422339371136232</c:v>
                </c:pt>
                <c:pt idx="86">
                  <c:v>-7.4262346055169246</c:v>
                </c:pt>
                <c:pt idx="87">
                  <c:v>-10.050225621443296</c:v>
                </c:pt>
                <c:pt idx="88">
                  <c:v>-12.504669939570753</c:v>
                </c:pt>
                <c:pt idx="89">
                  <c:v>-14.780694510340872</c:v>
                </c:pt>
                <c:pt idx="90">
                  <c:v>-16.870125329948387</c:v>
                </c:pt>
                <c:pt idx="91">
                  <c:v>-18.765519731315219</c:v>
                </c:pt>
                <c:pt idx="92">
                  <c:v>-20.460195788612833</c:v>
                </c:pt>
                <c:pt idx="93">
                  <c:v>-21.948258719287661</c:v>
                </c:pt>
                <c:pt idx="94">
                  <c:v>-23.224624179394308</c:v>
                </c:pt>
                <c:pt idx="95">
                  <c:v>-24.285038360301598</c:v>
                </c:pt>
                <c:pt idx="96">
                  <c:v>-25.126094807460269</c:v>
                </c:pt>
                <c:pt idx="97">
                  <c:v>-25.745247894857449</c:v>
                </c:pt>
                <c:pt idx="98">
                  <c:v>-26.140822901981785</c:v>
                </c:pt>
                <c:pt idx="99">
                  <c:v>-26.312022653530978</c:v>
                </c:pt>
                <c:pt idx="100">
                  <c:v>-26.25893069565932</c:v>
                </c:pt>
                <c:pt idx="101">
                  <c:v>-25.982510996231014</c:v>
                </c:pt>
                <c:pt idx="102">
                  <c:v>-25.484604170263548</c:v>
                </c:pt>
                <c:pt idx="103">
                  <c:v>-24.767920245458711</c:v>
                </c:pt>
                <c:pt idx="104">
                  <c:v>-23.836027996373467</c:v>
                </c:pt>
                <c:pt idx="105">
                  <c:v>-22.693340889325228</c:v>
                </c:pt>
                <c:pt idx="106">
                  <c:v>-21.345099693501471</c:v>
                </c:pt>
                <c:pt idx="107">
                  <c:v>-19.797351826901057</c:v>
                </c:pt>
                <c:pt idx="108">
                  <c:v>-18.056927518620292</c:v>
                </c:pt>
                <c:pt idx="109">
                  <c:v>-16.131412881561776</c:v>
                </c:pt>
                <c:pt idx="110">
                  <c:v>-14.029120001836446</c:v>
                </c:pt>
                <c:pt idx="111">
                  <c:v>-11.759054162903809</c:v>
                </c:pt>
                <c:pt idx="112">
                  <c:v>-9.330878333802552</c:v>
                </c:pt>
                <c:pt idx="113">
                  <c:v>-6.7548750616213162</c:v>
                </c:pt>
                <c:pt idx="114">
                  <c:v>-4.0419059186042752</c:v>
                </c:pt>
                <c:pt idx="115">
                  <c:v>-1.2033686639354748</c:v>
                </c:pt>
                <c:pt idx="116">
                  <c:v>1.7488477107333473</c:v>
                </c:pt>
                <c:pt idx="117">
                  <c:v>4.8024098745959982</c:v>
                </c:pt>
                <c:pt idx="118">
                  <c:v>7.9445888047784727</c:v>
                </c:pt>
                <c:pt idx="119">
                  <c:v>11.162309995210144</c:v>
                </c:pt>
                <c:pt idx="120">
                  <c:v>14.44220502912691</c:v>
                </c:pt>
                <c:pt idx="121">
                  <c:v>17.770664311672203</c:v>
                </c:pt>
                <c:pt idx="122">
                  <c:v>21.133890754483314</c:v>
                </c:pt>
                <c:pt idx="123">
                  <c:v>24.517954200393405</c:v>
                </c:pt>
                <c:pt idx="124">
                  <c:v>27.90884637345885</c:v>
                </c:pt>
                <c:pt idx="125">
                  <c:v>31.292536137448131</c:v>
                </c:pt>
                <c:pt idx="126">
                  <c:v>34.655024844711285</c:v>
                </c:pt>
                <c:pt idx="127">
                  <c:v>37.982401556992265</c:v>
                </c:pt>
                <c:pt idx="128">
                  <c:v>41.260897920251729</c:v>
                </c:pt>
                <c:pt idx="129">
                  <c:v>44.476942476933608</c:v>
                </c:pt>
                <c:pt idx="130">
                  <c:v>47.617214201328551</c:v>
                </c:pt>
                <c:pt idx="131">
                  <c:v>50.668695046753847</c:v>
                </c:pt>
                <c:pt idx="132">
                  <c:v>53.618721297168925</c:v>
                </c:pt>
                <c:pt idx="133">
                  <c:v>56.455033520564221</c:v>
                </c:pt>
                <c:pt idx="134">
                  <c:v>59.16582492697929</c:v>
                </c:pt>
                <c:pt idx="135">
                  <c:v>61.73978794030198</c:v>
                </c:pt>
                <c:pt idx="136">
                  <c:v>64.166158800050312</c:v>
                </c:pt>
                <c:pt idx="137">
                  <c:v>66.434760017113234</c:v>
                </c:pt>
                <c:pt idx="138">
                  <c:v>68.536040515895692</c:v>
                </c:pt>
                <c:pt idx="139">
                  <c:v>70.46111330444468</c:v>
                </c:pt>
                <c:pt idx="140">
                  <c:v>72.201790523888334</c:v>
                </c:pt>
                <c:pt idx="141">
                  <c:v>73.750615738862976</c:v>
                </c:pt>
                <c:pt idx="142">
                  <c:v>75.100893341492011</c:v>
                </c:pt>
                <c:pt idx="143">
                  <c:v>76.246714952871145</c:v>
                </c:pt>
                <c:pt idx="144">
                  <c:v>77.182982717864761</c:v>
                </c:pt>
                <c:pt idx="145">
                  <c:v>77.905429401278724</c:v>
                </c:pt>
                <c:pt idx="146">
                  <c:v>78.410635206097837</c:v>
                </c:pt>
                <c:pt idx="147">
                  <c:v>78.696041247413731</c:v>
                </c:pt>
                <c:pt idx="148">
                  <c:v>78.759959628866426</c:v>
                </c:pt>
                <c:pt idx="149">
                  <c:v>78.60158008183177</c:v>
                </c:pt>
                <c:pt idx="150">
                  <c:v>78.220973141152072</c:v>
                </c:pt>
                <c:pt idx="151">
                  <c:v>77.619089844875759</c:v>
                </c:pt>
                <c:pt idx="152">
                  <c:v>76.797757959190221</c:v>
                </c:pt>
                <c:pt idx="153">
                  <c:v>75.759674743445686</c:v>
                </c:pt>
                <c:pt idx="154">
                  <c:v>74.508396283821966</c:v>
                </c:pt>
                <c:pt idx="155">
                  <c:v>73.048323437732762</c:v>
                </c:pt>
                <c:pt idx="156">
                  <c:v>71.38468444443761</c:v>
                </c:pt>
                <c:pt idx="157">
                  <c:v>69.52351427048842</c:v>
                </c:pt>
                <c:pt idx="158">
                  <c:v>67.47163077152409</c:v>
                </c:pt>
                <c:pt idx="159">
                  <c:v>65.236607764490742</c:v>
                </c:pt>
                <c:pt idx="160">
                  <c:v>62.826745116558442</c:v>
                </c:pt>
                <c:pt idx="161">
                  <c:v>60.251035968778979</c:v>
                </c:pt>
                <c:pt idx="162">
                  <c:v>57.519131223837142</c:v>
                </c:pt>
                <c:pt idx="163">
                  <c:v>54.641301438045232</c:v>
                </c:pt>
                <c:pt idx="164">
                  <c:v>51.628396267975013</c:v>
                </c:pt>
                <c:pt idx="165">
                  <c:v>48.491801631771857</c:v>
                </c:pt>
                <c:pt idx="166">
                  <c:v>45.243394754215004</c:v>
                </c:pt>
                <c:pt idx="167">
                  <c:v>41.895497272939821</c:v>
                </c:pt>
                <c:pt idx="168">
                  <c:v>38.460826590889511</c:v>
                </c:pt>
                <c:pt idx="169">
                  <c:v>34.95244566698517</c:v>
                </c:pt>
                <c:pt idx="170">
                  <c:v>31.383711443166838</c:v>
                </c:pt>
                <c:pt idx="171">
                  <c:v>27.768222111339377</c:v>
                </c:pt>
                <c:pt idx="172">
                  <c:v>24.119763428336288</c:v>
                </c:pt>
                <c:pt idx="173">
                  <c:v>20.452254290769474</c:v>
                </c:pt>
                <c:pt idx="174">
                  <c:v>16.779691784558544</c:v>
                </c:pt>
                <c:pt idx="175">
                  <c:v>13.116095925999414</c:v>
                </c:pt>
                <c:pt idx="176">
                  <c:v>9.4754543124559802</c:v>
                </c:pt>
                <c:pt idx="177">
                  <c:v>5.8716669011115936</c:v>
                </c:pt>
                <c:pt idx="178">
                  <c:v>2.3184911337126692</c:v>
                </c:pt>
                <c:pt idx="179">
                  <c:v>-1.170512376128606</c:v>
                </c:pt>
                <c:pt idx="180">
                  <c:v>-4.5820333787258818</c:v>
                </c:pt>
                <c:pt idx="181">
                  <c:v>-7.90306453592396</c:v>
                </c:pt>
                <c:pt idx="182">
                  <c:v>-11.120952773137041</c:v>
                </c:pt>
                <c:pt idx="183">
                  <c:v>-14.223449233157748</c:v>
                </c:pt>
                <c:pt idx="184">
                  <c:v>-17.198757634592642</c:v>
                </c:pt>
                <c:pt idx="185">
                  <c:v>-20.035580844076307</c:v>
                </c:pt>
                <c:pt idx="186">
                  <c:v>-22.723165478465539</c:v>
                </c:pt>
                <c:pt idx="187">
                  <c:v>-25.251344360989645</c:v>
                </c:pt>
                <c:pt idx="188">
                  <c:v>-27.610576663802803</c:v>
                </c:pt>
                <c:pt idx="189">
                  <c:v>-29.79198557851452</c:v>
                </c:pt>
                <c:pt idx="190">
                  <c:v>-31.787393366030862</c:v>
                </c:pt>
                <c:pt idx="191">
                  <c:v>-33.589353647381003</c:v>
                </c:pt>
                <c:pt idx="192">
                  <c:v>-35.19118080809308</c:v>
                </c:pt>
                <c:pt idx="193">
                  <c:v>-36.586976400073937</c:v>
                </c:pt>
                <c:pt idx="194">
                  <c:v>-37.771652436797673</c:v>
                </c:pt>
                <c:pt idx="195">
                  <c:v>-38.740951489867861</c:v>
                </c:pt>
                <c:pt idx="196">
                  <c:v>-39.491463507642322</c:v>
                </c:pt>
                <c:pt idx="197">
                  <c:v>-40.020639289545642</c:v>
                </c:pt>
                <c:pt idx="198">
                  <c:v>-40.326800562893141</c:v>
                </c:pt>
                <c:pt idx="199">
                  <c:v>-40.409146622458181</c:v>
                </c:pt>
                <c:pt idx="200">
                  <c:v>-40.267757506580338</c:v>
                </c:pt>
                <c:pt idx="201">
                  <c:v>-39.9035936972803</c:v>
                </c:pt>
                <c:pt idx="202">
                  <c:v>-39.318492345565538</c:v>
                </c:pt>
                <c:pt idx="203">
                  <c:v>-38.515160036824604</c:v>
                </c:pt>
                <c:pt idx="204">
                  <c:v>-37.497162124862129</c:v>
                </c:pt>
                <c:pt idx="205">
                  <c:v>-36.268908676669021</c:v>
                </c:pt>
                <c:pt idx="206">
                  <c:v>-34.835637083397913</c:v>
                </c:pt>
                <c:pt idx="207">
                  <c:v>-33.203391406171043</c:v>
                </c:pt>
                <c:pt idx="208">
                  <c:v>-31.37899853823393</c:v>
                </c:pt>
                <c:pt idx="209">
                  <c:v>-29.370041277532376</c:v>
                </c:pt>
                <c:pt idx="210">
                  <c:v>-27.184828415983755</c:v>
                </c:pt>
                <c:pt idx="211">
                  <c:v>-24.832361963487116</c:v>
                </c:pt>
                <c:pt idx="212">
                  <c:v>-22.322301636024584</c:v>
                </c:pt>
                <c:pt idx="213">
                  <c:v>-19.664926748003818</c:v>
                </c:pt>
                <c:pt idx="214">
                  <c:v>-16.871095659235742</c:v>
                </c:pt>
                <c:pt idx="215">
                  <c:v>-13.952202936592263</c:v>
                </c:pt>
                <c:pt idx="216">
                  <c:v>-10.920134399407939</c:v>
                </c:pt>
                <c:pt idx="217">
                  <c:v>-7.7872202260415762</c:v>
                </c:pt>
                <c:pt idx="218">
                  <c:v>-4.5661863066651076</c:v>
                </c:pt>
                <c:pt idx="219">
                  <c:v>-1.2701040342687246</c:v>
                </c:pt>
                <c:pt idx="220">
                  <c:v>2.0876612679651654</c:v>
                </c:pt>
                <c:pt idx="221">
                  <c:v>5.4935030793850803</c:v>
                </c:pt>
                <c:pt idx="222">
                  <c:v>8.933627366578154</c:v>
                </c:pt>
                <c:pt idx="223">
                  <c:v>12.394107008192748</c:v>
                </c:pt>
                <c:pt idx="224">
                  <c:v>15.860936745085647</c:v>
                </c:pt>
                <c:pt idx="225">
                  <c:v>19.32008843893005</c:v>
                </c:pt>
                <c:pt idx="226">
                  <c:v>22.757566421203386</c:v>
                </c:pt>
                <c:pt idx="227">
                  <c:v>26.15946271411724</c:v>
                </c:pt>
                <c:pt idx="228">
                  <c:v>29.512011905557095</c:v>
                </c:pt>
                <c:pt idx="229">
                  <c:v>32.801645461464958</c:v>
                </c:pt>
                <c:pt idx="230">
                  <c:v>36.015045261318292</c:v>
                </c:pt>
                <c:pt idx="231">
                  <c:v>39.139196145424584</c:v>
                </c:pt>
                <c:pt idx="232">
                  <c:v>42.161437266650822</c:v>
                </c:pt>
                <c:pt idx="233">
                  <c:v>45.069512043925663</c:v>
                </c:pt>
                <c:pt idx="234">
                  <c:v>47.851616520370044</c:v>
                </c:pt>
                <c:pt idx="235">
                  <c:v>50.496445935208229</c:v>
                </c:pt>
                <c:pt idx="236">
                  <c:v>52.993239325660859</c:v>
                </c:pt>
                <c:pt idx="237">
                  <c:v>55.331821982796072</c:v>
                </c:pt>
                <c:pt idx="238">
                  <c:v>57.502645593784443</c:v>
                </c:pt>
                <c:pt idx="239">
                  <c:v>59.496825912134021</c:v>
                </c:pt>
                <c:pt idx="240">
                  <c:v>61.306177807237802</c:v>
                </c:pt>
                <c:pt idx="241">
                  <c:v>62.92324755490862</c:v>
                </c:pt>
                <c:pt idx="242">
                  <c:v>64.341342241464844</c:v>
                </c:pt>
                <c:pt idx="243">
                  <c:v>65.554556165322154</c:v>
                </c:pt>
                <c:pt idx="244">
                  <c:v>66.557794131895591</c:v>
                </c:pt>
                <c:pt idx="245">
                  <c:v>67.346791549877253</c:v>
                </c:pt>
                <c:pt idx="246">
                  <c:v>67.918131249578295</c:v>
                </c:pt>
                <c:pt idx="247">
                  <c:v>68.269256956960447</c:v>
                </c:pt>
                <c:pt idx="248">
                  <c:v>68.398483370180685</c:v>
                </c:pt>
                <c:pt idx="249">
                  <c:v>68.305002798881105</c:v>
                </c:pt>
                <c:pt idx="250">
                  <c:v>67.988888340021305</c:v>
                </c:pt>
                <c:pt idx="251">
                  <c:v>67.451093577719206</c:v>
                </c:pt>
                <c:pt idx="252">
                  <c:v>66.693448808284444</c:v>
                </c:pt>
                <c:pt idx="253">
                  <c:v>65.7186538053421</c:v>
                </c:pt>
                <c:pt idx="254">
                  <c:v>64.530267153598658</c:v>
                </c:pt>
                <c:pt idx="255">
                  <c:v>63.132692193345072</c:v>
                </c:pt>
                <c:pt idx="256">
                  <c:v>61.531159631166631</c:v>
                </c:pt>
                <c:pt idx="257">
                  <c:v>59.731706885486922</c:v>
                </c:pt>
                <c:pt idx="258">
                  <c:v>57.741154248459274</c:v>
                </c:pt>
                <c:pt idx="259">
                  <c:v>55.56707795828315</c:v>
                </c:pt>
                <c:pt idx="260">
                  <c:v>53.217780288216474</c:v>
                </c:pt>
                <c:pt idx="261">
                  <c:v>50.702256770328404</c:v>
                </c:pt>
                <c:pt idx="262">
                  <c:v>48.030160683344945</c:v>
                </c:pt>
                <c:pt idx="263">
                  <c:v>45.211764944737361</c:v>
                </c:pt>
                <c:pt idx="264">
                  <c:v>42.257921557447261</c:v>
                </c:pt>
                <c:pt idx="265">
                  <c:v>39.180018771293412</c:v>
                </c:pt>
                <c:pt idx="266">
                  <c:v>35.98993612812405</c:v>
                </c:pt>
                <c:pt idx="267">
                  <c:v>32.699997568130598</c:v>
                </c:pt>
                <c:pt idx="268">
                  <c:v>29.322922782390279</c:v>
                </c:pt>
                <c:pt idx="269">
                  <c:v>25.871777003626523</c:v>
                </c:pt>
                <c:pt idx="270">
                  <c:v>22.359919433339748</c:v>
                </c:pt>
                <c:pt idx="271">
                  <c:v>18.800950508842512</c:v>
                </c:pt>
                <c:pt idx="272">
                  <c:v>15.20865821831168</c:v>
                </c:pt>
                <c:pt idx="273">
                  <c:v>11.596963675727141</c:v>
                </c:pt>
                <c:pt idx="274">
                  <c:v>7.9798661704874618</c:v>
                </c:pt>
                <c:pt idx="275">
                  <c:v>4.3713879085662191</c:v>
                </c:pt>
                <c:pt idx="276">
                  <c:v>0.78551866328997733</c:v>
                </c:pt>
                <c:pt idx="277">
                  <c:v>-2.7638394458243827</c:v>
                </c:pt>
                <c:pt idx="278">
                  <c:v>-6.2629268282406443</c:v>
                </c:pt>
                <c:pt idx="279">
                  <c:v>-9.6981807350157485</c:v>
                </c:pt>
                <c:pt idx="280">
                  <c:v>-13.056288794507097</c:v>
                </c:pt>
                <c:pt idx="281">
                  <c:v>-16.32424155989407</c:v>
                </c:pt>
                <c:pt idx="282">
                  <c:v>-19.489383861133053</c:v>
                </c:pt>
                <c:pt idx="283">
                  <c:v>-22.539464758683749</c:v>
                </c:pt>
                <c:pt idx="284">
                  <c:v>-25.462685901862415</c:v>
                </c:pt>
                <c:pt idx="285">
                  <c:v>-28.247748100974377</c:v>
                </c:pt>
                <c:pt idx="286">
                  <c:v>-30.883895929426885</c:v>
                </c:pt>
                <c:pt idx="287">
                  <c:v>-33.360960179798894</c:v>
                </c:pt>
                <c:pt idx="288">
                  <c:v>-35.669398006313131</c:v>
                </c:pt>
                <c:pt idx="289">
                  <c:v>-37.800330595286972</c:v>
                </c:pt>
                <c:pt idx="290">
                  <c:v>-39.745578214894437</c:v>
                </c:pt>
                <c:pt idx="291">
                  <c:v>-41.497692505914152</c:v>
                </c:pt>
                <c:pt idx="292">
                  <c:v>-43.049985886026931</c:v>
                </c:pt>
                <c:pt idx="293">
                  <c:v>-44.396557951617936</c:v>
                </c:pt>
                <c:pt idx="294">
                  <c:v>-45.532318772887933</c:v>
                </c:pt>
                <c:pt idx="295">
                  <c:v>-46.45300899033883</c:v>
                </c:pt>
                <c:pt idx="296">
                  <c:v>-47.155216633322219</c:v>
                </c:pt>
                <c:pt idx="297">
                  <c:v>-47.636390594276165</c:v>
                </c:pt>
                <c:pt idx="298">
                  <c:v>-47.894850705473779</c:v>
                </c:pt>
                <c:pt idx="299">
                  <c:v>-47.929794378515844</c:v>
                </c:pt>
                <c:pt idx="300">
                  <c:v>-47.741299780364578</c:v>
                </c:pt>
                <c:pt idx="301">
                  <c:v>-47.330325533384631</c:v>
                </c:pt>
                <c:pt idx="302">
                  <c:v>-46.698706940575399</c:v>
                </c:pt>
                <c:pt idx="303">
                  <c:v>-45.849148750892311</c:v>
                </c:pt>
                <c:pt idx="304">
                  <c:v>-44.785214493209381</c:v>
                </c:pt>
                <c:pt idx="305">
                  <c:v>-43.511312421017308</c:v>
                </c:pt>
                <c:pt idx="306">
                  <c:v>-42.032678123327322</c:v>
                </c:pt>
                <c:pt idx="307">
                  <c:v>-40.355353870408031</c:v>
                </c:pt>
                <c:pt idx="308">
                  <c:v>-38.486164775868225</c:v>
                </c:pt>
                <c:pt idx="309">
                  <c:v>-36.432691869163754</c:v>
                </c:pt>
                <c:pt idx="310">
                  <c:v>-34.203242184798945</c:v>
                </c:pt>
                <c:pt idx="311">
                  <c:v>-31.806815986267353</c:v>
                </c:pt>
                <c:pt idx="312">
                  <c:v>-29.253071254084162</c:v>
                </c:pt>
                <c:pt idx="313">
                  <c:v>-26.552285578060207</c:v>
                </c:pt>
                <c:pt idx="314">
                  <c:v>-23.715315604211376</c:v>
                </c:pt>
                <c:pt idx="315">
                  <c:v>-20.753554196349185</c:v>
                </c:pt>
                <c:pt idx="316">
                  <c:v>-17.678885481414991</c:v>
                </c:pt>
                <c:pt idx="317">
                  <c:v>-14.503637955974082</c:v>
                </c:pt>
                <c:pt idx="318">
                  <c:v>-11.240535838939316</c:v>
                </c:pt>
                <c:pt idx="319">
                  <c:v>-7.9026488625097491</c:v>
                </c:pt>
                <c:pt idx="320">
                  <c:v>-4.5033406994784118</c:v>
                </c:pt>
                <c:pt idx="321">
                  <c:v>-1.0562162304453704</c:v>
                </c:pt>
                <c:pt idx="322">
                  <c:v>2.4249321409562539</c:v>
                </c:pt>
                <c:pt idx="323">
                  <c:v>5.9261789129458888</c:v>
                </c:pt>
                <c:pt idx="324">
                  <c:v>9.4335204358072016</c:v>
                </c:pt>
                <c:pt idx="325">
                  <c:v>12.932930170560262</c:v>
                </c:pt>
                <c:pt idx="326">
                  <c:v>16.410414038011076</c:v>
                </c:pt>
                <c:pt idx="327">
                  <c:v>19.852065639745859</c:v>
                </c:pt>
                <c:pt idx="328">
                  <c:v>23.244121133131742</c:v>
                </c:pt>
                <c:pt idx="329">
                  <c:v>26.573013543761959</c:v>
                </c:pt>
                <c:pt idx="330">
                  <c:v>29.825426300996916</c:v>
                </c:pt>
                <c:pt idx="331">
                  <c:v>32.9883457853186</c:v>
                </c:pt>
                <c:pt idx="332">
                  <c:v>36.049112680122406</c:v>
                </c:pt>
                <c:pt idx="333">
                  <c:v>38.99547192527838</c:v>
                </c:pt>
                <c:pt idx="334">
                  <c:v>41.815621075322483</c:v>
                </c:pt>
                <c:pt idx="335">
                  <c:v>44.498256871427742</c:v>
                </c:pt>
                <c:pt idx="336">
                  <c:v>47.032619843355526</c:v>
                </c:pt>
                <c:pt idx="337">
                  <c:v>49.408536765366762</c:v>
                </c:pt>
                <c:pt idx="338">
                  <c:v>51.616460798534412</c:v>
                </c:pt>
                <c:pt idx="339">
                  <c:v>53.647509161037206</c:v>
                </c:pt>
                <c:pt idx="340">
                  <c:v>55.493498177765197</c:v>
                </c:pt>
                <c:pt idx="341">
                  <c:v>57.146975570911337</c:v>
                </c:pt>
                <c:pt idx="342">
                  <c:v>58.601249864115189</c:v>
                </c:pt>
                <c:pt idx="343">
                  <c:v>59.850416784110607</c:v>
                </c:pt>
                <c:pt idx="344">
                  <c:v>60.889382555684662</c:v>
                </c:pt>
                <c:pt idx="345">
                  <c:v>61.713883998011411</c:v>
                </c:pt>
                <c:pt idx="346">
                  <c:v>62.320505343049255</c:v>
                </c:pt>
                <c:pt idx="347">
                  <c:v>62.706691709628032</c:v>
                </c:pt>
                <c:pt idx="348">
                  <c:v>62.870759180048651</c:v>
                </c:pt>
                <c:pt idx="349">
                  <c:v>62.81190143942753</c:v>
                </c:pt>
                <c:pt idx="350">
                  <c:v>62.530192951583317</c:v>
                </c:pt>
                <c:pt idx="351">
                  <c:v>62.026588658931672</c:v>
                </c:pt>
                <c:pt idx="352">
                  <c:v>61.302920207572406</c:v>
                </c:pt>
                <c:pt idx="353">
                  <c:v>60.361888712466147</c:v>
                </c:pt>
                <c:pt idx="354">
                  <c:v>59.207054091253774</c:v>
                </c:pt>
                <c:pt idx="355">
                  <c:v>57.842821008811541</c:v>
                </c:pt>
                <c:pt idx="356">
                  <c:v>56.274421488013694</c:v>
                </c:pt>
                <c:pt idx="357">
                  <c:v>54.507894255328267</c:v>
                </c:pt>
                <c:pt idx="358">
                  <c:v>52.550060902759846</c:v>
                </c:pt>
                <c:pt idx="359">
                  <c:v>50.408498960217905</c:v>
                </c:pt>
                <c:pt idx="360">
                  <c:v>48.09151198457937</c:v>
                </c:pt>
                <c:pt idx="361">
                  <c:v>45.60809678349279</c:v>
                </c:pt>
                <c:pt idx="362">
                  <c:v>42.967907903274053</c:v>
                </c:pt>
                <c:pt idx="363">
                  <c:v>40.181219521044284</c:v>
                </c:pt>
                <c:pt idx="364">
                  <c:v>37.258884891505787</c:v>
                </c:pt>
                <c:pt idx="365">
                  <c:v>34.212293508396996</c:v>
                </c:pt>
                <c:pt idx="366">
                  <c:v>31.053326149695021</c:v>
                </c:pt>
                <c:pt idx="367">
                  <c:v>27.794307983977706</c:v>
                </c:pt>
                <c:pt idx="368">
                  <c:v>24.447959923014157</c:v>
                </c:pt>
                <c:pt idx="369">
                  <c:v>21.027348412574465</c:v>
                </c:pt>
                <c:pt idx="370">
                  <c:v>17.545833859607804</c:v>
                </c:pt>
                <c:pt idx="371">
                  <c:v>14.017017899324582</c:v>
                </c:pt>
                <c:pt idx="372">
                  <c:v>10.454689710297309</c:v>
                </c:pt>
                <c:pt idx="373">
                  <c:v>6.8727715894446648</c:v>
                </c:pt>
                <c:pt idx="374">
                  <c:v>3.2852640016953054</c:v>
                </c:pt>
                <c:pt idx="375">
                  <c:v>-0.29380967881002995</c:v>
                </c:pt>
                <c:pt idx="376">
                  <c:v>-3.8504585178950181</c:v>
                </c:pt>
                <c:pt idx="377">
                  <c:v>-7.3707792424631746</c:v>
                </c:pt>
                <c:pt idx="378">
                  <c:v>-10.841011115624916</c:v>
                </c:pt>
                <c:pt idx="379">
                  <c:v>-14.247590249263396</c:v>
                </c:pt>
                <c:pt idx="380">
                  <c:v>-17.577203139697435</c:v>
                </c:pt>
                <c:pt idx="381">
                  <c:v>-20.816839215158893</c:v>
                </c:pt>
                <c:pt idx="382">
                  <c:v>-23.953842187702019</c:v>
                </c:pt>
                <c:pt idx="383">
                  <c:v>-26.975960006887021</c:v>
                </c:pt>
                <c:pt idx="384">
                  <c:v>-29.871393218088294</c:v>
                </c:pt>
                <c:pt idx="385">
                  <c:v>-32.628841534583785</c:v>
                </c:pt>
                <c:pt idx="386">
                  <c:v>-35.237548439625101</c:v>
                </c:pt>
                <c:pt idx="387">
                  <c:v>-37.687343642463091</c:v>
                </c:pt>
                <c:pt idx="388">
                  <c:v>-39.96868322077836</c:v>
                </c:pt>
                <c:pt idx="389">
                  <c:v>-42.072687291088698</c:v>
                </c:pt>
                <c:pt idx="390">
                  <c:v>-43.991175058469196</c:v>
                </c:pt>
                <c:pt idx="391">
                  <c:v>-45.716697107258611</c:v>
                </c:pt>
                <c:pt idx="392">
                  <c:v>-47.242564805314444</c:v>
                </c:pt>
                <c:pt idx="393">
                  <c:v>-48.562876705774514</c:v>
                </c:pt>
                <c:pt idx="394">
                  <c:v>-49.672541842126307</c:v>
                </c:pt>
                <c:pt idx="395">
                  <c:v>-50.567299824651947</c:v>
                </c:pt>
                <c:pt idx="396">
                  <c:v>-51.243737658936176</c:v>
                </c:pt>
                <c:pt idx="397">
                  <c:v>-51.699303220062369</c:v>
                </c:pt>
                <c:pt idx="398">
                  <c:v>-51.932315329321213</c:v>
                </c:pt>
                <c:pt idx="399">
                  <c:v>-51.941970393663375</c:v>
                </c:pt>
                <c:pt idx="400">
                  <c:v>-51.728345581693524</c:v>
                </c:pt>
                <c:pt idx="401">
                  <c:v>-51.292398523671956</c:v>
                </c:pt>
                <c:pt idx="402">
                  <c:v>-50.635963536707756</c:v>
                </c:pt>
                <c:pt idx="403">
                  <c:v>-49.76174439004123</c:v>
                </c:pt>
                <c:pt idx="404">
                  <c:v>-48.673303638967518</c:v>
                </c:pt>
                <c:pt idx="405">
                  <c:v>-47.375048569496691</c:v>
                </c:pt>
                <c:pt idx="406">
                  <c:v>-45.872213809218877</c:v>
                </c:pt>
                <c:pt idx="407">
                  <c:v>-44.170840673003639</c:v>
                </c:pt>
                <c:pt idx="408">
                  <c:v>-42.27775332504492</c:v>
                </c:pt>
                <c:pt idx="409">
                  <c:v>-40.200531851329998</c:v>
                </c:pt>
                <c:pt idx="410">
                  <c:v>-37.947482348804527</c:v>
                </c:pt>
                <c:pt idx="411">
                  <c:v>-35.527604149275248</c:v>
                </c:pt>
                <c:pt idx="412">
                  <c:v>-32.950554307406563</c:v>
                </c:pt>
                <c:pt idx="413">
                  <c:v>-30.226609492957571</c:v>
                </c:pt>
                <c:pt idx="414">
                  <c:v>-27.366625437654875</c:v>
                </c:pt>
                <c:pt idx="415">
                  <c:v>-24.381994096747675</c:v>
                </c:pt>
                <c:pt idx="416">
                  <c:v>-21.284598694305039</c:v>
                </c:pt>
                <c:pt idx="417">
                  <c:v>-18.086766829676201</c:v>
                </c:pt>
                <c:pt idx="418">
                  <c:v>-14.801221830177106</c:v>
                </c:pt>
                <c:pt idx="419">
                  <c:v>-11.441032541993845</c:v>
                </c:pt>
                <c:pt idx="420">
                  <c:v>-8.0195617574573461</c:v>
                </c:pt>
                <c:pt idx="421">
                  <c:v>-4.5504134822187874</c:v>
                </c:pt>
                <c:pt idx="422">
                  <c:v>-1.0473792504440045</c:v>
                </c:pt>
                <c:pt idx="423">
                  <c:v>2.4756163001084044</c:v>
                </c:pt>
                <c:pt idx="424">
                  <c:v>6.0045703783329003</c:v>
                </c:pt>
                <c:pt idx="425">
                  <c:v>9.5254572984812356</c:v>
                </c:pt>
                <c:pt idx="426">
                  <c:v>13.024283829247706</c:v>
                </c:pt>
                <c:pt idx="427">
                  <c:v>16.487144414795878</c:v>
                </c:pt>
                <c:pt idx="428">
                  <c:v>19.900276049792559</c:v>
                </c:pt>
                <c:pt idx="429">
                  <c:v>23.250112591887021</c:v>
                </c:pt>
                <c:pt idx="430">
                  <c:v>26.523338297282979</c:v>
                </c:pt>
                <c:pt idx="431">
                  <c:v>29.706940368127583</c:v>
                </c:pt>
                <c:pt idx="432">
                  <c:v>32.788260304334685</c:v>
                </c:pt>
                <c:pt idx="433">
                  <c:v>35.755043857178414</c:v>
                </c:pt>
                <c:pt idx="434">
                  <c:v>38.595489387517205</c:v>
                </c:pt>
                <c:pt idx="435">
                  <c:v>41.298294437795235</c:v>
                </c:pt>
                <c:pt idx="436">
                  <c:v>43.852700334026849</c:v>
                </c:pt>
                <c:pt idx="437">
                  <c:v>46.248534641738566</c:v>
                </c:pt>
                <c:pt idx="438">
                  <c:v>48.476251308312669</c:v>
                </c:pt>
                <c:pt idx="439">
                  <c:v>50.526968333312645</c:v>
                </c:pt>
                <c:pt idx="440">
                  <c:v>52.392502818118452</c:v>
                </c:pt>
                <c:pt idx="441">
                  <c:v>54.065403256549828</c:v>
                </c:pt>
                <c:pt idx="442">
                  <c:v>55.538978939039957</c:v>
                </c:pt>
                <c:pt idx="443">
                  <c:v>56.80732635431346</c:v>
                </c:pt>
                <c:pt idx="444">
                  <c:v>57.865352484375684</c:v>
                </c:pt>
                <c:pt idx="445">
                  <c:v>58.708794900875759</c:v>
                </c:pt>
                <c:pt idx="446">
                  <c:v>59.33423858353428</c:v>
                </c:pt>
                <c:pt idx="447">
                  <c:v>59.739129394259734</c:v>
                </c:pt>
                <c:pt idx="448">
                  <c:v>59.921784153777203</c:v>
                </c:pt>
                <c:pt idx="449">
                  <c:v>59.881397281002336</c:v>
                </c:pt>
                <c:pt idx="450">
                  <c:v>59.618043968956805</c:v>
                </c:pt>
                <c:pt idx="451">
                  <c:v>59.132679884692003</c:v>
                </c:pt>
                <c:pt idx="452">
                  <c:v>58.427137394404554</c:v>
                </c:pt>
                <c:pt idx="453">
                  <c:v>57.504118328641809</c:v>
                </c:pt>
                <c:pt idx="454">
                  <c:v>56.36718331614918</c:v>
                </c:pt>
                <c:pt idx="455">
                  <c:v>55.020737728453469</c:v>
                </c:pt>
                <c:pt idx="456">
                  <c:v>53.470014290653445</c:v>
                </c:pt>
                <c:pt idx="457">
                  <c:v>51.721052427042991</c:v>
                </c:pt>
                <c:pt idx="458">
                  <c:v>49.780674423082189</c:v>
                </c:pt>
                <c:pt idx="459">
                  <c:v>47.656458497792272</c:v>
                </c:pt>
                <c:pt idx="460">
                  <c:v>45.35670889284571</c:v>
                </c:pt>
                <c:pt idx="461">
                  <c:v>42.890423096397555</c:v>
                </c:pt>
                <c:pt idx="462">
                  <c:v>40.267256331007289</c:v>
                </c:pt>
                <c:pt idx="463">
                  <c:v>37.497483445804832</c:v>
                </c:pt>
                <c:pt idx="464">
                  <c:v>34.591958363291596</c:v>
                </c:pt>
                <c:pt idx="465">
                  <c:v>31.562071240822519</c:v>
                </c:pt>
                <c:pt idx="466">
                  <c:v>28.419703515834851</c:v>
                </c:pt>
                <c:pt idx="467">
                  <c:v>25.177181012235309</c:v>
                </c:pt>
                <c:pt idx="468">
                  <c:v>21.847225293018329</c:v>
                </c:pt>
                <c:pt idx="469">
                  <c:v>18.442903451099859</c:v>
                </c:pt>
                <c:pt idx="470">
                  <c:v>14.977576536520935</c:v>
                </c:pt>
                <c:pt idx="471">
                  <c:v>11.464846823557213</c:v>
                </c:pt>
                <c:pt idx="472">
                  <c:v>7.9185041258420732</c:v>
                </c:pt>
                <c:pt idx="473">
                  <c:v>4.3524713713787859</c:v>
                </c:pt>
                <c:pt idx="474">
                  <c:v>0.78074965222719017</c:v>
                </c:pt>
                <c:pt idx="475">
                  <c:v>-2.7826370342694093</c:v>
                </c:pt>
                <c:pt idx="476">
                  <c:v>-6.3236971346341502</c:v>
                </c:pt>
                <c:pt idx="477">
                  <c:v>-9.8285267603505879</c:v>
                </c:pt>
                <c:pt idx="478">
                  <c:v>-13.283364562962458</c:v>
                </c:pt>
                <c:pt idx="479">
                  <c:v>-16.674646046617379</c:v>
                </c:pt>
                <c:pt idx="480">
                  <c:v>-19.98905710370574</c:v>
                </c:pt>
                <c:pt idx="481">
                  <c:v>-23.213586562312543</c:v>
                </c:pt>
                <c:pt idx="482">
                  <c:v>-26.335577538104911</c:v>
                </c:pt>
                <c:pt idx="483">
                  <c:v>-29.342777387991255</c:v>
                </c:pt>
                <c:pt idx="484">
                  <c:v>-32.223386068406036</c:v>
                </c:pt>
                <c:pt idx="485">
                  <c:v>-34.966102707376741</c:v>
                </c:pt>
                <c:pt idx="486">
                  <c:v>-37.560170206569282</c:v>
                </c:pt>
                <c:pt idx="487">
                  <c:v>-39.995417697292169</c:v>
                </c:pt>
                <c:pt idx="488">
                  <c:v>-42.262300682903494</c:v>
                </c:pt>
                <c:pt idx="489">
                  <c:v>-44.351938709195622</c:v>
                </c:pt>
                <c:pt idx="490">
                  <c:v>-46.256150414093455</c:v>
                </c:pt>
                <c:pt idx="491">
                  <c:v>-47.967485818337195</c:v>
                </c:pt>
                <c:pt idx="492">
                  <c:v>-49.479255729716343</c:v>
                </c:pt>
                <c:pt idx="493">
                  <c:v>-50.785558144808576</c:v>
                </c:pt>
                <c:pt idx="494">
                  <c:v>-51.881301544027181</c:v>
                </c:pt>
                <c:pt idx="495">
                  <c:v>-52.762224988044522</c:v>
                </c:pt>
                <c:pt idx="496">
                  <c:v>-53.424914936277673</c:v>
                </c:pt>
                <c:pt idx="497">
                  <c:v>-53.866818721063467</c:v>
                </c:pt>
                <c:pt idx="498">
                  <c:v>-54.086254624345578</c:v>
                </c:pt>
                <c:pt idx="499">
                  <c:v>-54.082418517105715</c:v>
                </c:pt>
                <c:pt idx="500">
                  <c:v>-53.855387035336726</c:v>
                </c:pt>
                <c:pt idx="501">
                  <c:v>-53.406117280023032</c:v>
                </c:pt>
                <c:pt idx="502">
                  <c:v>-52.73644304231307</c:v>
                </c:pt>
                <c:pt idx="503">
                  <c:v>-51.84906756878059</c:v>
                </c:pt>
                <c:pt idx="504">
                  <c:v>-50.747552895328283</c:v>
                </c:pt>
                <c:pt idx="505">
                  <c:v>-49.436305791826477</c:v>
                </c:pt>
                <c:pt idx="506">
                  <c:v>-47.920560372958917</c:v>
                </c:pt>
                <c:pt idx="507">
                  <c:v>-46.206357443901119</c:v>
                </c:pt>
                <c:pt idx="508">
                  <c:v>-44.300520662345157</c:v>
                </c:pt>
                <c:pt idx="509">
                  <c:v>-42.210629610949489</c:v>
                </c:pt>
                <c:pt idx="510">
                  <c:v>-39.944989886483143</c:v>
                </c:pt>
                <c:pt idx="511">
                  <c:v>-37.512600323709201</c:v>
                </c:pt>
                <c:pt idx="512">
                  <c:v>-34.923117483361608</c:v>
                </c:pt>
                <c:pt idx="513">
                  <c:v>-32.186817544362889</c:v>
                </c:pt>
                <c:pt idx="514">
                  <c:v>-29.314555750676995</c:v>
                </c:pt>
                <c:pt idx="515">
                  <c:v>-26.3177235728458</c:v>
                </c:pt>
                <c:pt idx="516">
                  <c:v>-23.208203753267423</c:v>
                </c:pt>
                <c:pt idx="517">
                  <c:v>-19.998323412636527</c:v>
                </c:pt>
                <c:pt idx="518">
                  <c:v>-16.700805402612559</c:v>
                </c:pt>
                <c:pt idx="519">
                  <c:v>-13.328718096705297</c:v>
                </c:pt>
                <c:pt idx="520">
                  <c:v>-9.8954238175280622</c:v>
                </c:pt>
                <c:pt idx="521">
                  <c:v>-6.4145261039584112</c:v>
                </c:pt>
                <c:pt idx="522">
                  <c:v>-2.89981602631123</c:v>
                </c:pt>
                <c:pt idx="523">
                  <c:v>0.63478223860051952</c:v>
                </c:pt>
                <c:pt idx="524">
                  <c:v>4.1752663577288089</c:v>
                </c:pt>
                <c:pt idx="525">
                  <c:v>7.7076111005156616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631168"/>
        <c:axId val="108632704"/>
      </c:lineChart>
      <c:catAx>
        <c:axId val="108631168"/>
        <c:scaling>
          <c:orientation val="minMax"/>
        </c:scaling>
        <c:delete val="0"/>
        <c:axPos val="b"/>
        <c:majorTickMark val="out"/>
        <c:minorTickMark val="none"/>
        <c:tickLblPos val="nextTo"/>
        <c:crossAx val="108632704"/>
        <c:crosses val="autoZero"/>
        <c:auto val="1"/>
        <c:lblAlgn val="ctr"/>
        <c:lblOffset val="100"/>
        <c:noMultiLvlLbl val="0"/>
      </c:catAx>
      <c:valAx>
        <c:axId val="108632704"/>
        <c:scaling>
          <c:orientation val="minMax"/>
          <c:max val="13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631168"/>
        <c:crosses val="autoZero"/>
        <c:crossBetween val="between"/>
        <c:majorUnit val="1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'Grafico K'!$X$2</c:f>
              <c:strCache>
                <c:ptCount val="1"/>
                <c:pt idx="0">
                  <c:v>k</c:v>
                </c:pt>
              </c:strCache>
            </c:strRef>
          </c:tx>
          <c:marker>
            <c:symbol val="none"/>
          </c:marker>
          <c:cat>
            <c:strRef>
              <c:f>'Grafico K'!$W$2:$W$28</c:f>
              <c:strCache>
                <c:ptCount val="27"/>
                <c:pt idx="0">
                  <c:v>R/X</c:v>
                </c:pt>
                <c:pt idx="1">
                  <c:v>0</c:v>
                </c:pt>
                <c:pt idx="2">
                  <c:v>0.05</c:v>
                </c:pt>
                <c:pt idx="3">
                  <c:v>0.1</c:v>
                </c:pt>
                <c:pt idx="4">
                  <c:v>0.15</c:v>
                </c:pt>
                <c:pt idx="5">
                  <c:v>0.2</c:v>
                </c:pt>
                <c:pt idx="6">
                  <c:v>0.25</c:v>
                </c:pt>
                <c:pt idx="7">
                  <c:v>0.3</c:v>
                </c:pt>
                <c:pt idx="8">
                  <c:v>0.35</c:v>
                </c:pt>
                <c:pt idx="9">
                  <c:v>0.4</c:v>
                </c:pt>
                <c:pt idx="10">
                  <c:v>0.45</c:v>
                </c:pt>
                <c:pt idx="11">
                  <c:v>0.5</c:v>
                </c:pt>
                <c:pt idx="12">
                  <c:v>0.55</c:v>
                </c:pt>
                <c:pt idx="13">
                  <c:v>0.6</c:v>
                </c:pt>
                <c:pt idx="14">
                  <c:v>0.65</c:v>
                </c:pt>
                <c:pt idx="15">
                  <c:v>0.7</c:v>
                </c:pt>
                <c:pt idx="16">
                  <c:v>0.75</c:v>
                </c:pt>
                <c:pt idx="17">
                  <c:v>0.8</c:v>
                </c:pt>
                <c:pt idx="18">
                  <c:v>0.85</c:v>
                </c:pt>
                <c:pt idx="19">
                  <c:v>0.9</c:v>
                </c:pt>
                <c:pt idx="20">
                  <c:v>0.95</c:v>
                </c:pt>
                <c:pt idx="21">
                  <c:v>1</c:v>
                </c:pt>
                <c:pt idx="22">
                  <c:v>1.05</c:v>
                </c:pt>
                <c:pt idx="23">
                  <c:v>1.1</c:v>
                </c:pt>
                <c:pt idx="24">
                  <c:v>1.15</c:v>
                </c:pt>
                <c:pt idx="25">
                  <c:v>1.2</c:v>
                </c:pt>
                <c:pt idx="26">
                  <c:v>1.25</c:v>
                </c:pt>
              </c:strCache>
            </c:strRef>
          </c:cat>
          <c:val>
            <c:numRef>
              <c:f>'Grafico K'!$X$3:$X$28</c:f>
              <c:numCache>
                <c:formatCode>General</c:formatCode>
                <c:ptCount val="26"/>
                <c:pt idx="0">
                  <c:v>2</c:v>
                </c:pt>
                <c:pt idx="1">
                  <c:v>1.8634938168965567</c:v>
                </c:pt>
                <c:pt idx="2">
                  <c:v>1.7460018562680837</c:v>
                </c:pt>
                <c:pt idx="3">
                  <c:v>1.6448755885893378</c:v>
                </c:pt>
                <c:pt idx="4">
                  <c:v>1.5578354033721458</c:v>
                </c:pt>
                <c:pt idx="5">
                  <c:v>1.4829192216861944</c:v>
                </c:pt>
                <c:pt idx="6">
                  <c:v>1.4184382665457873</c:v>
                </c:pt>
                <c:pt idx="7">
                  <c:v>1.3629389941289323</c:v>
                </c:pt>
                <c:pt idx="8">
                  <c:v>1.3151703276739581</c:v>
                </c:pt>
                <c:pt idx="9">
                  <c:v>1.2740554554329737</c:v>
                </c:pt>
                <c:pt idx="10">
                  <c:v>1.2386675569454613</c:v>
                </c:pt>
                <c:pt idx="11">
                  <c:v>1.2082089104483391</c:v>
                </c:pt>
                <c:pt idx="12">
                  <c:v>1.1819929104571549</c:v>
                </c:pt>
                <c:pt idx="13">
                  <c:v>1.1594285901547834</c:v>
                </c:pt>
                <c:pt idx="14">
                  <c:v>1.1400072996879222</c:v>
                </c:pt>
                <c:pt idx="15">
                  <c:v>1.123291240070627</c:v>
                </c:pt>
                <c:pt idx="16">
                  <c:v>1.1089035942236243</c:v>
                </c:pt>
                <c:pt idx="17">
                  <c:v>1.09652003268113</c:v>
                </c:pt>
                <c:pt idx="18">
                  <c:v>1.0858614024849547</c:v>
                </c:pt>
                <c:pt idx="19">
                  <c:v>1.0766874344573416</c:v>
                </c:pt>
                <c:pt idx="20">
                  <c:v>1.0687913270005067</c:v>
                </c:pt>
                <c:pt idx="21">
                  <c:v>1.0619950843296992</c:v>
                </c:pt>
                <c:pt idx="22">
                  <c:v>1.0561455040532153</c:v>
                </c:pt>
                <c:pt idx="23">
                  <c:v>1.0511107236505066</c:v>
                </c:pt>
                <c:pt idx="24">
                  <c:v>1.0467772479983466</c:v>
                </c:pt>
                <c:pt idx="25">
                  <c:v>1.0430473909388889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096960"/>
        <c:axId val="109098496"/>
      </c:lineChart>
      <c:catAx>
        <c:axId val="10909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9098496"/>
        <c:crosses val="autoZero"/>
        <c:auto val="1"/>
        <c:lblAlgn val="ctr"/>
        <c:lblOffset val="100"/>
        <c:noMultiLvlLbl val="0"/>
      </c:catAx>
      <c:valAx>
        <c:axId val="109098496"/>
        <c:scaling>
          <c:orientation val="minMax"/>
          <c:max val="2.1"/>
          <c:min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90969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12</xdr:row>
      <xdr:rowOff>19049</xdr:rowOff>
    </xdr:from>
    <xdr:to>
      <xdr:col>1</xdr:col>
      <xdr:colOff>581268</xdr:colOff>
      <xdr:row>16</xdr:row>
      <xdr:rowOff>142874</xdr:rowOff>
    </xdr:to>
    <xdr:sp macro="" textlink="">
      <xdr:nvSpPr>
        <xdr:cNvPr id="2" name="1 Elipse"/>
        <xdr:cNvSpPr/>
      </xdr:nvSpPr>
      <xdr:spPr>
        <a:xfrm>
          <a:off x="1781176" y="3105149"/>
          <a:ext cx="1086092" cy="11144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2</xdr:col>
      <xdr:colOff>400050</xdr:colOff>
      <xdr:row>2</xdr:row>
      <xdr:rowOff>38100</xdr:rowOff>
    </xdr:from>
    <xdr:to>
      <xdr:col>4</xdr:col>
      <xdr:colOff>200025</xdr:colOff>
      <xdr:row>6</xdr:row>
      <xdr:rowOff>9525</xdr:rowOff>
    </xdr:to>
    <xdr:grpSp>
      <xdr:nvGrpSpPr>
        <xdr:cNvPr id="8" name="7 Grupo"/>
        <xdr:cNvGrpSpPr/>
      </xdr:nvGrpSpPr>
      <xdr:grpSpPr>
        <a:xfrm>
          <a:off x="1924050" y="647700"/>
          <a:ext cx="1323975" cy="733425"/>
          <a:chOff x="4438650" y="458389"/>
          <a:chExt cx="3943350" cy="2228761"/>
        </a:xfrm>
      </xdr:grpSpPr>
      <xdr:sp macro="" textlink="">
        <xdr:nvSpPr>
          <xdr:cNvPr id="4" name="3 Forma libre"/>
          <xdr:cNvSpPr/>
        </xdr:nvSpPr>
        <xdr:spPr>
          <a:xfrm>
            <a:off x="4438650" y="525064"/>
            <a:ext cx="990600" cy="2162086"/>
          </a:xfrm>
          <a:custGeom>
            <a:avLst/>
            <a:gdLst>
              <a:gd name="connsiteX0" fmla="*/ 0 w 990600"/>
              <a:gd name="connsiteY0" fmla="*/ 1132286 h 2162086"/>
              <a:gd name="connsiteX1" fmla="*/ 390525 w 990600"/>
              <a:gd name="connsiteY1" fmla="*/ 27386 h 2162086"/>
              <a:gd name="connsiteX2" fmla="*/ 619125 w 990600"/>
              <a:gd name="connsiteY2" fmla="*/ 2141936 h 2162086"/>
              <a:gd name="connsiteX3" fmla="*/ 990600 w 990600"/>
              <a:gd name="connsiteY3" fmla="*/ 1084661 h 216208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90600" h="2162086">
                <a:moveTo>
                  <a:pt x="0" y="1132286"/>
                </a:moveTo>
                <a:cubicBezTo>
                  <a:pt x="143669" y="495698"/>
                  <a:pt x="287338" y="-140889"/>
                  <a:pt x="390525" y="27386"/>
                </a:cubicBezTo>
                <a:cubicBezTo>
                  <a:pt x="493712" y="195661"/>
                  <a:pt x="519113" y="1965724"/>
                  <a:pt x="619125" y="2141936"/>
                </a:cubicBezTo>
                <a:cubicBezTo>
                  <a:pt x="719137" y="2318148"/>
                  <a:pt x="887413" y="1286273"/>
                  <a:pt x="990600" y="1084661"/>
                </a:cubicBezTo>
              </a:path>
            </a:pathLst>
          </a:custGeom>
          <a:noFill/>
          <a:ln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UY" sz="1100"/>
          </a:p>
        </xdr:txBody>
      </xdr:sp>
      <xdr:sp macro="" textlink="">
        <xdr:nvSpPr>
          <xdr:cNvPr id="5" name="4 Forma libre"/>
          <xdr:cNvSpPr/>
        </xdr:nvSpPr>
        <xdr:spPr>
          <a:xfrm>
            <a:off x="5419725" y="506014"/>
            <a:ext cx="990600" cy="2162086"/>
          </a:xfrm>
          <a:custGeom>
            <a:avLst/>
            <a:gdLst>
              <a:gd name="connsiteX0" fmla="*/ 0 w 990600"/>
              <a:gd name="connsiteY0" fmla="*/ 1132286 h 2162086"/>
              <a:gd name="connsiteX1" fmla="*/ 390525 w 990600"/>
              <a:gd name="connsiteY1" fmla="*/ 27386 h 2162086"/>
              <a:gd name="connsiteX2" fmla="*/ 619125 w 990600"/>
              <a:gd name="connsiteY2" fmla="*/ 2141936 h 2162086"/>
              <a:gd name="connsiteX3" fmla="*/ 990600 w 990600"/>
              <a:gd name="connsiteY3" fmla="*/ 1084661 h 216208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90600" h="2162086">
                <a:moveTo>
                  <a:pt x="0" y="1132286"/>
                </a:moveTo>
                <a:cubicBezTo>
                  <a:pt x="143669" y="495698"/>
                  <a:pt x="287338" y="-140889"/>
                  <a:pt x="390525" y="27386"/>
                </a:cubicBezTo>
                <a:cubicBezTo>
                  <a:pt x="493712" y="195661"/>
                  <a:pt x="519113" y="1965724"/>
                  <a:pt x="619125" y="2141936"/>
                </a:cubicBezTo>
                <a:cubicBezTo>
                  <a:pt x="719137" y="2318148"/>
                  <a:pt x="887413" y="1286273"/>
                  <a:pt x="990600" y="1084661"/>
                </a:cubicBezTo>
              </a:path>
            </a:pathLst>
          </a:custGeom>
          <a:noFill/>
          <a:ln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UY" sz="1100"/>
          </a:p>
        </xdr:txBody>
      </xdr:sp>
      <xdr:sp macro="" textlink="">
        <xdr:nvSpPr>
          <xdr:cNvPr id="6" name="5 Forma libre"/>
          <xdr:cNvSpPr/>
        </xdr:nvSpPr>
        <xdr:spPr>
          <a:xfrm>
            <a:off x="6410325" y="477439"/>
            <a:ext cx="990600" cy="2162086"/>
          </a:xfrm>
          <a:custGeom>
            <a:avLst/>
            <a:gdLst>
              <a:gd name="connsiteX0" fmla="*/ 0 w 990600"/>
              <a:gd name="connsiteY0" fmla="*/ 1132286 h 2162086"/>
              <a:gd name="connsiteX1" fmla="*/ 390525 w 990600"/>
              <a:gd name="connsiteY1" fmla="*/ 27386 h 2162086"/>
              <a:gd name="connsiteX2" fmla="*/ 619125 w 990600"/>
              <a:gd name="connsiteY2" fmla="*/ 2141936 h 2162086"/>
              <a:gd name="connsiteX3" fmla="*/ 990600 w 990600"/>
              <a:gd name="connsiteY3" fmla="*/ 1084661 h 216208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90600" h="2162086">
                <a:moveTo>
                  <a:pt x="0" y="1132286"/>
                </a:moveTo>
                <a:cubicBezTo>
                  <a:pt x="143669" y="495698"/>
                  <a:pt x="287338" y="-140889"/>
                  <a:pt x="390525" y="27386"/>
                </a:cubicBezTo>
                <a:cubicBezTo>
                  <a:pt x="493712" y="195661"/>
                  <a:pt x="519113" y="1965724"/>
                  <a:pt x="619125" y="2141936"/>
                </a:cubicBezTo>
                <a:cubicBezTo>
                  <a:pt x="719137" y="2318148"/>
                  <a:pt x="887413" y="1286273"/>
                  <a:pt x="990600" y="1084661"/>
                </a:cubicBezTo>
              </a:path>
            </a:pathLst>
          </a:custGeom>
          <a:noFill/>
          <a:ln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UY" sz="1100"/>
          </a:p>
        </xdr:txBody>
      </xdr:sp>
      <xdr:sp macro="" textlink="">
        <xdr:nvSpPr>
          <xdr:cNvPr id="7" name="6 Forma libre"/>
          <xdr:cNvSpPr/>
        </xdr:nvSpPr>
        <xdr:spPr>
          <a:xfrm>
            <a:off x="7391400" y="458389"/>
            <a:ext cx="990600" cy="2162086"/>
          </a:xfrm>
          <a:custGeom>
            <a:avLst/>
            <a:gdLst>
              <a:gd name="connsiteX0" fmla="*/ 0 w 990600"/>
              <a:gd name="connsiteY0" fmla="*/ 1132286 h 2162086"/>
              <a:gd name="connsiteX1" fmla="*/ 390525 w 990600"/>
              <a:gd name="connsiteY1" fmla="*/ 27386 h 2162086"/>
              <a:gd name="connsiteX2" fmla="*/ 619125 w 990600"/>
              <a:gd name="connsiteY2" fmla="*/ 2141936 h 2162086"/>
              <a:gd name="connsiteX3" fmla="*/ 990600 w 990600"/>
              <a:gd name="connsiteY3" fmla="*/ 1084661 h 216208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90600" h="2162086">
                <a:moveTo>
                  <a:pt x="0" y="1132286"/>
                </a:moveTo>
                <a:cubicBezTo>
                  <a:pt x="143669" y="495698"/>
                  <a:pt x="287338" y="-140889"/>
                  <a:pt x="390525" y="27386"/>
                </a:cubicBezTo>
                <a:cubicBezTo>
                  <a:pt x="493712" y="195661"/>
                  <a:pt x="519113" y="1965724"/>
                  <a:pt x="619125" y="2141936"/>
                </a:cubicBezTo>
                <a:cubicBezTo>
                  <a:pt x="719137" y="2318148"/>
                  <a:pt x="887413" y="1286273"/>
                  <a:pt x="990600" y="1084661"/>
                </a:cubicBezTo>
              </a:path>
            </a:pathLst>
          </a:custGeom>
          <a:noFill/>
          <a:ln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UY" sz="1100"/>
          </a:p>
        </xdr:txBody>
      </xdr:sp>
    </xdr:grpSp>
    <xdr:clientData/>
  </xdr:twoCellAnchor>
  <xdr:twoCellAnchor>
    <xdr:from>
      <xdr:col>1</xdr:col>
      <xdr:colOff>46892</xdr:colOff>
      <xdr:row>4</xdr:row>
      <xdr:rowOff>51646</xdr:rowOff>
    </xdr:from>
    <xdr:to>
      <xdr:col>2</xdr:col>
      <xdr:colOff>400050</xdr:colOff>
      <xdr:row>4</xdr:row>
      <xdr:rowOff>55685</xdr:rowOff>
    </xdr:to>
    <xdr:cxnSp macro="">
      <xdr:nvCxnSpPr>
        <xdr:cNvPr id="10" name="9 Conector recto"/>
        <xdr:cNvCxnSpPr>
          <a:stCxn id="4" idx="0"/>
        </xdr:cNvCxnSpPr>
      </xdr:nvCxnSpPr>
      <xdr:spPr>
        <a:xfrm flipH="1">
          <a:off x="2332892" y="1385146"/>
          <a:ext cx="1115158" cy="4039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38222</xdr:colOff>
      <xdr:row>4</xdr:row>
      <xdr:rowOff>60615</xdr:rowOff>
    </xdr:from>
    <xdr:to>
      <xdr:col>1</xdr:col>
      <xdr:colOff>43295</xdr:colOff>
      <xdr:row>12</xdr:row>
      <xdr:rowOff>19049</xdr:rowOff>
    </xdr:to>
    <xdr:cxnSp macro="">
      <xdr:nvCxnSpPr>
        <xdr:cNvPr id="13" name="12 Conector recto"/>
        <xdr:cNvCxnSpPr>
          <a:stCxn id="2" idx="0"/>
        </xdr:cNvCxnSpPr>
      </xdr:nvCxnSpPr>
      <xdr:spPr>
        <a:xfrm flipV="1">
          <a:off x="2324222" y="1394115"/>
          <a:ext cx="5073" cy="1711034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230130</xdr:colOff>
      <xdr:row>4</xdr:row>
      <xdr:rowOff>16839</xdr:rowOff>
    </xdr:from>
    <xdr:to>
      <xdr:col>6</xdr:col>
      <xdr:colOff>228756</xdr:colOff>
      <xdr:row>4</xdr:row>
      <xdr:rowOff>26914</xdr:rowOff>
    </xdr:to>
    <xdr:cxnSp macro="">
      <xdr:nvCxnSpPr>
        <xdr:cNvPr id="18" name="17 Conector recto"/>
        <xdr:cNvCxnSpPr/>
      </xdr:nvCxnSpPr>
      <xdr:spPr>
        <a:xfrm>
          <a:off x="4802130" y="1350339"/>
          <a:ext cx="1522626" cy="1007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200117</xdr:colOff>
      <xdr:row>1</xdr:row>
      <xdr:rowOff>118098</xdr:rowOff>
    </xdr:from>
    <xdr:to>
      <xdr:col>6</xdr:col>
      <xdr:colOff>498050</xdr:colOff>
      <xdr:row>6</xdr:row>
      <xdr:rowOff>97997</xdr:rowOff>
    </xdr:to>
    <xdr:grpSp>
      <xdr:nvGrpSpPr>
        <xdr:cNvPr id="32" name="31 Grupo"/>
        <xdr:cNvGrpSpPr/>
      </xdr:nvGrpSpPr>
      <xdr:grpSpPr>
        <a:xfrm>
          <a:off x="4772117" y="537198"/>
          <a:ext cx="297933" cy="932399"/>
          <a:chOff x="3861288" y="2557096"/>
          <a:chExt cx="657959" cy="1172308"/>
        </a:xfrm>
      </xdr:grpSpPr>
      <xdr:cxnSp macro="">
        <xdr:nvCxnSpPr>
          <xdr:cNvPr id="23" name="22 Conector recto"/>
          <xdr:cNvCxnSpPr/>
        </xdr:nvCxnSpPr>
        <xdr:spPr>
          <a:xfrm flipV="1">
            <a:off x="3861288" y="2557096"/>
            <a:ext cx="183174" cy="615462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25 Conector recto"/>
          <xdr:cNvCxnSpPr/>
        </xdr:nvCxnSpPr>
        <xdr:spPr>
          <a:xfrm>
            <a:off x="4048125" y="2571750"/>
            <a:ext cx="289413" cy="1157654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30 Conector recto"/>
          <xdr:cNvCxnSpPr/>
        </xdr:nvCxnSpPr>
        <xdr:spPr>
          <a:xfrm flipV="1">
            <a:off x="4336073" y="3105150"/>
            <a:ext cx="183174" cy="615462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487371</xdr:colOff>
      <xdr:row>1</xdr:row>
      <xdr:rowOff>128727</xdr:rowOff>
    </xdr:from>
    <xdr:to>
      <xdr:col>7</xdr:col>
      <xdr:colOff>23304</xdr:colOff>
      <xdr:row>6</xdr:row>
      <xdr:rowOff>108626</xdr:rowOff>
    </xdr:to>
    <xdr:grpSp>
      <xdr:nvGrpSpPr>
        <xdr:cNvPr id="46" name="45 Grupo"/>
        <xdr:cNvGrpSpPr/>
      </xdr:nvGrpSpPr>
      <xdr:grpSpPr>
        <a:xfrm>
          <a:off x="5059371" y="547827"/>
          <a:ext cx="297933" cy="932399"/>
          <a:chOff x="3861288" y="2557096"/>
          <a:chExt cx="657959" cy="1172308"/>
        </a:xfrm>
      </xdr:grpSpPr>
      <xdr:cxnSp macro="">
        <xdr:nvCxnSpPr>
          <xdr:cNvPr id="47" name="46 Conector recto"/>
          <xdr:cNvCxnSpPr/>
        </xdr:nvCxnSpPr>
        <xdr:spPr>
          <a:xfrm flipV="1">
            <a:off x="3861288" y="2557096"/>
            <a:ext cx="183174" cy="615462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" name="47 Conector recto"/>
          <xdr:cNvCxnSpPr/>
        </xdr:nvCxnSpPr>
        <xdr:spPr>
          <a:xfrm>
            <a:off x="4048125" y="2571750"/>
            <a:ext cx="289413" cy="1157654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48 Conector recto"/>
          <xdr:cNvCxnSpPr/>
        </xdr:nvCxnSpPr>
        <xdr:spPr>
          <a:xfrm flipV="1">
            <a:off x="4336073" y="3105150"/>
            <a:ext cx="183174" cy="615462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7234</xdr:colOff>
      <xdr:row>1</xdr:row>
      <xdr:rowOff>141967</xdr:rowOff>
    </xdr:from>
    <xdr:to>
      <xdr:col>7</xdr:col>
      <xdr:colOff>305167</xdr:colOff>
      <xdr:row>6</xdr:row>
      <xdr:rowOff>121866</xdr:rowOff>
    </xdr:to>
    <xdr:grpSp>
      <xdr:nvGrpSpPr>
        <xdr:cNvPr id="50" name="49 Grupo"/>
        <xdr:cNvGrpSpPr/>
      </xdr:nvGrpSpPr>
      <xdr:grpSpPr>
        <a:xfrm>
          <a:off x="5341234" y="561067"/>
          <a:ext cx="297933" cy="932399"/>
          <a:chOff x="3861288" y="2557096"/>
          <a:chExt cx="657959" cy="1172308"/>
        </a:xfrm>
      </xdr:grpSpPr>
      <xdr:cxnSp macro="">
        <xdr:nvCxnSpPr>
          <xdr:cNvPr id="51" name="50 Conector recto"/>
          <xdr:cNvCxnSpPr/>
        </xdr:nvCxnSpPr>
        <xdr:spPr>
          <a:xfrm flipV="1">
            <a:off x="3861288" y="2557096"/>
            <a:ext cx="183174" cy="615462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51 Conector recto"/>
          <xdr:cNvCxnSpPr/>
        </xdr:nvCxnSpPr>
        <xdr:spPr>
          <a:xfrm>
            <a:off x="4048125" y="2571750"/>
            <a:ext cx="289413" cy="1157654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52 Conector recto"/>
          <xdr:cNvCxnSpPr/>
        </xdr:nvCxnSpPr>
        <xdr:spPr>
          <a:xfrm flipV="1">
            <a:off x="4336073" y="3105150"/>
            <a:ext cx="183174" cy="615462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305374</xdr:colOff>
      <xdr:row>1</xdr:row>
      <xdr:rowOff>124675</xdr:rowOff>
    </xdr:from>
    <xdr:to>
      <xdr:col>7</xdr:col>
      <xdr:colOff>603307</xdr:colOff>
      <xdr:row>6</xdr:row>
      <xdr:rowOff>104574</xdr:rowOff>
    </xdr:to>
    <xdr:grpSp>
      <xdr:nvGrpSpPr>
        <xdr:cNvPr id="54" name="53 Grupo"/>
        <xdr:cNvGrpSpPr/>
      </xdr:nvGrpSpPr>
      <xdr:grpSpPr>
        <a:xfrm>
          <a:off x="5639374" y="543775"/>
          <a:ext cx="297933" cy="932399"/>
          <a:chOff x="3861288" y="2557096"/>
          <a:chExt cx="657959" cy="1172308"/>
        </a:xfrm>
      </xdr:grpSpPr>
      <xdr:cxnSp macro="">
        <xdr:nvCxnSpPr>
          <xdr:cNvPr id="55" name="54 Conector recto"/>
          <xdr:cNvCxnSpPr/>
        </xdr:nvCxnSpPr>
        <xdr:spPr>
          <a:xfrm flipV="1">
            <a:off x="3861288" y="2557096"/>
            <a:ext cx="183174" cy="615462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55 Conector recto"/>
          <xdr:cNvCxnSpPr/>
        </xdr:nvCxnSpPr>
        <xdr:spPr>
          <a:xfrm>
            <a:off x="4048125" y="2571750"/>
            <a:ext cx="289413" cy="1157654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56 Conector recto"/>
          <xdr:cNvCxnSpPr/>
        </xdr:nvCxnSpPr>
        <xdr:spPr>
          <a:xfrm flipV="1">
            <a:off x="4336073" y="3105150"/>
            <a:ext cx="183174" cy="615462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600075</xdr:colOff>
      <xdr:row>4</xdr:row>
      <xdr:rowOff>0</xdr:rowOff>
    </xdr:from>
    <xdr:to>
      <xdr:col>10</xdr:col>
      <xdr:colOff>0</xdr:colOff>
      <xdr:row>4</xdr:row>
      <xdr:rowOff>0</xdr:rowOff>
    </xdr:to>
    <xdr:cxnSp macro="">
      <xdr:nvCxnSpPr>
        <xdr:cNvPr id="61" name="60 Conector recto"/>
        <xdr:cNvCxnSpPr/>
      </xdr:nvCxnSpPr>
      <xdr:spPr>
        <a:xfrm>
          <a:off x="7458075" y="1333500"/>
          <a:ext cx="1685925" cy="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38102</xdr:colOff>
      <xdr:row>16</xdr:row>
      <xdr:rowOff>142874</xdr:rowOff>
    </xdr:from>
    <xdr:to>
      <xdr:col>1</xdr:col>
      <xdr:colOff>38222</xdr:colOff>
      <xdr:row>23</xdr:row>
      <xdr:rowOff>0</xdr:rowOff>
    </xdr:to>
    <xdr:cxnSp macro="">
      <xdr:nvCxnSpPr>
        <xdr:cNvPr id="65" name="64 Conector recto"/>
        <xdr:cNvCxnSpPr>
          <a:stCxn id="2" idx="4"/>
        </xdr:cNvCxnSpPr>
      </xdr:nvCxnSpPr>
      <xdr:spPr>
        <a:xfrm flipH="1">
          <a:off x="2324102" y="4219574"/>
          <a:ext cx="120" cy="1190626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23</xdr:row>
      <xdr:rowOff>0</xdr:rowOff>
    </xdr:from>
    <xdr:to>
      <xdr:col>10</xdr:col>
      <xdr:colOff>0</xdr:colOff>
      <xdr:row>23</xdr:row>
      <xdr:rowOff>9526</xdr:rowOff>
    </xdr:to>
    <xdr:cxnSp macro="">
      <xdr:nvCxnSpPr>
        <xdr:cNvPr id="68" name="67 Conector recto"/>
        <xdr:cNvCxnSpPr/>
      </xdr:nvCxnSpPr>
      <xdr:spPr>
        <a:xfrm flipV="1">
          <a:off x="2362200" y="4953000"/>
          <a:ext cx="6781800" cy="9526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752475</xdr:colOff>
      <xdr:row>3</xdr:row>
      <xdr:rowOff>180975</xdr:rowOff>
    </xdr:from>
    <xdr:to>
      <xdr:col>10</xdr:col>
      <xdr:colOff>0</xdr:colOff>
      <xdr:row>11</xdr:row>
      <xdr:rowOff>0</xdr:rowOff>
    </xdr:to>
    <xdr:cxnSp macro="">
      <xdr:nvCxnSpPr>
        <xdr:cNvPr id="75" name="74 Conector recto"/>
        <xdr:cNvCxnSpPr/>
      </xdr:nvCxnSpPr>
      <xdr:spPr>
        <a:xfrm>
          <a:off x="9134475" y="1323975"/>
          <a:ext cx="9525" cy="13430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752475</xdr:colOff>
      <xdr:row>16</xdr:row>
      <xdr:rowOff>0</xdr:rowOff>
    </xdr:from>
    <xdr:to>
      <xdr:col>10</xdr:col>
      <xdr:colOff>0</xdr:colOff>
      <xdr:row>23</xdr:row>
      <xdr:rowOff>9525</xdr:rowOff>
    </xdr:to>
    <xdr:cxnSp macro="">
      <xdr:nvCxnSpPr>
        <xdr:cNvPr id="78" name="77 Conector recto"/>
        <xdr:cNvCxnSpPr/>
      </xdr:nvCxnSpPr>
      <xdr:spPr>
        <a:xfrm flipV="1">
          <a:off x="9134475" y="3619500"/>
          <a:ext cx="9525" cy="13430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</xdr:row>
      <xdr:rowOff>381000</xdr:rowOff>
    </xdr:from>
    <xdr:to>
      <xdr:col>10</xdr:col>
      <xdr:colOff>438150</xdr:colOff>
      <xdr:row>16</xdr:row>
      <xdr:rowOff>152400</xdr:rowOff>
    </xdr:to>
    <xdr:cxnSp macro="">
      <xdr:nvCxnSpPr>
        <xdr:cNvPr id="81" name="80 Conector recto"/>
        <xdr:cNvCxnSpPr/>
      </xdr:nvCxnSpPr>
      <xdr:spPr>
        <a:xfrm>
          <a:off x="9144000" y="2857500"/>
          <a:ext cx="438150" cy="114300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47626</xdr:colOff>
      <xdr:row>10</xdr:row>
      <xdr:rowOff>171450</xdr:rowOff>
    </xdr:from>
    <xdr:to>
      <xdr:col>10</xdr:col>
      <xdr:colOff>542926</xdr:colOff>
      <xdr:row>15</xdr:row>
      <xdr:rowOff>0</xdr:rowOff>
    </xdr:to>
    <xdr:sp macro="" textlink="">
      <xdr:nvSpPr>
        <xdr:cNvPr id="83" name="82 Arco"/>
        <xdr:cNvSpPr/>
      </xdr:nvSpPr>
      <xdr:spPr>
        <a:xfrm rot="6241388">
          <a:off x="8667751" y="2409825"/>
          <a:ext cx="781050" cy="1257300"/>
        </a:xfrm>
        <a:prstGeom prst="arc">
          <a:avLst/>
        </a:prstGeom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4</xdr:col>
      <xdr:colOff>161925</xdr:colOff>
      <xdr:row>8</xdr:row>
      <xdr:rowOff>152400</xdr:rowOff>
    </xdr:from>
    <xdr:to>
      <xdr:col>6</xdr:col>
      <xdr:colOff>361950</xdr:colOff>
      <xdr:row>8</xdr:row>
      <xdr:rowOff>180975</xdr:rowOff>
    </xdr:to>
    <xdr:cxnSp macro="">
      <xdr:nvCxnSpPr>
        <xdr:cNvPr id="85" name="84 Conector recto de flecha"/>
        <xdr:cNvCxnSpPr/>
      </xdr:nvCxnSpPr>
      <xdr:spPr>
        <a:xfrm flipV="1">
          <a:off x="4733925" y="2247900"/>
          <a:ext cx="1724025" cy="28575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12</xdr:row>
      <xdr:rowOff>19049</xdr:rowOff>
    </xdr:from>
    <xdr:to>
      <xdr:col>1</xdr:col>
      <xdr:colOff>581268</xdr:colOff>
      <xdr:row>16</xdr:row>
      <xdr:rowOff>142874</xdr:rowOff>
    </xdr:to>
    <xdr:sp macro="" textlink="">
      <xdr:nvSpPr>
        <xdr:cNvPr id="2" name="1 Elipse"/>
        <xdr:cNvSpPr/>
      </xdr:nvSpPr>
      <xdr:spPr>
        <a:xfrm>
          <a:off x="257176" y="2762249"/>
          <a:ext cx="1086092" cy="11144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2</xdr:col>
      <xdr:colOff>400050</xdr:colOff>
      <xdr:row>2</xdr:row>
      <xdr:rowOff>38100</xdr:rowOff>
    </xdr:from>
    <xdr:to>
      <xdr:col>4</xdr:col>
      <xdr:colOff>200025</xdr:colOff>
      <xdr:row>6</xdr:row>
      <xdr:rowOff>9525</xdr:rowOff>
    </xdr:to>
    <xdr:grpSp>
      <xdr:nvGrpSpPr>
        <xdr:cNvPr id="3" name="2 Grupo"/>
        <xdr:cNvGrpSpPr/>
      </xdr:nvGrpSpPr>
      <xdr:grpSpPr>
        <a:xfrm>
          <a:off x="1924050" y="647700"/>
          <a:ext cx="1323975" cy="733425"/>
          <a:chOff x="4438650" y="458389"/>
          <a:chExt cx="3943350" cy="2228761"/>
        </a:xfrm>
      </xdr:grpSpPr>
      <xdr:sp macro="" textlink="">
        <xdr:nvSpPr>
          <xdr:cNvPr id="4" name="3 Forma libre"/>
          <xdr:cNvSpPr/>
        </xdr:nvSpPr>
        <xdr:spPr>
          <a:xfrm>
            <a:off x="4438650" y="525064"/>
            <a:ext cx="990600" cy="2162086"/>
          </a:xfrm>
          <a:custGeom>
            <a:avLst/>
            <a:gdLst>
              <a:gd name="connsiteX0" fmla="*/ 0 w 990600"/>
              <a:gd name="connsiteY0" fmla="*/ 1132286 h 2162086"/>
              <a:gd name="connsiteX1" fmla="*/ 390525 w 990600"/>
              <a:gd name="connsiteY1" fmla="*/ 27386 h 2162086"/>
              <a:gd name="connsiteX2" fmla="*/ 619125 w 990600"/>
              <a:gd name="connsiteY2" fmla="*/ 2141936 h 2162086"/>
              <a:gd name="connsiteX3" fmla="*/ 990600 w 990600"/>
              <a:gd name="connsiteY3" fmla="*/ 1084661 h 216208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90600" h="2162086">
                <a:moveTo>
                  <a:pt x="0" y="1132286"/>
                </a:moveTo>
                <a:cubicBezTo>
                  <a:pt x="143669" y="495698"/>
                  <a:pt x="287338" y="-140889"/>
                  <a:pt x="390525" y="27386"/>
                </a:cubicBezTo>
                <a:cubicBezTo>
                  <a:pt x="493712" y="195661"/>
                  <a:pt x="519113" y="1965724"/>
                  <a:pt x="619125" y="2141936"/>
                </a:cubicBezTo>
                <a:cubicBezTo>
                  <a:pt x="719137" y="2318148"/>
                  <a:pt x="887413" y="1286273"/>
                  <a:pt x="990600" y="1084661"/>
                </a:cubicBezTo>
              </a:path>
            </a:pathLst>
          </a:custGeom>
          <a:noFill/>
          <a:ln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UY" sz="1100"/>
          </a:p>
        </xdr:txBody>
      </xdr:sp>
      <xdr:sp macro="" textlink="">
        <xdr:nvSpPr>
          <xdr:cNvPr id="5" name="4 Forma libre"/>
          <xdr:cNvSpPr/>
        </xdr:nvSpPr>
        <xdr:spPr>
          <a:xfrm>
            <a:off x="5419725" y="506014"/>
            <a:ext cx="990600" cy="2162086"/>
          </a:xfrm>
          <a:custGeom>
            <a:avLst/>
            <a:gdLst>
              <a:gd name="connsiteX0" fmla="*/ 0 w 990600"/>
              <a:gd name="connsiteY0" fmla="*/ 1132286 h 2162086"/>
              <a:gd name="connsiteX1" fmla="*/ 390525 w 990600"/>
              <a:gd name="connsiteY1" fmla="*/ 27386 h 2162086"/>
              <a:gd name="connsiteX2" fmla="*/ 619125 w 990600"/>
              <a:gd name="connsiteY2" fmla="*/ 2141936 h 2162086"/>
              <a:gd name="connsiteX3" fmla="*/ 990600 w 990600"/>
              <a:gd name="connsiteY3" fmla="*/ 1084661 h 216208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90600" h="2162086">
                <a:moveTo>
                  <a:pt x="0" y="1132286"/>
                </a:moveTo>
                <a:cubicBezTo>
                  <a:pt x="143669" y="495698"/>
                  <a:pt x="287338" y="-140889"/>
                  <a:pt x="390525" y="27386"/>
                </a:cubicBezTo>
                <a:cubicBezTo>
                  <a:pt x="493712" y="195661"/>
                  <a:pt x="519113" y="1965724"/>
                  <a:pt x="619125" y="2141936"/>
                </a:cubicBezTo>
                <a:cubicBezTo>
                  <a:pt x="719137" y="2318148"/>
                  <a:pt x="887413" y="1286273"/>
                  <a:pt x="990600" y="1084661"/>
                </a:cubicBezTo>
              </a:path>
            </a:pathLst>
          </a:custGeom>
          <a:noFill/>
          <a:ln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UY" sz="1100"/>
          </a:p>
        </xdr:txBody>
      </xdr:sp>
      <xdr:sp macro="" textlink="">
        <xdr:nvSpPr>
          <xdr:cNvPr id="6" name="5 Forma libre"/>
          <xdr:cNvSpPr/>
        </xdr:nvSpPr>
        <xdr:spPr>
          <a:xfrm>
            <a:off x="6410325" y="477439"/>
            <a:ext cx="990600" cy="2162086"/>
          </a:xfrm>
          <a:custGeom>
            <a:avLst/>
            <a:gdLst>
              <a:gd name="connsiteX0" fmla="*/ 0 w 990600"/>
              <a:gd name="connsiteY0" fmla="*/ 1132286 h 2162086"/>
              <a:gd name="connsiteX1" fmla="*/ 390525 w 990600"/>
              <a:gd name="connsiteY1" fmla="*/ 27386 h 2162086"/>
              <a:gd name="connsiteX2" fmla="*/ 619125 w 990600"/>
              <a:gd name="connsiteY2" fmla="*/ 2141936 h 2162086"/>
              <a:gd name="connsiteX3" fmla="*/ 990600 w 990600"/>
              <a:gd name="connsiteY3" fmla="*/ 1084661 h 216208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90600" h="2162086">
                <a:moveTo>
                  <a:pt x="0" y="1132286"/>
                </a:moveTo>
                <a:cubicBezTo>
                  <a:pt x="143669" y="495698"/>
                  <a:pt x="287338" y="-140889"/>
                  <a:pt x="390525" y="27386"/>
                </a:cubicBezTo>
                <a:cubicBezTo>
                  <a:pt x="493712" y="195661"/>
                  <a:pt x="519113" y="1965724"/>
                  <a:pt x="619125" y="2141936"/>
                </a:cubicBezTo>
                <a:cubicBezTo>
                  <a:pt x="719137" y="2318148"/>
                  <a:pt x="887413" y="1286273"/>
                  <a:pt x="990600" y="1084661"/>
                </a:cubicBezTo>
              </a:path>
            </a:pathLst>
          </a:custGeom>
          <a:noFill/>
          <a:ln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UY" sz="1100"/>
          </a:p>
        </xdr:txBody>
      </xdr:sp>
      <xdr:sp macro="" textlink="">
        <xdr:nvSpPr>
          <xdr:cNvPr id="7" name="6 Forma libre"/>
          <xdr:cNvSpPr/>
        </xdr:nvSpPr>
        <xdr:spPr>
          <a:xfrm>
            <a:off x="7391400" y="458389"/>
            <a:ext cx="990600" cy="2162086"/>
          </a:xfrm>
          <a:custGeom>
            <a:avLst/>
            <a:gdLst>
              <a:gd name="connsiteX0" fmla="*/ 0 w 990600"/>
              <a:gd name="connsiteY0" fmla="*/ 1132286 h 2162086"/>
              <a:gd name="connsiteX1" fmla="*/ 390525 w 990600"/>
              <a:gd name="connsiteY1" fmla="*/ 27386 h 2162086"/>
              <a:gd name="connsiteX2" fmla="*/ 619125 w 990600"/>
              <a:gd name="connsiteY2" fmla="*/ 2141936 h 2162086"/>
              <a:gd name="connsiteX3" fmla="*/ 990600 w 990600"/>
              <a:gd name="connsiteY3" fmla="*/ 1084661 h 216208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90600" h="2162086">
                <a:moveTo>
                  <a:pt x="0" y="1132286"/>
                </a:moveTo>
                <a:cubicBezTo>
                  <a:pt x="143669" y="495698"/>
                  <a:pt x="287338" y="-140889"/>
                  <a:pt x="390525" y="27386"/>
                </a:cubicBezTo>
                <a:cubicBezTo>
                  <a:pt x="493712" y="195661"/>
                  <a:pt x="519113" y="1965724"/>
                  <a:pt x="619125" y="2141936"/>
                </a:cubicBezTo>
                <a:cubicBezTo>
                  <a:pt x="719137" y="2318148"/>
                  <a:pt x="887413" y="1286273"/>
                  <a:pt x="990600" y="1084661"/>
                </a:cubicBezTo>
              </a:path>
            </a:pathLst>
          </a:custGeom>
          <a:noFill/>
          <a:ln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UY" sz="1100"/>
          </a:p>
        </xdr:txBody>
      </xdr:sp>
    </xdr:grpSp>
    <xdr:clientData/>
  </xdr:twoCellAnchor>
  <xdr:twoCellAnchor>
    <xdr:from>
      <xdr:col>1</xdr:col>
      <xdr:colOff>46892</xdr:colOff>
      <xdr:row>4</xdr:row>
      <xdr:rowOff>51646</xdr:rowOff>
    </xdr:from>
    <xdr:to>
      <xdr:col>2</xdr:col>
      <xdr:colOff>400050</xdr:colOff>
      <xdr:row>4</xdr:row>
      <xdr:rowOff>55685</xdr:rowOff>
    </xdr:to>
    <xdr:cxnSp macro="">
      <xdr:nvCxnSpPr>
        <xdr:cNvPr id="8" name="7 Conector recto"/>
        <xdr:cNvCxnSpPr>
          <a:stCxn id="4" idx="0"/>
        </xdr:cNvCxnSpPr>
      </xdr:nvCxnSpPr>
      <xdr:spPr>
        <a:xfrm flipH="1">
          <a:off x="808892" y="1042246"/>
          <a:ext cx="1115158" cy="4039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38222</xdr:colOff>
      <xdr:row>4</xdr:row>
      <xdr:rowOff>60615</xdr:rowOff>
    </xdr:from>
    <xdr:to>
      <xdr:col>1</xdr:col>
      <xdr:colOff>43295</xdr:colOff>
      <xdr:row>12</xdr:row>
      <xdr:rowOff>19049</xdr:rowOff>
    </xdr:to>
    <xdr:cxnSp macro="">
      <xdr:nvCxnSpPr>
        <xdr:cNvPr id="9" name="8 Conector recto"/>
        <xdr:cNvCxnSpPr>
          <a:stCxn id="2" idx="0"/>
        </xdr:cNvCxnSpPr>
      </xdr:nvCxnSpPr>
      <xdr:spPr>
        <a:xfrm flipV="1">
          <a:off x="800222" y="1051215"/>
          <a:ext cx="5073" cy="1711034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230130</xdr:colOff>
      <xdr:row>4</xdr:row>
      <xdr:rowOff>16839</xdr:rowOff>
    </xdr:from>
    <xdr:to>
      <xdr:col>6</xdr:col>
      <xdr:colOff>228756</xdr:colOff>
      <xdr:row>4</xdr:row>
      <xdr:rowOff>26914</xdr:rowOff>
    </xdr:to>
    <xdr:cxnSp macro="">
      <xdr:nvCxnSpPr>
        <xdr:cNvPr id="10" name="9 Conector recto"/>
        <xdr:cNvCxnSpPr/>
      </xdr:nvCxnSpPr>
      <xdr:spPr>
        <a:xfrm>
          <a:off x="3278130" y="1007439"/>
          <a:ext cx="1522626" cy="1007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200117</xdr:colOff>
      <xdr:row>1</xdr:row>
      <xdr:rowOff>118098</xdr:rowOff>
    </xdr:from>
    <xdr:to>
      <xdr:col>6</xdr:col>
      <xdr:colOff>498050</xdr:colOff>
      <xdr:row>6</xdr:row>
      <xdr:rowOff>97997</xdr:rowOff>
    </xdr:to>
    <xdr:grpSp>
      <xdr:nvGrpSpPr>
        <xdr:cNvPr id="11" name="10 Grupo"/>
        <xdr:cNvGrpSpPr/>
      </xdr:nvGrpSpPr>
      <xdr:grpSpPr>
        <a:xfrm>
          <a:off x="4772117" y="537198"/>
          <a:ext cx="297933" cy="932399"/>
          <a:chOff x="3861288" y="2557096"/>
          <a:chExt cx="657959" cy="1172308"/>
        </a:xfrm>
      </xdr:grpSpPr>
      <xdr:cxnSp macro="">
        <xdr:nvCxnSpPr>
          <xdr:cNvPr id="12" name="11 Conector recto"/>
          <xdr:cNvCxnSpPr/>
        </xdr:nvCxnSpPr>
        <xdr:spPr>
          <a:xfrm flipV="1">
            <a:off x="3861288" y="2557096"/>
            <a:ext cx="183174" cy="615462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12 Conector recto"/>
          <xdr:cNvCxnSpPr/>
        </xdr:nvCxnSpPr>
        <xdr:spPr>
          <a:xfrm>
            <a:off x="4048125" y="2571750"/>
            <a:ext cx="289413" cy="1157654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13 Conector recto"/>
          <xdr:cNvCxnSpPr/>
        </xdr:nvCxnSpPr>
        <xdr:spPr>
          <a:xfrm flipV="1">
            <a:off x="4336073" y="3105150"/>
            <a:ext cx="183174" cy="615462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487371</xdr:colOff>
      <xdr:row>1</xdr:row>
      <xdr:rowOff>128727</xdr:rowOff>
    </xdr:from>
    <xdr:to>
      <xdr:col>7</xdr:col>
      <xdr:colOff>23304</xdr:colOff>
      <xdr:row>6</xdr:row>
      <xdr:rowOff>108626</xdr:rowOff>
    </xdr:to>
    <xdr:grpSp>
      <xdr:nvGrpSpPr>
        <xdr:cNvPr id="15" name="14 Grupo"/>
        <xdr:cNvGrpSpPr/>
      </xdr:nvGrpSpPr>
      <xdr:grpSpPr>
        <a:xfrm>
          <a:off x="5059371" y="547827"/>
          <a:ext cx="297933" cy="932399"/>
          <a:chOff x="3861288" y="2557096"/>
          <a:chExt cx="657959" cy="1172308"/>
        </a:xfrm>
      </xdr:grpSpPr>
      <xdr:cxnSp macro="">
        <xdr:nvCxnSpPr>
          <xdr:cNvPr id="16" name="15 Conector recto"/>
          <xdr:cNvCxnSpPr/>
        </xdr:nvCxnSpPr>
        <xdr:spPr>
          <a:xfrm flipV="1">
            <a:off x="3861288" y="2557096"/>
            <a:ext cx="183174" cy="615462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16 Conector recto"/>
          <xdr:cNvCxnSpPr/>
        </xdr:nvCxnSpPr>
        <xdr:spPr>
          <a:xfrm>
            <a:off x="4048125" y="2571750"/>
            <a:ext cx="289413" cy="1157654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17 Conector recto"/>
          <xdr:cNvCxnSpPr/>
        </xdr:nvCxnSpPr>
        <xdr:spPr>
          <a:xfrm flipV="1">
            <a:off x="4336073" y="3105150"/>
            <a:ext cx="183174" cy="615462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7234</xdr:colOff>
      <xdr:row>1</xdr:row>
      <xdr:rowOff>141967</xdr:rowOff>
    </xdr:from>
    <xdr:to>
      <xdr:col>7</xdr:col>
      <xdr:colOff>305167</xdr:colOff>
      <xdr:row>6</xdr:row>
      <xdr:rowOff>121866</xdr:rowOff>
    </xdr:to>
    <xdr:grpSp>
      <xdr:nvGrpSpPr>
        <xdr:cNvPr id="19" name="18 Grupo"/>
        <xdr:cNvGrpSpPr/>
      </xdr:nvGrpSpPr>
      <xdr:grpSpPr>
        <a:xfrm>
          <a:off x="5341234" y="561067"/>
          <a:ext cx="297933" cy="932399"/>
          <a:chOff x="3861288" y="2557096"/>
          <a:chExt cx="657959" cy="1172308"/>
        </a:xfrm>
      </xdr:grpSpPr>
      <xdr:cxnSp macro="">
        <xdr:nvCxnSpPr>
          <xdr:cNvPr id="20" name="19 Conector recto"/>
          <xdr:cNvCxnSpPr/>
        </xdr:nvCxnSpPr>
        <xdr:spPr>
          <a:xfrm flipV="1">
            <a:off x="3861288" y="2557096"/>
            <a:ext cx="183174" cy="615462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20 Conector recto"/>
          <xdr:cNvCxnSpPr/>
        </xdr:nvCxnSpPr>
        <xdr:spPr>
          <a:xfrm>
            <a:off x="4048125" y="2571750"/>
            <a:ext cx="289413" cy="1157654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21 Conector recto"/>
          <xdr:cNvCxnSpPr/>
        </xdr:nvCxnSpPr>
        <xdr:spPr>
          <a:xfrm flipV="1">
            <a:off x="4336073" y="3105150"/>
            <a:ext cx="183174" cy="615462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305374</xdr:colOff>
      <xdr:row>1</xdr:row>
      <xdr:rowOff>124675</xdr:rowOff>
    </xdr:from>
    <xdr:to>
      <xdr:col>7</xdr:col>
      <xdr:colOff>603307</xdr:colOff>
      <xdr:row>6</xdr:row>
      <xdr:rowOff>104574</xdr:rowOff>
    </xdr:to>
    <xdr:grpSp>
      <xdr:nvGrpSpPr>
        <xdr:cNvPr id="23" name="22 Grupo"/>
        <xdr:cNvGrpSpPr/>
      </xdr:nvGrpSpPr>
      <xdr:grpSpPr>
        <a:xfrm>
          <a:off x="5639374" y="543775"/>
          <a:ext cx="297933" cy="932399"/>
          <a:chOff x="3861288" y="2557096"/>
          <a:chExt cx="657959" cy="1172308"/>
        </a:xfrm>
      </xdr:grpSpPr>
      <xdr:cxnSp macro="">
        <xdr:nvCxnSpPr>
          <xdr:cNvPr id="24" name="23 Conector recto"/>
          <xdr:cNvCxnSpPr/>
        </xdr:nvCxnSpPr>
        <xdr:spPr>
          <a:xfrm flipV="1">
            <a:off x="3861288" y="2557096"/>
            <a:ext cx="183174" cy="615462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24 Conector recto"/>
          <xdr:cNvCxnSpPr/>
        </xdr:nvCxnSpPr>
        <xdr:spPr>
          <a:xfrm>
            <a:off x="4048125" y="2571750"/>
            <a:ext cx="289413" cy="1157654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25 Conector recto"/>
          <xdr:cNvCxnSpPr/>
        </xdr:nvCxnSpPr>
        <xdr:spPr>
          <a:xfrm flipV="1">
            <a:off x="4336073" y="3105150"/>
            <a:ext cx="183174" cy="615462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600075</xdr:colOff>
      <xdr:row>4</xdr:row>
      <xdr:rowOff>0</xdr:rowOff>
    </xdr:from>
    <xdr:to>
      <xdr:col>10</xdr:col>
      <xdr:colOff>0</xdr:colOff>
      <xdr:row>4</xdr:row>
      <xdr:rowOff>0</xdr:rowOff>
    </xdr:to>
    <xdr:cxnSp macro="">
      <xdr:nvCxnSpPr>
        <xdr:cNvPr id="27" name="26 Conector recto"/>
        <xdr:cNvCxnSpPr/>
      </xdr:nvCxnSpPr>
      <xdr:spPr>
        <a:xfrm>
          <a:off x="5934075" y="990600"/>
          <a:ext cx="1685925" cy="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38102</xdr:colOff>
      <xdr:row>16</xdr:row>
      <xdr:rowOff>142874</xdr:rowOff>
    </xdr:from>
    <xdr:to>
      <xdr:col>1</xdr:col>
      <xdr:colOff>38222</xdr:colOff>
      <xdr:row>23</xdr:row>
      <xdr:rowOff>0</xdr:rowOff>
    </xdr:to>
    <xdr:cxnSp macro="">
      <xdr:nvCxnSpPr>
        <xdr:cNvPr id="28" name="27 Conector recto"/>
        <xdr:cNvCxnSpPr>
          <a:stCxn id="2" idx="4"/>
        </xdr:cNvCxnSpPr>
      </xdr:nvCxnSpPr>
      <xdr:spPr>
        <a:xfrm flipH="1">
          <a:off x="800102" y="3876674"/>
          <a:ext cx="120" cy="1190626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23</xdr:row>
      <xdr:rowOff>0</xdr:rowOff>
    </xdr:from>
    <xdr:to>
      <xdr:col>10</xdr:col>
      <xdr:colOff>0</xdr:colOff>
      <xdr:row>23</xdr:row>
      <xdr:rowOff>9526</xdr:rowOff>
    </xdr:to>
    <xdr:cxnSp macro="">
      <xdr:nvCxnSpPr>
        <xdr:cNvPr id="29" name="28 Conector recto"/>
        <xdr:cNvCxnSpPr/>
      </xdr:nvCxnSpPr>
      <xdr:spPr>
        <a:xfrm flipV="1">
          <a:off x="838200" y="5067300"/>
          <a:ext cx="6781800" cy="9526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752475</xdr:colOff>
      <xdr:row>3</xdr:row>
      <xdr:rowOff>180975</xdr:rowOff>
    </xdr:from>
    <xdr:to>
      <xdr:col>10</xdr:col>
      <xdr:colOff>0</xdr:colOff>
      <xdr:row>11</xdr:row>
      <xdr:rowOff>0</xdr:rowOff>
    </xdr:to>
    <xdr:cxnSp macro="">
      <xdr:nvCxnSpPr>
        <xdr:cNvPr id="30" name="29 Conector recto"/>
        <xdr:cNvCxnSpPr/>
      </xdr:nvCxnSpPr>
      <xdr:spPr>
        <a:xfrm>
          <a:off x="7610475" y="981075"/>
          <a:ext cx="9525" cy="15716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752475</xdr:colOff>
      <xdr:row>16</xdr:row>
      <xdr:rowOff>0</xdr:rowOff>
    </xdr:from>
    <xdr:to>
      <xdr:col>10</xdr:col>
      <xdr:colOff>0</xdr:colOff>
      <xdr:row>23</xdr:row>
      <xdr:rowOff>9525</xdr:rowOff>
    </xdr:to>
    <xdr:cxnSp macro="">
      <xdr:nvCxnSpPr>
        <xdr:cNvPr id="31" name="30 Conector recto"/>
        <xdr:cNvCxnSpPr/>
      </xdr:nvCxnSpPr>
      <xdr:spPr>
        <a:xfrm flipV="1">
          <a:off x="7610475" y="3733800"/>
          <a:ext cx="9525" cy="13430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</xdr:row>
      <xdr:rowOff>381000</xdr:rowOff>
    </xdr:from>
    <xdr:to>
      <xdr:col>10</xdr:col>
      <xdr:colOff>438150</xdr:colOff>
      <xdr:row>16</xdr:row>
      <xdr:rowOff>152400</xdr:rowOff>
    </xdr:to>
    <xdr:cxnSp macro="">
      <xdr:nvCxnSpPr>
        <xdr:cNvPr id="32" name="31 Conector recto"/>
        <xdr:cNvCxnSpPr/>
      </xdr:nvCxnSpPr>
      <xdr:spPr>
        <a:xfrm>
          <a:off x="7620000" y="2514600"/>
          <a:ext cx="438150" cy="137160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47626</xdr:colOff>
      <xdr:row>10</xdr:row>
      <xdr:rowOff>171450</xdr:rowOff>
    </xdr:from>
    <xdr:to>
      <xdr:col>10</xdr:col>
      <xdr:colOff>542926</xdr:colOff>
      <xdr:row>15</xdr:row>
      <xdr:rowOff>0</xdr:rowOff>
    </xdr:to>
    <xdr:sp macro="" textlink="">
      <xdr:nvSpPr>
        <xdr:cNvPr id="33" name="32 Arco"/>
        <xdr:cNvSpPr/>
      </xdr:nvSpPr>
      <xdr:spPr>
        <a:xfrm rot="6241388">
          <a:off x="6915151" y="2295525"/>
          <a:ext cx="1238250" cy="1257300"/>
        </a:xfrm>
        <a:prstGeom prst="arc">
          <a:avLst/>
        </a:prstGeom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4</xdr:col>
      <xdr:colOff>161925</xdr:colOff>
      <xdr:row>8</xdr:row>
      <xdr:rowOff>152400</xdr:rowOff>
    </xdr:from>
    <xdr:to>
      <xdr:col>6</xdr:col>
      <xdr:colOff>361950</xdr:colOff>
      <xdr:row>8</xdr:row>
      <xdr:rowOff>180975</xdr:rowOff>
    </xdr:to>
    <xdr:cxnSp macro="">
      <xdr:nvCxnSpPr>
        <xdr:cNvPr id="34" name="33 Conector recto de flecha"/>
        <xdr:cNvCxnSpPr/>
      </xdr:nvCxnSpPr>
      <xdr:spPr>
        <a:xfrm flipV="1">
          <a:off x="3209925" y="1905000"/>
          <a:ext cx="1724025" cy="28575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247650</xdr:colOff>
      <xdr:row>3</xdr:row>
      <xdr:rowOff>180975</xdr:rowOff>
    </xdr:from>
    <xdr:to>
      <xdr:col>14</xdr:col>
      <xdr:colOff>151978</xdr:colOff>
      <xdr:row>7</xdr:row>
      <xdr:rowOff>53764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" name="5 CuadroTexto"/>
            <xdr:cNvSpPr txBox="1"/>
          </xdr:nvSpPr>
          <xdr:spPr>
            <a:xfrm>
              <a:off x="7867650" y="981075"/>
              <a:ext cx="2952328" cy="63478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UY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UY" b="0" i="1">
                        <a:latin typeface="Cambria Math"/>
                      </a:rPr>
                      <m:t>𝑢</m:t>
                    </m:r>
                    <m:d>
                      <m:dPr>
                        <m:ctrlPr>
                          <a:rPr lang="es-UY" b="0" i="1">
                            <a:latin typeface="Cambria Math"/>
                          </a:rPr>
                        </m:ctrlPr>
                      </m:dPr>
                      <m:e>
                        <m:r>
                          <a:rPr lang="es-UY" b="0" i="1">
                            <a:latin typeface="Cambria Math"/>
                          </a:rPr>
                          <m:t>𝑡</m:t>
                        </m:r>
                      </m:e>
                    </m:d>
                    <m:r>
                      <a:rPr lang="es-UY" b="0" i="1">
                        <a:latin typeface="Cambria Math"/>
                      </a:rPr>
                      <m:t>=</m:t>
                    </m:r>
                    <m:r>
                      <a:rPr lang="es-UY" b="0" i="1">
                        <a:latin typeface="Cambria Math"/>
                      </a:rPr>
                      <m:t>𝑅</m:t>
                    </m:r>
                    <m:r>
                      <a:rPr lang="es-UY" b="0" i="1">
                        <a:latin typeface="Cambria Math"/>
                      </a:rPr>
                      <m:t>.</m:t>
                    </m:r>
                    <m:r>
                      <a:rPr lang="es-UY" b="0" i="1">
                        <a:latin typeface="Cambria Math"/>
                      </a:rPr>
                      <m:t>𝑖</m:t>
                    </m:r>
                    <m:d>
                      <m:dPr>
                        <m:ctrlPr>
                          <a:rPr lang="es-UY" b="0" i="1">
                            <a:latin typeface="Cambria Math"/>
                          </a:rPr>
                        </m:ctrlPr>
                      </m:dPr>
                      <m:e>
                        <m:r>
                          <a:rPr lang="es-UY" b="0" i="1">
                            <a:latin typeface="Cambria Math"/>
                          </a:rPr>
                          <m:t>𝑡</m:t>
                        </m:r>
                      </m:e>
                    </m:d>
                    <m:r>
                      <a:rPr lang="es-UY" b="0" i="1">
                        <a:latin typeface="Cambria Math"/>
                      </a:rPr>
                      <m:t>+</m:t>
                    </m:r>
                    <m:r>
                      <a:rPr lang="es-UY" b="0" i="1">
                        <a:latin typeface="Cambria Math"/>
                      </a:rPr>
                      <m:t>𝐿</m:t>
                    </m:r>
                    <m:f>
                      <m:fPr>
                        <m:ctrlPr>
                          <a:rPr lang="es-UY" b="0" i="1">
                            <a:latin typeface="Cambria Math"/>
                          </a:rPr>
                        </m:ctrlPr>
                      </m:fPr>
                      <m:num>
                        <m:r>
                          <a:rPr lang="es-UY" b="0" i="1">
                            <a:latin typeface="Cambria Math"/>
                          </a:rPr>
                          <m:t>𝑑𝑖</m:t>
                        </m:r>
                        <m:r>
                          <a:rPr lang="es-UY" b="0" i="1">
                            <a:latin typeface="Cambria Math"/>
                          </a:rPr>
                          <m:t>(</m:t>
                        </m:r>
                        <m:r>
                          <a:rPr lang="es-UY" b="0" i="1">
                            <a:latin typeface="Cambria Math"/>
                          </a:rPr>
                          <m:t>𝑡</m:t>
                        </m:r>
                        <m:r>
                          <a:rPr lang="es-UY" b="0" i="1">
                            <a:latin typeface="Cambria Math"/>
                          </a:rPr>
                          <m:t>)</m:t>
                        </m:r>
                      </m:num>
                      <m:den>
                        <m:r>
                          <a:rPr lang="es-UY" b="0" i="1">
                            <a:latin typeface="Cambria Math"/>
                          </a:rPr>
                          <m:t>𝑑𝑡</m:t>
                        </m:r>
                      </m:den>
                    </m:f>
                  </m:oMath>
                </m:oMathPara>
              </a14:m>
              <a:endParaRPr lang="es-UY"/>
            </a:p>
          </xdr:txBody>
        </xdr:sp>
      </mc:Choice>
      <mc:Fallback xmlns="">
        <xdr:sp macro="" textlink="">
          <xdr:nvSpPr>
            <xdr:cNvPr id="35" name="5 CuadroTexto"/>
            <xdr:cNvSpPr txBox="1"/>
          </xdr:nvSpPr>
          <xdr:spPr>
            <a:xfrm>
              <a:off x="7867650" y="981075"/>
              <a:ext cx="2952328" cy="63478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UY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UY" b="0" i="0">
                  <a:latin typeface="Cambria Math"/>
                </a:rPr>
                <a:t>𝑢(𝑡)=𝑅.𝑖(𝑡)+𝐿 (𝑑𝑖(𝑡))/𝑑𝑡</a:t>
              </a:r>
              <a:endParaRPr lang="es-UY"/>
            </a:p>
          </xdr:txBody>
        </xdr:sp>
      </mc:Fallback>
    </mc:AlternateContent>
    <xdr:clientData/>
  </xdr:twoCellAnchor>
  <xdr:twoCellAnchor>
    <xdr:from>
      <xdr:col>10</xdr:col>
      <xdr:colOff>476250</xdr:colOff>
      <xdr:row>7</xdr:row>
      <xdr:rowOff>171450</xdr:rowOff>
    </xdr:from>
    <xdr:to>
      <xdr:col>17</xdr:col>
      <xdr:colOff>398834</xdr:colOff>
      <xdr:row>10</xdr:row>
      <xdr:rowOff>12627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" name="6 CuadroTexto"/>
            <xdr:cNvSpPr txBox="1"/>
          </xdr:nvSpPr>
          <xdr:spPr>
            <a:xfrm>
              <a:off x="8096250" y="1733550"/>
              <a:ext cx="5256584" cy="412677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UY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s-UY" b="0" i="1">
                        <a:latin typeface="Cambria Math"/>
                      </a:rPr>
                      <m:t>𝑢</m:t>
                    </m:r>
                    <m:d>
                      <m:dPr>
                        <m:ctrlPr>
                          <a:rPr lang="es-UY" b="0" i="1">
                            <a:latin typeface="Cambria Math"/>
                          </a:rPr>
                        </m:ctrlPr>
                      </m:dPr>
                      <m:e>
                        <m:r>
                          <a:rPr lang="es-UY" b="0" i="1">
                            <a:latin typeface="Cambria Math"/>
                          </a:rPr>
                          <m:t>𝑡</m:t>
                        </m:r>
                      </m:e>
                    </m:d>
                    <m:r>
                      <a:rPr lang="es-UY" b="0" i="1">
                        <a:latin typeface="Cambria Math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s-UY" b="0" i="1">
                            <a:latin typeface="Cambria Math"/>
                            <a:ea typeface="Cambria Math"/>
                          </a:rPr>
                        </m:ctrlPr>
                      </m:radPr>
                      <m:deg/>
                      <m:e>
                        <m:r>
                          <a:rPr lang="es-UY" b="0" i="1">
                            <a:latin typeface="Cambria Math"/>
                            <a:ea typeface="Cambria Math"/>
                          </a:rPr>
                          <m:t>2</m:t>
                        </m:r>
                      </m:e>
                    </m:rad>
                    <m:r>
                      <a:rPr lang="es-UY" b="0" i="1">
                        <a:latin typeface="Cambria Math"/>
                        <a:ea typeface="Cambria Math"/>
                      </a:rPr>
                      <m:t>.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𝑈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 . 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𝑠𝑒𝑛𝑜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(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𝜔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𝑡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+ 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𝜑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)</m:t>
                    </m:r>
                  </m:oMath>
                </m:oMathPara>
              </a14:m>
              <a:endParaRPr lang="es-UY"/>
            </a:p>
          </xdr:txBody>
        </xdr:sp>
      </mc:Choice>
      <mc:Fallback xmlns="">
        <xdr:sp macro="" textlink="">
          <xdr:nvSpPr>
            <xdr:cNvPr id="36" name="6 CuadroTexto"/>
            <xdr:cNvSpPr txBox="1"/>
          </xdr:nvSpPr>
          <xdr:spPr>
            <a:xfrm>
              <a:off x="8096250" y="1733550"/>
              <a:ext cx="5256584" cy="412677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UY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UY" b="0" i="0">
                  <a:latin typeface="Cambria Math"/>
                </a:rPr>
                <a:t>𝑢(𝑡)=</a:t>
              </a:r>
              <a:r>
                <a:rPr lang="es-UY" b="0" i="0">
                  <a:latin typeface="Cambria Math"/>
                  <a:ea typeface="Cambria Math"/>
                </a:rPr>
                <a:t>√2.𝑈 . 𝑠𝑒𝑛𝑜(𝜔𝑡+ 𝜑)</a:t>
              </a:r>
              <a:endParaRPr lang="es-UY"/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12</xdr:row>
      <xdr:rowOff>19049</xdr:rowOff>
    </xdr:from>
    <xdr:to>
      <xdr:col>1</xdr:col>
      <xdr:colOff>581268</xdr:colOff>
      <xdr:row>16</xdr:row>
      <xdr:rowOff>142874</xdr:rowOff>
    </xdr:to>
    <xdr:sp macro="" textlink="">
      <xdr:nvSpPr>
        <xdr:cNvPr id="2" name="1 Elipse"/>
        <xdr:cNvSpPr/>
      </xdr:nvSpPr>
      <xdr:spPr>
        <a:xfrm>
          <a:off x="257176" y="2762249"/>
          <a:ext cx="1086092" cy="11144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2</xdr:col>
      <xdr:colOff>400050</xdr:colOff>
      <xdr:row>2</xdr:row>
      <xdr:rowOff>38100</xdr:rowOff>
    </xdr:from>
    <xdr:to>
      <xdr:col>4</xdr:col>
      <xdr:colOff>200025</xdr:colOff>
      <xdr:row>6</xdr:row>
      <xdr:rowOff>9525</xdr:rowOff>
    </xdr:to>
    <xdr:grpSp>
      <xdr:nvGrpSpPr>
        <xdr:cNvPr id="3" name="2 Grupo"/>
        <xdr:cNvGrpSpPr/>
      </xdr:nvGrpSpPr>
      <xdr:grpSpPr>
        <a:xfrm>
          <a:off x="1924050" y="647700"/>
          <a:ext cx="1323975" cy="733425"/>
          <a:chOff x="4438650" y="458389"/>
          <a:chExt cx="3943350" cy="2228761"/>
        </a:xfrm>
      </xdr:grpSpPr>
      <xdr:sp macro="" textlink="">
        <xdr:nvSpPr>
          <xdr:cNvPr id="4" name="3 Forma libre"/>
          <xdr:cNvSpPr/>
        </xdr:nvSpPr>
        <xdr:spPr>
          <a:xfrm>
            <a:off x="4438650" y="525064"/>
            <a:ext cx="990600" cy="2162086"/>
          </a:xfrm>
          <a:custGeom>
            <a:avLst/>
            <a:gdLst>
              <a:gd name="connsiteX0" fmla="*/ 0 w 990600"/>
              <a:gd name="connsiteY0" fmla="*/ 1132286 h 2162086"/>
              <a:gd name="connsiteX1" fmla="*/ 390525 w 990600"/>
              <a:gd name="connsiteY1" fmla="*/ 27386 h 2162086"/>
              <a:gd name="connsiteX2" fmla="*/ 619125 w 990600"/>
              <a:gd name="connsiteY2" fmla="*/ 2141936 h 2162086"/>
              <a:gd name="connsiteX3" fmla="*/ 990600 w 990600"/>
              <a:gd name="connsiteY3" fmla="*/ 1084661 h 216208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90600" h="2162086">
                <a:moveTo>
                  <a:pt x="0" y="1132286"/>
                </a:moveTo>
                <a:cubicBezTo>
                  <a:pt x="143669" y="495698"/>
                  <a:pt x="287338" y="-140889"/>
                  <a:pt x="390525" y="27386"/>
                </a:cubicBezTo>
                <a:cubicBezTo>
                  <a:pt x="493712" y="195661"/>
                  <a:pt x="519113" y="1965724"/>
                  <a:pt x="619125" y="2141936"/>
                </a:cubicBezTo>
                <a:cubicBezTo>
                  <a:pt x="719137" y="2318148"/>
                  <a:pt x="887413" y="1286273"/>
                  <a:pt x="990600" y="1084661"/>
                </a:cubicBezTo>
              </a:path>
            </a:pathLst>
          </a:custGeom>
          <a:noFill/>
          <a:ln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UY" sz="1100"/>
          </a:p>
        </xdr:txBody>
      </xdr:sp>
      <xdr:sp macro="" textlink="">
        <xdr:nvSpPr>
          <xdr:cNvPr id="5" name="4 Forma libre"/>
          <xdr:cNvSpPr/>
        </xdr:nvSpPr>
        <xdr:spPr>
          <a:xfrm>
            <a:off x="5419725" y="506014"/>
            <a:ext cx="990600" cy="2162086"/>
          </a:xfrm>
          <a:custGeom>
            <a:avLst/>
            <a:gdLst>
              <a:gd name="connsiteX0" fmla="*/ 0 w 990600"/>
              <a:gd name="connsiteY0" fmla="*/ 1132286 h 2162086"/>
              <a:gd name="connsiteX1" fmla="*/ 390525 w 990600"/>
              <a:gd name="connsiteY1" fmla="*/ 27386 h 2162086"/>
              <a:gd name="connsiteX2" fmla="*/ 619125 w 990600"/>
              <a:gd name="connsiteY2" fmla="*/ 2141936 h 2162086"/>
              <a:gd name="connsiteX3" fmla="*/ 990600 w 990600"/>
              <a:gd name="connsiteY3" fmla="*/ 1084661 h 216208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90600" h="2162086">
                <a:moveTo>
                  <a:pt x="0" y="1132286"/>
                </a:moveTo>
                <a:cubicBezTo>
                  <a:pt x="143669" y="495698"/>
                  <a:pt x="287338" y="-140889"/>
                  <a:pt x="390525" y="27386"/>
                </a:cubicBezTo>
                <a:cubicBezTo>
                  <a:pt x="493712" y="195661"/>
                  <a:pt x="519113" y="1965724"/>
                  <a:pt x="619125" y="2141936"/>
                </a:cubicBezTo>
                <a:cubicBezTo>
                  <a:pt x="719137" y="2318148"/>
                  <a:pt x="887413" y="1286273"/>
                  <a:pt x="990600" y="1084661"/>
                </a:cubicBezTo>
              </a:path>
            </a:pathLst>
          </a:custGeom>
          <a:noFill/>
          <a:ln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UY" sz="1100"/>
          </a:p>
        </xdr:txBody>
      </xdr:sp>
      <xdr:sp macro="" textlink="">
        <xdr:nvSpPr>
          <xdr:cNvPr id="6" name="5 Forma libre"/>
          <xdr:cNvSpPr/>
        </xdr:nvSpPr>
        <xdr:spPr>
          <a:xfrm>
            <a:off x="6410325" y="477439"/>
            <a:ext cx="990600" cy="2162086"/>
          </a:xfrm>
          <a:custGeom>
            <a:avLst/>
            <a:gdLst>
              <a:gd name="connsiteX0" fmla="*/ 0 w 990600"/>
              <a:gd name="connsiteY0" fmla="*/ 1132286 h 2162086"/>
              <a:gd name="connsiteX1" fmla="*/ 390525 w 990600"/>
              <a:gd name="connsiteY1" fmla="*/ 27386 h 2162086"/>
              <a:gd name="connsiteX2" fmla="*/ 619125 w 990600"/>
              <a:gd name="connsiteY2" fmla="*/ 2141936 h 2162086"/>
              <a:gd name="connsiteX3" fmla="*/ 990600 w 990600"/>
              <a:gd name="connsiteY3" fmla="*/ 1084661 h 216208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90600" h="2162086">
                <a:moveTo>
                  <a:pt x="0" y="1132286"/>
                </a:moveTo>
                <a:cubicBezTo>
                  <a:pt x="143669" y="495698"/>
                  <a:pt x="287338" y="-140889"/>
                  <a:pt x="390525" y="27386"/>
                </a:cubicBezTo>
                <a:cubicBezTo>
                  <a:pt x="493712" y="195661"/>
                  <a:pt x="519113" y="1965724"/>
                  <a:pt x="619125" y="2141936"/>
                </a:cubicBezTo>
                <a:cubicBezTo>
                  <a:pt x="719137" y="2318148"/>
                  <a:pt x="887413" y="1286273"/>
                  <a:pt x="990600" y="1084661"/>
                </a:cubicBezTo>
              </a:path>
            </a:pathLst>
          </a:custGeom>
          <a:noFill/>
          <a:ln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UY" sz="1100"/>
          </a:p>
        </xdr:txBody>
      </xdr:sp>
      <xdr:sp macro="" textlink="">
        <xdr:nvSpPr>
          <xdr:cNvPr id="7" name="6 Forma libre"/>
          <xdr:cNvSpPr/>
        </xdr:nvSpPr>
        <xdr:spPr>
          <a:xfrm>
            <a:off x="7391400" y="458389"/>
            <a:ext cx="990600" cy="2162086"/>
          </a:xfrm>
          <a:custGeom>
            <a:avLst/>
            <a:gdLst>
              <a:gd name="connsiteX0" fmla="*/ 0 w 990600"/>
              <a:gd name="connsiteY0" fmla="*/ 1132286 h 2162086"/>
              <a:gd name="connsiteX1" fmla="*/ 390525 w 990600"/>
              <a:gd name="connsiteY1" fmla="*/ 27386 h 2162086"/>
              <a:gd name="connsiteX2" fmla="*/ 619125 w 990600"/>
              <a:gd name="connsiteY2" fmla="*/ 2141936 h 2162086"/>
              <a:gd name="connsiteX3" fmla="*/ 990600 w 990600"/>
              <a:gd name="connsiteY3" fmla="*/ 1084661 h 216208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90600" h="2162086">
                <a:moveTo>
                  <a:pt x="0" y="1132286"/>
                </a:moveTo>
                <a:cubicBezTo>
                  <a:pt x="143669" y="495698"/>
                  <a:pt x="287338" y="-140889"/>
                  <a:pt x="390525" y="27386"/>
                </a:cubicBezTo>
                <a:cubicBezTo>
                  <a:pt x="493712" y="195661"/>
                  <a:pt x="519113" y="1965724"/>
                  <a:pt x="619125" y="2141936"/>
                </a:cubicBezTo>
                <a:cubicBezTo>
                  <a:pt x="719137" y="2318148"/>
                  <a:pt x="887413" y="1286273"/>
                  <a:pt x="990600" y="1084661"/>
                </a:cubicBezTo>
              </a:path>
            </a:pathLst>
          </a:custGeom>
          <a:noFill/>
          <a:ln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UY" sz="1100"/>
          </a:p>
        </xdr:txBody>
      </xdr:sp>
    </xdr:grpSp>
    <xdr:clientData/>
  </xdr:twoCellAnchor>
  <xdr:twoCellAnchor>
    <xdr:from>
      <xdr:col>1</xdr:col>
      <xdr:colOff>46892</xdr:colOff>
      <xdr:row>4</xdr:row>
      <xdr:rowOff>51646</xdr:rowOff>
    </xdr:from>
    <xdr:to>
      <xdr:col>2</xdr:col>
      <xdr:colOff>400050</xdr:colOff>
      <xdr:row>4</xdr:row>
      <xdr:rowOff>55685</xdr:rowOff>
    </xdr:to>
    <xdr:cxnSp macro="">
      <xdr:nvCxnSpPr>
        <xdr:cNvPr id="8" name="7 Conector recto"/>
        <xdr:cNvCxnSpPr>
          <a:stCxn id="4" idx="0"/>
        </xdr:cNvCxnSpPr>
      </xdr:nvCxnSpPr>
      <xdr:spPr>
        <a:xfrm flipH="1">
          <a:off x="808892" y="1042246"/>
          <a:ext cx="1115158" cy="4039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38222</xdr:colOff>
      <xdr:row>4</xdr:row>
      <xdr:rowOff>60615</xdr:rowOff>
    </xdr:from>
    <xdr:to>
      <xdr:col>1</xdr:col>
      <xdr:colOff>43295</xdr:colOff>
      <xdr:row>12</xdr:row>
      <xdr:rowOff>19049</xdr:rowOff>
    </xdr:to>
    <xdr:cxnSp macro="">
      <xdr:nvCxnSpPr>
        <xdr:cNvPr id="9" name="8 Conector recto"/>
        <xdr:cNvCxnSpPr>
          <a:stCxn id="2" idx="0"/>
        </xdr:cNvCxnSpPr>
      </xdr:nvCxnSpPr>
      <xdr:spPr>
        <a:xfrm flipV="1">
          <a:off x="800222" y="1051215"/>
          <a:ext cx="5073" cy="1711034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230130</xdr:colOff>
      <xdr:row>4</xdr:row>
      <xdr:rowOff>16839</xdr:rowOff>
    </xdr:from>
    <xdr:to>
      <xdr:col>6</xdr:col>
      <xdr:colOff>228756</xdr:colOff>
      <xdr:row>4</xdr:row>
      <xdr:rowOff>26914</xdr:rowOff>
    </xdr:to>
    <xdr:cxnSp macro="">
      <xdr:nvCxnSpPr>
        <xdr:cNvPr id="10" name="9 Conector recto"/>
        <xdr:cNvCxnSpPr/>
      </xdr:nvCxnSpPr>
      <xdr:spPr>
        <a:xfrm>
          <a:off x="3278130" y="1007439"/>
          <a:ext cx="1522626" cy="1007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200117</xdr:colOff>
      <xdr:row>1</xdr:row>
      <xdr:rowOff>118098</xdr:rowOff>
    </xdr:from>
    <xdr:to>
      <xdr:col>6</xdr:col>
      <xdr:colOff>498050</xdr:colOff>
      <xdr:row>6</xdr:row>
      <xdr:rowOff>97997</xdr:rowOff>
    </xdr:to>
    <xdr:grpSp>
      <xdr:nvGrpSpPr>
        <xdr:cNvPr id="11" name="10 Grupo"/>
        <xdr:cNvGrpSpPr/>
      </xdr:nvGrpSpPr>
      <xdr:grpSpPr>
        <a:xfrm>
          <a:off x="4772117" y="537198"/>
          <a:ext cx="297933" cy="932399"/>
          <a:chOff x="3861288" y="2557096"/>
          <a:chExt cx="657959" cy="1172308"/>
        </a:xfrm>
      </xdr:grpSpPr>
      <xdr:cxnSp macro="">
        <xdr:nvCxnSpPr>
          <xdr:cNvPr id="12" name="11 Conector recto"/>
          <xdr:cNvCxnSpPr/>
        </xdr:nvCxnSpPr>
        <xdr:spPr>
          <a:xfrm flipV="1">
            <a:off x="3861288" y="2557096"/>
            <a:ext cx="183174" cy="615462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12 Conector recto"/>
          <xdr:cNvCxnSpPr/>
        </xdr:nvCxnSpPr>
        <xdr:spPr>
          <a:xfrm>
            <a:off x="4048125" y="2571750"/>
            <a:ext cx="289413" cy="1157654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13 Conector recto"/>
          <xdr:cNvCxnSpPr/>
        </xdr:nvCxnSpPr>
        <xdr:spPr>
          <a:xfrm flipV="1">
            <a:off x="4336073" y="3105150"/>
            <a:ext cx="183174" cy="615462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487371</xdr:colOff>
      <xdr:row>1</xdr:row>
      <xdr:rowOff>128727</xdr:rowOff>
    </xdr:from>
    <xdr:to>
      <xdr:col>7</xdr:col>
      <xdr:colOff>23304</xdr:colOff>
      <xdr:row>6</xdr:row>
      <xdr:rowOff>108626</xdr:rowOff>
    </xdr:to>
    <xdr:grpSp>
      <xdr:nvGrpSpPr>
        <xdr:cNvPr id="15" name="14 Grupo"/>
        <xdr:cNvGrpSpPr/>
      </xdr:nvGrpSpPr>
      <xdr:grpSpPr>
        <a:xfrm>
          <a:off x="5059371" y="547827"/>
          <a:ext cx="297933" cy="932399"/>
          <a:chOff x="3861288" y="2557096"/>
          <a:chExt cx="657959" cy="1172308"/>
        </a:xfrm>
      </xdr:grpSpPr>
      <xdr:cxnSp macro="">
        <xdr:nvCxnSpPr>
          <xdr:cNvPr id="16" name="15 Conector recto"/>
          <xdr:cNvCxnSpPr/>
        </xdr:nvCxnSpPr>
        <xdr:spPr>
          <a:xfrm flipV="1">
            <a:off x="3861288" y="2557096"/>
            <a:ext cx="183174" cy="615462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16 Conector recto"/>
          <xdr:cNvCxnSpPr/>
        </xdr:nvCxnSpPr>
        <xdr:spPr>
          <a:xfrm>
            <a:off x="4048125" y="2571750"/>
            <a:ext cx="289413" cy="1157654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17 Conector recto"/>
          <xdr:cNvCxnSpPr/>
        </xdr:nvCxnSpPr>
        <xdr:spPr>
          <a:xfrm flipV="1">
            <a:off x="4336073" y="3105150"/>
            <a:ext cx="183174" cy="615462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7234</xdr:colOff>
      <xdr:row>1</xdr:row>
      <xdr:rowOff>141967</xdr:rowOff>
    </xdr:from>
    <xdr:to>
      <xdr:col>7</xdr:col>
      <xdr:colOff>305167</xdr:colOff>
      <xdr:row>6</xdr:row>
      <xdr:rowOff>121866</xdr:rowOff>
    </xdr:to>
    <xdr:grpSp>
      <xdr:nvGrpSpPr>
        <xdr:cNvPr id="19" name="18 Grupo"/>
        <xdr:cNvGrpSpPr/>
      </xdr:nvGrpSpPr>
      <xdr:grpSpPr>
        <a:xfrm>
          <a:off x="5341234" y="561067"/>
          <a:ext cx="297933" cy="932399"/>
          <a:chOff x="3861288" y="2557096"/>
          <a:chExt cx="657959" cy="1172308"/>
        </a:xfrm>
      </xdr:grpSpPr>
      <xdr:cxnSp macro="">
        <xdr:nvCxnSpPr>
          <xdr:cNvPr id="20" name="19 Conector recto"/>
          <xdr:cNvCxnSpPr/>
        </xdr:nvCxnSpPr>
        <xdr:spPr>
          <a:xfrm flipV="1">
            <a:off x="3861288" y="2557096"/>
            <a:ext cx="183174" cy="615462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20 Conector recto"/>
          <xdr:cNvCxnSpPr/>
        </xdr:nvCxnSpPr>
        <xdr:spPr>
          <a:xfrm>
            <a:off x="4048125" y="2571750"/>
            <a:ext cx="289413" cy="1157654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21 Conector recto"/>
          <xdr:cNvCxnSpPr/>
        </xdr:nvCxnSpPr>
        <xdr:spPr>
          <a:xfrm flipV="1">
            <a:off x="4336073" y="3105150"/>
            <a:ext cx="183174" cy="615462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305374</xdr:colOff>
      <xdr:row>1</xdr:row>
      <xdr:rowOff>124675</xdr:rowOff>
    </xdr:from>
    <xdr:to>
      <xdr:col>7</xdr:col>
      <xdr:colOff>603307</xdr:colOff>
      <xdr:row>6</xdr:row>
      <xdr:rowOff>104574</xdr:rowOff>
    </xdr:to>
    <xdr:grpSp>
      <xdr:nvGrpSpPr>
        <xdr:cNvPr id="23" name="22 Grupo"/>
        <xdr:cNvGrpSpPr/>
      </xdr:nvGrpSpPr>
      <xdr:grpSpPr>
        <a:xfrm>
          <a:off x="5639374" y="543775"/>
          <a:ext cx="297933" cy="932399"/>
          <a:chOff x="3861288" y="2557096"/>
          <a:chExt cx="657959" cy="1172308"/>
        </a:xfrm>
      </xdr:grpSpPr>
      <xdr:cxnSp macro="">
        <xdr:nvCxnSpPr>
          <xdr:cNvPr id="24" name="23 Conector recto"/>
          <xdr:cNvCxnSpPr/>
        </xdr:nvCxnSpPr>
        <xdr:spPr>
          <a:xfrm flipV="1">
            <a:off x="3861288" y="2557096"/>
            <a:ext cx="183174" cy="615462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24 Conector recto"/>
          <xdr:cNvCxnSpPr/>
        </xdr:nvCxnSpPr>
        <xdr:spPr>
          <a:xfrm>
            <a:off x="4048125" y="2571750"/>
            <a:ext cx="289413" cy="1157654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25 Conector recto"/>
          <xdr:cNvCxnSpPr/>
        </xdr:nvCxnSpPr>
        <xdr:spPr>
          <a:xfrm flipV="1">
            <a:off x="4336073" y="3105150"/>
            <a:ext cx="183174" cy="615462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600075</xdr:colOff>
      <xdr:row>4</xdr:row>
      <xdr:rowOff>0</xdr:rowOff>
    </xdr:from>
    <xdr:to>
      <xdr:col>10</xdr:col>
      <xdr:colOff>0</xdr:colOff>
      <xdr:row>4</xdr:row>
      <xdr:rowOff>0</xdr:rowOff>
    </xdr:to>
    <xdr:cxnSp macro="">
      <xdr:nvCxnSpPr>
        <xdr:cNvPr id="27" name="26 Conector recto"/>
        <xdr:cNvCxnSpPr/>
      </xdr:nvCxnSpPr>
      <xdr:spPr>
        <a:xfrm>
          <a:off x="5934075" y="990600"/>
          <a:ext cx="1685925" cy="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38102</xdr:colOff>
      <xdr:row>16</xdr:row>
      <xdr:rowOff>142874</xdr:rowOff>
    </xdr:from>
    <xdr:to>
      <xdr:col>1</xdr:col>
      <xdr:colOff>38222</xdr:colOff>
      <xdr:row>23</xdr:row>
      <xdr:rowOff>0</xdr:rowOff>
    </xdr:to>
    <xdr:cxnSp macro="">
      <xdr:nvCxnSpPr>
        <xdr:cNvPr id="28" name="27 Conector recto"/>
        <xdr:cNvCxnSpPr>
          <a:stCxn id="2" idx="4"/>
        </xdr:cNvCxnSpPr>
      </xdr:nvCxnSpPr>
      <xdr:spPr>
        <a:xfrm flipH="1">
          <a:off x="800102" y="3876674"/>
          <a:ext cx="120" cy="1190626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23</xdr:row>
      <xdr:rowOff>0</xdr:rowOff>
    </xdr:from>
    <xdr:to>
      <xdr:col>10</xdr:col>
      <xdr:colOff>0</xdr:colOff>
      <xdr:row>23</xdr:row>
      <xdr:rowOff>9526</xdr:rowOff>
    </xdr:to>
    <xdr:cxnSp macro="">
      <xdr:nvCxnSpPr>
        <xdr:cNvPr id="29" name="28 Conector recto"/>
        <xdr:cNvCxnSpPr/>
      </xdr:nvCxnSpPr>
      <xdr:spPr>
        <a:xfrm flipV="1">
          <a:off x="838200" y="5067300"/>
          <a:ext cx="6781800" cy="9526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752475</xdr:colOff>
      <xdr:row>3</xdr:row>
      <xdr:rowOff>180975</xdr:rowOff>
    </xdr:from>
    <xdr:to>
      <xdr:col>10</xdr:col>
      <xdr:colOff>0</xdr:colOff>
      <xdr:row>11</xdr:row>
      <xdr:rowOff>0</xdr:rowOff>
    </xdr:to>
    <xdr:cxnSp macro="">
      <xdr:nvCxnSpPr>
        <xdr:cNvPr id="30" name="29 Conector recto"/>
        <xdr:cNvCxnSpPr/>
      </xdr:nvCxnSpPr>
      <xdr:spPr>
        <a:xfrm>
          <a:off x="7610475" y="981075"/>
          <a:ext cx="9525" cy="15716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752475</xdr:colOff>
      <xdr:row>16</xdr:row>
      <xdr:rowOff>0</xdr:rowOff>
    </xdr:from>
    <xdr:to>
      <xdr:col>10</xdr:col>
      <xdr:colOff>0</xdr:colOff>
      <xdr:row>23</xdr:row>
      <xdr:rowOff>9525</xdr:rowOff>
    </xdr:to>
    <xdr:cxnSp macro="">
      <xdr:nvCxnSpPr>
        <xdr:cNvPr id="31" name="30 Conector recto"/>
        <xdr:cNvCxnSpPr/>
      </xdr:nvCxnSpPr>
      <xdr:spPr>
        <a:xfrm flipV="1">
          <a:off x="7610475" y="3733800"/>
          <a:ext cx="9525" cy="13430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</xdr:row>
      <xdr:rowOff>381000</xdr:rowOff>
    </xdr:from>
    <xdr:to>
      <xdr:col>10</xdr:col>
      <xdr:colOff>438150</xdr:colOff>
      <xdr:row>16</xdr:row>
      <xdr:rowOff>152400</xdr:rowOff>
    </xdr:to>
    <xdr:cxnSp macro="">
      <xdr:nvCxnSpPr>
        <xdr:cNvPr id="32" name="31 Conector recto"/>
        <xdr:cNvCxnSpPr/>
      </xdr:nvCxnSpPr>
      <xdr:spPr>
        <a:xfrm>
          <a:off x="7620000" y="2514600"/>
          <a:ext cx="438150" cy="137160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47626</xdr:colOff>
      <xdr:row>10</xdr:row>
      <xdr:rowOff>171450</xdr:rowOff>
    </xdr:from>
    <xdr:to>
      <xdr:col>10</xdr:col>
      <xdr:colOff>542926</xdr:colOff>
      <xdr:row>15</xdr:row>
      <xdr:rowOff>0</xdr:rowOff>
    </xdr:to>
    <xdr:sp macro="" textlink="">
      <xdr:nvSpPr>
        <xdr:cNvPr id="33" name="32 Arco"/>
        <xdr:cNvSpPr/>
      </xdr:nvSpPr>
      <xdr:spPr>
        <a:xfrm rot="6241388">
          <a:off x="6915151" y="2295525"/>
          <a:ext cx="1238250" cy="1257300"/>
        </a:xfrm>
        <a:prstGeom prst="arc">
          <a:avLst/>
        </a:prstGeom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4</xdr:col>
      <xdr:colOff>161925</xdr:colOff>
      <xdr:row>8</xdr:row>
      <xdr:rowOff>152400</xdr:rowOff>
    </xdr:from>
    <xdr:to>
      <xdr:col>6</xdr:col>
      <xdr:colOff>361950</xdr:colOff>
      <xdr:row>8</xdr:row>
      <xdr:rowOff>180975</xdr:rowOff>
    </xdr:to>
    <xdr:cxnSp macro="">
      <xdr:nvCxnSpPr>
        <xdr:cNvPr id="34" name="33 Conector recto de flecha"/>
        <xdr:cNvCxnSpPr/>
      </xdr:nvCxnSpPr>
      <xdr:spPr>
        <a:xfrm flipV="1">
          <a:off x="3209925" y="1905000"/>
          <a:ext cx="1724025" cy="28575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247650</xdr:colOff>
      <xdr:row>3</xdr:row>
      <xdr:rowOff>180975</xdr:rowOff>
    </xdr:from>
    <xdr:to>
      <xdr:col>14</xdr:col>
      <xdr:colOff>151978</xdr:colOff>
      <xdr:row>7</xdr:row>
      <xdr:rowOff>53764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" name="5 CuadroTexto"/>
            <xdr:cNvSpPr txBox="1"/>
          </xdr:nvSpPr>
          <xdr:spPr>
            <a:xfrm>
              <a:off x="7867650" y="981075"/>
              <a:ext cx="2952328" cy="63478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UY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UY" b="0" i="1">
                        <a:latin typeface="Cambria Math"/>
                      </a:rPr>
                      <m:t>𝑢</m:t>
                    </m:r>
                    <m:d>
                      <m:dPr>
                        <m:ctrlPr>
                          <a:rPr lang="es-UY" b="0" i="1">
                            <a:latin typeface="Cambria Math"/>
                          </a:rPr>
                        </m:ctrlPr>
                      </m:dPr>
                      <m:e>
                        <m:r>
                          <a:rPr lang="es-UY" b="0" i="1">
                            <a:latin typeface="Cambria Math"/>
                          </a:rPr>
                          <m:t>𝑡</m:t>
                        </m:r>
                      </m:e>
                    </m:d>
                    <m:r>
                      <a:rPr lang="es-UY" b="0" i="1">
                        <a:latin typeface="Cambria Math"/>
                      </a:rPr>
                      <m:t>=</m:t>
                    </m:r>
                    <m:r>
                      <a:rPr lang="es-UY" b="0" i="1">
                        <a:latin typeface="Cambria Math"/>
                      </a:rPr>
                      <m:t>𝑅</m:t>
                    </m:r>
                    <m:r>
                      <a:rPr lang="es-UY" b="0" i="1">
                        <a:latin typeface="Cambria Math"/>
                      </a:rPr>
                      <m:t>.</m:t>
                    </m:r>
                    <m:r>
                      <a:rPr lang="es-UY" b="0" i="1">
                        <a:latin typeface="Cambria Math"/>
                      </a:rPr>
                      <m:t>𝑖</m:t>
                    </m:r>
                    <m:d>
                      <m:dPr>
                        <m:ctrlPr>
                          <a:rPr lang="es-UY" b="0" i="1">
                            <a:latin typeface="Cambria Math"/>
                          </a:rPr>
                        </m:ctrlPr>
                      </m:dPr>
                      <m:e>
                        <m:r>
                          <a:rPr lang="es-UY" b="0" i="1">
                            <a:latin typeface="Cambria Math"/>
                          </a:rPr>
                          <m:t>𝑡</m:t>
                        </m:r>
                      </m:e>
                    </m:d>
                    <m:r>
                      <a:rPr lang="es-UY" b="0" i="1">
                        <a:latin typeface="Cambria Math"/>
                      </a:rPr>
                      <m:t>+</m:t>
                    </m:r>
                    <m:r>
                      <a:rPr lang="es-UY" b="0" i="1">
                        <a:latin typeface="Cambria Math"/>
                      </a:rPr>
                      <m:t>𝐿</m:t>
                    </m:r>
                    <m:f>
                      <m:fPr>
                        <m:ctrlPr>
                          <a:rPr lang="es-UY" b="0" i="1">
                            <a:latin typeface="Cambria Math"/>
                          </a:rPr>
                        </m:ctrlPr>
                      </m:fPr>
                      <m:num>
                        <m:r>
                          <a:rPr lang="es-UY" b="0" i="1">
                            <a:latin typeface="Cambria Math"/>
                          </a:rPr>
                          <m:t>𝑑𝑖</m:t>
                        </m:r>
                        <m:r>
                          <a:rPr lang="es-UY" b="0" i="1">
                            <a:latin typeface="Cambria Math"/>
                          </a:rPr>
                          <m:t>(</m:t>
                        </m:r>
                        <m:r>
                          <a:rPr lang="es-UY" b="0" i="1">
                            <a:latin typeface="Cambria Math"/>
                          </a:rPr>
                          <m:t>𝑡</m:t>
                        </m:r>
                        <m:r>
                          <a:rPr lang="es-UY" b="0" i="1">
                            <a:latin typeface="Cambria Math"/>
                          </a:rPr>
                          <m:t>)</m:t>
                        </m:r>
                      </m:num>
                      <m:den>
                        <m:r>
                          <a:rPr lang="es-UY" b="0" i="1">
                            <a:latin typeface="Cambria Math"/>
                          </a:rPr>
                          <m:t>𝑑𝑡</m:t>
                        </m:r>
                      </m:den>
                    </m:f>
                  </m:oMath>
                </m:oMathPara>
              </a14:m>
              <a:endParaRPr lang="es-UY"/>
            </a:p>
          </xdr:txBody>
        </xdr:sp>
      </mc:Choice>
      <mc:Fallback xmlns="">
        <xdr:sp macro="" textlink="">
          <xdr:nvSpPr>
            <xdr:cNvPr id="35" name="5 CuadroTexto"/>
            <xdr:cNvSpPr txBox="1"/>
          </xdr:nvSpPr>
          <xdr:spPr>
            <a:xfrm>
              <a:off x="7867650" y="981075"/>
              <a:ext cx="2952328" cy="63478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UY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UY" b="0" i="0">
                  <a:latin typeface="Cambria Math"/>
                </a:rPr>
                <a:t>𝑢(𝑡)=𝑅.𝑖(𝑡)+𝐿 (𝑑𝑖(𝑡))/𝑑𝑡</a:t>
              </a:r>
              <a:endParaRPr lang="es-UY"/>
            </a:p>
          </xdr:txBody>
        </xdr:sp>
      </mc:Fallback>
    </mc:AlternateContent>
    <xdr:clientData/>
  </xdr:twoCellAnchor>
  <xdr:twoCellAnchor>
    <xdr:from>
      <xdr:col>10</xdr:col>
      <xdr:colOff>476250</xdr:colOff>
      <xdr:row>7</xdr:row>
      <xdr:rowOff>171450</xdr:rowOff>
    </xdr:from>
    <xdr:to>
      <xdr:col>17</xdr:col>
      <xdr:colOff>398834</xdr:colOff>
      <xdr:row>10</xdr:row>
      <xdr:rowOff>12627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" name="6 CuadroTexto"/>
            <xdr:cNvSpPr txBox="1"/>
          </xdr:nvSpPr>
          <xdr:spPr>
            <a:xfrm>
              <a:off x="8096250" y="1733550"/>
              <a:ext cx="5256584" cy="412677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UY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s-UY" b="0" i="1">
                        <a:latin typeface="Cambria Math"/>
                      </a:rPr>
                      <m:t>𝑢</m:t>
                    </m:r>
                    <m:d>
                      <m:dPr>
                        <m:ctrlPr>
                          <a:rPr lang="es-UY" b="0" i="1">
                            <a:latin typeface="Cambria Math"/>
                          </a:rPr>
                        </m:ctrlPr>
                      </m:dPr>
                      <m:e>
                        <m:r>
                          <a:rPr lang="es-UY" b="0" i="1">
                            <a:latin typeface="Cambria Math"/>
                          </a:rPr>
                          <m:t>𝑡</m:t>
                        </m:r>
                      </m:e>
                    </m:d>
                    <m:r>
                      <a:rPr lang="es-UY" b="0" i="1">
                        <a:latin typeface="Cambria Math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s-UY" b="0" i="1">
                            <a:latin typeface="Cambria Math"/>
                            <a:ea typeface="Cambria Math"/>
                          </a:rPr>
                        </m:ctrlPr>
                      </m:radPr>
                      <m:deg/>
                      <m:e>
                        <m:r>
                          <a:rPr lang="es-UY" b="0" i="1">
                            <a:latin typeface="Cambria Math"/>
                            <a:ea typeface="Cambria Math"/>
                          </a:rPr>
                          <m:t>2</m:t>
                        </m:r>
                      </m:e>
                    </m:rad>
                    <m:r>
                      <a:rPr lang="es-UY" b="0" i="1">
                        <a:latin typeface="Cambria Math"/>
                        <a:ea typeface="Cambria Math"/>
                      </a:rPr>
                      <m:t>.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𝑈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 . 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𝑠𝑒𝑛𝑜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(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𝜔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𝑡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+ 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𝜑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)</m:t>
                    </m:r>
                  </m:oMath>
                </m:oMathPara>
              </a14:m>
              <a:endParaRPr lang="es-UY"/>
            </a:p>
          </xdr:txBody>
        </xdr:sp>
      </mc:Choice>
      <mc:Fallback xmlns="">
        <xdr:sp macro="" textlink="">
          <xdr:nvSpPr>
            <xdr:cNvPr id="36" name="6 CuadroTexto"/>
            <xdr:cNvSpPr txBox="1"/>
          </xdr:nvSpPr>
          <xdr:spPr>
            <a:xfrm>
              <a:off x="8096250" y="1733550"/>
              <a:ext cx="5256584" cy="412677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UY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UY" b="0" i="0">
                  <a:latin typeface="Cambria Math"/>
                </a:rPr>
                <a:t>𝑢(𝑡)=</a:t>
              </a:r>
              <a:r>
                <a:rPr lang="es-UY" b="0" i="0">
                  <a:latin typeface="Cambria Math"/>
                  <a:ea typeface="Cambria Math"/>
                </a:rPr>
                <a:t>√2.𝑈 . 𝑠𝑒𝑛𝑜(𝜔𝑡+ 𝜑)</a:t>
              </a:r>
              <a:endParaRPr lang="es-UY"/>
            </a:p>
          </xdr:txBody>
        </xdr:sp>
      </mc:Fallback>
    </mc:AlternateContent>
    <xdr:clientData/>
  </xdr:twoCellAnchor>
  <xdr:twoCellAnchor>
    <xdr:from>
      <xdr:col>1</xdr:col>
      <xdr:colOff>742950</xdr:colOff>
      <xdr:row>19</xdr:row>
      <xdr:rowOff>142875</xdr:rowOff>
    </xdr:from>
    <xdr:to>
      <xdr:col>10</xdr:col>
      <xdr:colOff>645318</xdr:colOff>
      <xdr:row>22</xdr:row>
      <xdr:rowOff>71897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" name="8 CuadroTexto"/>
            <xdr:cNvSpPr txBox="1"/>
          </xdr:nvSpPr>
          <xdr:spPr>
            <a:xfrm>
              <a:off x="1504950" y="4448175"/>
              <a:ext cx="6760368" cy="500522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UY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UY" b="0" i="1">
                        <a:latin typeface="Cambria Math"/>
                      </a:rPr>
                      <m:t>𝑖</m:t>
                    </m:r>
                    <m:d>
                      <m:dPr>
                        <m:ctrlPr>
                          <a:rPr lang="es-UY" b="0" i="1">
                            <a:latin typeface="Cambria Math"/>
                          </a:rPr>
                        </m:ctrlPr>
                      </m:dPr>
                      <m:e>
                        <m:r>
                          <a:rPr lang="es-UY" b="0" i="1">
                            <a:latin typeface="Cambria Math"/>
                          </a:rPr>
                          <m:t>𝑡</m:t>
                        </m:r>
                      </m:e>
                    </m:d>
                    <m:r>
                      <a:rPr lang="es-UY" b="0" i="1">
                        <a:latin typeface="Cambria Math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s-UY" b="0" i="1">
                            <a:latin typeface="Cambria Math"/>
                            <a:ea typeface="Cambria Math"/>
                          </a:rPr>
                        </m:ctrlPr>
                      </m:radPr>
                      <m:deg/>
                      <m:e>
                        <m:r>
                          <a:rPr lang="es-UY" b="0" i="1">
                            <a:latin typeface="Cambria Math"/>
                            <a:ea typeface="Cambria Math"/>
                          </a:rPr>
                          <m:t>2</m:t>
                        </m:r>
                      </m:e>
                    </m:rad>
                    <m:r>
                      <a:rPr lang="es-UY" b="0" i="1">
                        <a:latin typeface="Cambria Math"/>
                        <a:ea typeface="Cambria Math"/>
                      </a:rPr>
                      <m:t>.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𝐼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 . 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𝑠𝑒𝑛𝑜</m:t>
                    </m:r>
                    <m:d>
                      <m:dPr>
                        <m:ctrlPr>
                          <a:rPr lang="es-UY" b="0" i="1">
                            <a:latin typeface="Cambria Math"/>
                            <a:ea typeface="Cambria Math"/>
                          </a:rPr>
                        </m:ctrlPr>
                      </m:dPr>
                      <m:e>
                        <m:r>
                          <a:rPr lang="es-UY" b="0" i="1">
                            <a:latin typeface="Cambria Math"/>
                            <a:ea typeface="Cambria Math"/>
                          </a:rPr>
                          <m:t>𝜔</m:t>
                        </m:r>
                        <m:r>
                          <a:rPr lang="es-UY" b="0" i="1">
                            <a:latin typeface="Cambria Math"/>
                            <a:ea typeface="Cambria Math"/>
                          </a:rPr>
                          <m:t>𝑡</m:t>
                        </m:r>
                        <m:r>
                          <a:rPr lang="es-UY" b="0" i="1">
                            <a:latin typeface="Cambria Math"/>
                            <a:ea typeface="Cambria Math"/>
                          </a:rPr>
                          <m:t>+ </m:t>
                        </m:r>
                        <m:r>
                          <a:rPr lang="es-UY" b="0" i="1">
                            <a:latin typeface="Cambria Math"/>
                            <a:ea typeface="Cambria Math"/>
                          </a:rPr>
                          <m:t>𝜑</m:t>
                        </m:r>
                        <m:r>
                          <a:rPr lang="es-UY" b="0" i="1">
                            <a:latin typeface="Cambria Math"/>
                            <a:ea typeface="Cambria Math"/>
                          </a:rPr>
                          <m:t>−</m:t>
                        </m:r>
                        <m:r>
                          <a:rPr lang="es-UY" b="0" i="1">
                            <a:latin typeface="Cambria Math"/>
                            <a:ea typeface="Cambria Math"/>
                          </a:rPr>
                          <m:t>𝜃</m:t>
                        </m:r>
                      </m:e>
                    </m:d>
                    <m:r>
                      <a:rPr lang="es-UY" b="0" i="1">
                        <a:latin typeface="Cambria Math"/>
                        <a:ea typeface="Cambria Math"/>
                      </a:rPr>
                      <m:t>+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𝐾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.</m:t>
                    </m:r>
                    <m:sSup>
                      <m:sSupPr>
                        <m:ctrlPr>
                          <a:rPr lang="es-UY" b="0" i="1">
                            <a:latin typeface="Cambria Math"/>
                            <a:ea typeface="Cambria Math"/>
                          </a:rPr>
                        </m:ctrlPr>
                      </m:sSupPr>
                      <m:e>
                        <m:r>
                          <a:rPr lang="es-UY" b="0" i="1">
                            <a:latin typeface="Cambria Math"/>
                            <a:ea typeface="Cambria Math"/>
                          </a:rPr>
                          <m:t>𝑒</m:t>
                        </m:r>
                      </m:e>
                      <m:sup>
                        <m:r>
                          <a:rPr lang="es-UY" b="0" i="1">
                            <a:latin typeface="Cambria Math"/>
                            <a:ea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es-UY" b="0" i="1">
                                <a:latin typeface="Cambria Math"/>
                                <a:ea typeface="Cambria Math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s-UY" b="0" i="1">
                                    <a:latin typeface="Cambria Math"/>
                                    <a:ea typeface="Cambria Math"/>
                                  </a:rPr>
                                </m:ctrlPr>
                              </m:fPr>
                              <m:num>
                                <m:r>
                                  <a:rPr lang="es-UY" b="0" i="1">
                                    <a:latin typeface="Cambria Math"/>
                                    <a:ea typeface="Cambria Math"/>
                                  </a:rPr>
                                  <m:t>𝑅</m:t>
                                </m:r>
                              </m:num>
                              <m:den>
                                <m:r>
                                  <a:rPr lang="es-UY" b="0" i="1">
                                    <a:latin typeface="Cambria Math"/>
                                    <a:ea typeface="Cambria Math"/>
                                  </a:rPr>
                                  <m:t>𝐿</m:t>
                                </m:r>
                              </m:den>
                            </m:f>
                          </m:e>
                        </m:d>
                        <m:r>
                          <a:rPr lang="es-UY" b="0" i="1">
                            <a:latin typeface="Cambria Math"/>
                            <a:ea typeface="Cambria Math"/>
                          </a:rPr>
                          <m:t>𝑡</m:t>
                        </m:r>
                      </m:sup>
                    </m:sSup>
                  </m:oMath>
                </m:oMathPara>
              </a14:m>
              <a:endParaRPr lang="es-UY"/>
            </a:p>
          </xdr:txBody>
        </xdr:sp>
      </mc:Choice>
      <mc:Fallback xmlns="">
        <xdr:sp macro="" textlink="">
          <xdr:nvSpPr>
            <xdr:cNvPr id="37" name="8 CuadroTexto"/>
            <xdr:cNvSpPr txBox="1"/>
          </xdr:nvSpPr>
          <xdr:spPr>
            <a:xfrm>
              <a:off x="1504950" y="4448175"/>
              <a:ext cx="6760368" cy="500522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UY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UY" b="0" i="0">
                  <a:latin typeface="Cambria Math"/>
                </a:rPr>
                <a:t>𝑖(𝑡)=</a:t>
              </a:r>
              <a:r>
                <a:rPr lang="es-UY" b="0" i="0">
                  <a:latin typeface="Cambria Math"/>
                  <a:ea typeface="Cambria Math"/>
                </a:rPr>
                <a:t>√2.𝐼 . 𝑠𝑒𝑛𝑜(𝜔𝑡+ 𝜑−𝜃)+𝐾.𝑒^(−(𝑅/𝐿)𝑡)</a:t>
              </a:r>
              <a:endParaRPr lang="es-UY"/>
            </a:p>
          </xdr:txBody>
        </xdr:sp>
      </mc:Fallback>
    </mc:AlternateContent>
    <xdr:clientData/>
  </xdr:twoCellAnchor>
  <xdr:twoCellAnchor>
    <xdr:from>
      <xdr:col>10</xdr:col>
      <xdr:colOff>638175</xdr:colOff>
      <xdr:row>17</xdr:row>
      <xdr:rowOff>28575</xdr:rowOff>
    </xdr:from>
    <xdr:to>
      <xdr:col>14</xdr:col>
      <xdr:colOff>42639</xdr:colOff>
      <xdr:row>20</xdr:row>
      <xdr:rowOff>184262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" name="1 CuadroTexto"/>
            <xdr:cNvSpPr txBox="1"/>
          </xdr:nvSpPr>
          <xdr:spPr>
            <a:xfrm>
              <a:off x="8258175" y="3952875"/>
              <a:ext cx="2452464" cy="727187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UY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UY" i="1">
                        <a:latin typeface="Cambria Math"/>
                      </a:rPr>
                      <m:t>𝐼</m:t>
                    </m:r>
                    <m:r>
                      <a:rPr lang="es-UY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s-UY" i="1">
                            <a:latin typeface="Cambria Math"/>
                          </a:rPr>
                        </m:ctrlPr>
                      </m:fPr>
                      <m:num>
                        <m:r>
                          <a:rPr lang="es-UY" i="1">
                            <a:latin typeface="Cambria Math"/>
                          </a:rPr>
                          <m:t>𝑈</m:t>
                        </m:r>
                      </m:num>
                      <m:den>
                        <m:rad>
                          <m:radPr>
                            <m:degHide m:val="on"/>
                            <m:ctrlPr>
                              <a:rPr lang="es-UY" i="1">
                                <a:latin typeface="Cambria Math"/>
                              </a:rPr>
                            </m:ctrlPr>
                          </m:radPr>
                          <m:deg/>
                          <m:e>
                            <m:sSup>
                              <m:sSupPr>
                                <m:ctrlPr>
                                  <a:rPr lang="es-UY" i="1">
                                    <a:latin typeface="Cambria Math"/>
                                  </a:rPr>
                                </m:ctrlPr>
                              </m:sSupPr>
                              <m:e>
                                <m:r>
                                  <a:rPr lang="es-UY" i="1">
                                    <a:latin typeface="Cambria Math"/>
                                  </a:rPr>
                                  <m:t>𝑅</m:t>
                                </m:r>
                              </m:e>
                              <m:sup>
                                <m:r>
                                  <a:rPr lang="es-UY" i="1">
                                    <a:latin typeface="Cambria Math"/>
                                  </a:rPr>
                                  <m:t>2</m:t>
                                </m:r>
                              </m:sup>
                            </m:sSup>
                            <m:r>
                              <a:rPr lang="es-UY" i="1">
                                <a:latin typeface="Cambria Math"/>
                              </a:rPr>
                              <m:t>+</m:t>
                            </m:r>
                            <m:sSup>
                              <m:sSupPr>
                                <m:ctrlPr>
                                  <a:rPr lang="es-UY" i="1">
                                    <a:latin typeface="Cambria Math"/>
                                  </a:rPr>
                                </m:ctrlPr>
                              </m:sSupPr>
                              <m:e>
                                <m:d>
                                  <m:dPr>
                                    <m:ctrlPr>
                                      <a:rPr lang="es-UY" i="1">
                                        <a:latin typeface="Cambria Math"/>
                                      </a:rPr>
                                    </m:ctrlPr>
                                  </m:dPr>
                                  <m:e>
                                    <m:r>
                                      <a:rPr lang="es-UY" i="1">
                                        <a:latin typeface="Cambria Math"/>
                                      </a:rPr>
                                      <m:t>𝐿</m:t>
                                    </m:r>
                                    <m:r>
                                      <a:rPr lang="es-UY" i="1">
                                        <a:latin typeface="Cambria Math"/>
                                        <a:ea typeface="Cambria Math"/>
                                      </a:rPr>
                                      <m:t>𝜔</m:t>
                                    </m:r>
                                  </m:e>
                                </m:d>
                              </m:e>
                              <m:sup>
                                <m:r>
                                  <a:rPr lang="es-UY" i="1">
                                    <a:latin typeface="Cambria Math"/>
                                  </a:rPr>
                                  <m:t>2</m:t>
                                </m:r>
                              </m:sup>
                            </m:sSup>
                          </m:e>
                        </m:rad>
                      </m:den>
                    </m:f>
                  </m:oMath>
                </m:oMathPara>
              </a14:m>
              <a:endParaRPr lang="es-UY"/>
            </a:p>
          </xdr:txBody>
        </xdr:sp>
      </mc:Choice>
      <mc:Fallback xmlns="">
        <xdr:sp macro="" textlink="">
          <xdr:nvSpPr>
            <xdr:cNvPr id="38" name="1 CuadroTexto"/>
            <xdr:cNvSpPr txBox="1"/>
          </xdr:nvSpPr>
          <xdr:spPr>
            <a:xfrm>
              <a:off x="8258175" y="3952875"/>
              <a:ext cx="2452464" cy="727187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UY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UY" i="0">
                  <a:latin typeface="Cambria Math"/>
                </a:rPr>
                <a:t>𝐼=𝑈/√(𝑅^2+(𝐿</a:t>
              </a:r>
              <a:r>
                <a:rPr lang="es-UY" i="0">
                  <a:latin typeface="Cambria Math"/>
                  <a:ea typeface="Cambria Math"/>
                </a:rPr>
                <a:t>𝜔)^</a:t>
              </a:r>
              <a:r>
                <a:rPr lang="es-UY" i="0">
                  <a:latin typeface="Cambria Math"/>
                </a:rPr>
                <a:t>2 )</a:t>
              </a:r>
              <a:endParaRPr lang="es-UY"/>
            </a:p>
          </xdr:txBody>
        </xdr:sp>
      </mc:Fallback>
    </mc:AlternateContent>
    <xdr:clientData/>
  </xdr:twoCellAnchor>
  <xdr:twoCellAnchor>
    <xdr:from>
      <xdr:col>11</xdr:col>
      <xdr:colOff>200025</xdr:colOff>
      <xdr:row>21</xdr:row>
      <xdr:rowOff>171450</xdr:rowOff>
    </xdr:from>
    <xdr:to>
      <xdr:col>20</xdr:col>
      <xdr:colOff>102393</xdr:colOff>
      <xdr:row>25</xdr:row>
      <xdr:rowOff>26222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" name="9 CuadroTexto"/>
            <xdr:cNvSpPr txBox="1"/>
          </xdr:nvSpPr>
          <xdr:spPr>
            <a:xfrm>
              <a:off x="8582025" y="4857750"/>
              <a:ext cx="6760368" cy="616772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UY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s-UY" b="0" i="1">
                        <a:latin typeface="Cambria Math"/>
                        <a:ea typeface="Cambria Math"/>
                      </a:rPr>
                      <m:t>𝜃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=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𝐴𝑟𝑡𝑎𝑛𝑔</m:t>
                    </m:r>
                    <m:d>
                      <m:dPr>
                        <m:ctrlPr>
                          <a:rPr lang="es-UY" b="0" i="1">
                            <a:latin typeface="Cambria Math"/>
                            <a:ea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UY" b="0" i="1">
                                <a:latin typeface="Cambria Math"/>
                                <a:ea typeface="Cambria Math"/>
                              </a:rPr>
                            </m:ctrlPr>
                          </m:fPr>
                          <m:num>
                            <m:r>
                              <a:rPr lang="es-UY" b="0" i="1">
                                <a:latin typeface="Cambria Math"/>
                                <a:ea typeface="Cambria Math"/>
                              </a:rPr>
                              <m:t>𝐿</m:t>
                            </m:r>
                            <m:r>
                              <a:rPr lang="es-UY" b="0" i="1">
                                <a:latin typeface="Cambria Math"/>
                                <a:ea typeface="Cambria Math"/>
                              </a:rPr>
                              <m:t>𝜔</m:t>
                            </m:r>
                          </m:num>
                          <m:den>
                            <m:r>
                              <a:rPr lang="es-UY" b="0" i="1">
                                <a:latin typeface="Cambria Math"/>
                                <a:ea typeface="Cambria Math"/>
                              </a:rPr>
                              <m:t>𝑅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s-UY"/>
            </a:p>
          </xdr:txBody>
        </xdr:sp>
      </mc:Choice>
      <mc:Fallback xmlns="">
        <xdr:sp macro="" textlink="">
          <xdr:nvSpPr>
            <xdr:cNvPr id="39" name="9 CuadroTexto"/>
            <xdr:cNvSpPr txBox="1"/>
          </xdr:nvSpPr>
          <xdr:spPr>
            <a:xfrm>
              <a:off x="8582025" y="4857750"/>
              <a:ext cx="6760368" cy="616772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UY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UY" b="0" i="0">
                  <a:latin typeface="Cambria Math"/>
                  <a:ea typeface="Cambria Math"/>
                </a:rPr>
                <a:t>𝜃=𝐴𝑟𝑡𝑎𝑛𝑔(𝐿𝜔/𝑅)</a:t>
              </a:r>
              <a:endParaRPr lang="es-UY"/>
            </a:p>
          </xdr:txBody>
        </xdr:sp>
      </mc:Fallback>
    </mc:AlternateContent>
    <xdr:clientData/>
  </xdr:twoCellAnchor>
  <xdr:twoCellAnchor>
    <xdr:from>
      <xdr:col>9</xdr:col>
      <xdr:colOff>352425</xdr:colOff>
      <xdr:row>18</xdr:row>
      <xdr:rowOff>142875</xdr:rowOff>
    </xdr:from>
    <xdr:to>
      <xdr:col>11</xdr:col>
      <xdr:colOff>142875</xdr:colOff>
      <xdr:row>23</xdr:row>
      <xdr:rowOff>142875</xdr:rowOff>
    </xdr:to>
    <xdr:sp macro="" textlink="">
      <xdr:nvSpPr>
        <xdr:cNvPr id="40" name="39 Abrir llave"/>
        <xdr:cNvSpPr/>
      </xdr:nvSpPr>
      <xdr:spPr>
        <a:xfrm>
          <a:off x="7210425" y="4257675"/>
          <a:ext cx="1314450" cy="952500"/>
        </a:xfrm>
        <a:prstGeom prst="leftBrace">
          <a:avLst>
            <a:gd name="adj1" fmla="val 8333"/>
            <a:gd name="adj2" fmla="val 51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12</xdr:row>
      <xdr:rowOff>19049</xdr:rowOff>
    </xdr:from>
    <xdr:to>
      <xdr:col>1</xdr:col>
      <xdr:colOff>581268</xdr:colOff>
      <xdr:row>16</xdr:row>
      <xdr:rowOff>142874</xdr:rowOff>
    </xdr:to>
    <xdr:sp macro="" textlink="">
      <xdr:nvSpPr>
        <xdr:cNvPr id="2" name="1 Elipse"/>
        <xdr:cNvSpPr/>
      </xdr:nvSpPr>
      <xdr:spPr>
        <a:xfrm>
          <a:off x="1781176" y="3333749"/>
          <a:ext cx="1086092" cy="11144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2</xdr:col>
      <xdr:colOff>400050</xdr:colOff>
      <xdr:row>2</xdr:row>
      <xdr:rowOff>38100</xdr:rowOff>
    </xdr:from>
    <xdr:to>
      <xdr:col>4</xdr:col>
      <xdr:colOff>200025</xdr:colOff>
      <xdr:row>6</xdr:row>
      <xdr:rowOff>9525</xdr:rowOff>
    </xdr:to>
    <xdr:grpSp>
      <xdr:nvGrpSpPr>
        <xdr:cNvPr id="3" name="2 Grupo"/>
        <xdr:cNvGrpSpPr/>
      </xdr:nvGrpSpPr>
      <xdr:grpSpPr>
        <a:xfrm>
          <a:off x="1924050" y="647700"/>
          <a:ext cx="1323975" cy="733425"/>
          <a:chOff x="4438650" y="458389"/>
          <a:chExt cx="3943350" cy="2228761"/>
        </a:xfrm>
      </xdr:grpSpPr>
      <xdr:sp macro="" textlink="">
        <xdr:nvSpPr>
          <xdr:cNvPr id="4" name="3 Forma libre"/>
          <xdr:cNvSpPr/>
        </xdr:nvSpPr>
        <xdr:spPr>
          <a:xfrm>
            <a:off x="4438650" y="525064"/>
            <a:ext cx="990600" cy="2162086"/>
          </a:xfrm>
          <a:custGeom>
            <a:avLst/>
            <a:gdLst>
              <a:gd name="connsiteX0" fmla="*/ 0 w 990600"/>
              <a:gd name="connsiteY0" fmla="*/ 1132286 h 2162086"/>
              <a:gd name="connsiteX1" fmla="*/ 390525 w 990600"/>
              <a:gd name="connsiteY1" fmla="*/ 27386 h 2162086"/>
              <a:gd name="connsiteX2" fmla="*/ 619125 w 990600"/>
              <a:gd name="connsiteY2" fmla="*/ 2141936 h 2162086"/>
              <a:gd name="connsiteX3" fmla="*/ 990600 w 990600"/>
              <a:gd name="connsiteY3" fmla="*/ 1084661 h 216208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90600" h="2162086">
                <a:moveTo>
                  <a:pt x="0" y="1132286"/>
                </a:moveTo>
                <a:cubicBezTo>
                  <a:pt x="143669" y="495698"/>
                  <a:pt x="287338" y="-140889"/>
                  <a:pt x="390525" y="27386"/>
                </a:cubicBezTo>
                <a:cubicBezTo>
                  <a:pt x="493712" y="195661"/>
                  <a:pt x="519113" y="1965724"/>
                  <a:pt x="619125" y="2141936"/>
                </a:cubicBezTo>
                <a:cubicBezTo>
                  <a:pt x="719137" y="2318148"/>
                  <a:pt x="887413" y="1286273"/>
                  <a:pt x="990600" y="1084661"/>
                </a:cubicBezTo>
              </a:path>
            </a:pathLst>
          </a:custGeom>
          <a:noFill/>
          <a:ln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UY" sz="1100"/>
          </a:p>
        </xdr:txBody>
      </xdr:sp>
      <xdr:sp macro="" textlink="">
        <xdr:nvSpPr>
          <xdr:cNvPr id="5" name="4 Forma libre"/>
          <xdr:cNvSpPr/>
        </xdr:nvSpPr>
        <xdr:spPr>
          <a:xfrm>
            <a:off x="5419725" y="506014"/>
            <a:ext cx="990600" cy="2162086"/>
          </a:xfrm>
          <a:custGeom>
            <a:avLst/>
            <a:gdLst>
              <a:gd name="connsiteX0" fmla="*/ 0 w 990600"/>
              <a:gd name="connsiteY0" fmla="*/ 1132286 h 2162086"/>
              <a:gd name="connsiteX1" fmla="*/ 390525 w 990600"/>
              <a:gd name="connsiteY1" fmla="*/ 27386 h 2162086"/>
              <a:gd name="connsiteX2" fmla="*/ 619125 w 990600"/>
              <a:gd name="connsiteY2" fmla="*/ 2141936 h 2162086"/>
              <a:gd name="connsiteX3" fmla="*/ 990600 w 990600"/>
              <a:gd name="connsiteY3" fmla="*/ 1084661 h 216208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90600" h="2162086">
                <a:moveTo>
                  <a:pt x="0" y="1132286"/>
                </a:moveTo>
                <a:cubicBezTo>
                  <a:pt x="143669" y="495698"/>
                  <a:pt x="287338" y="-140889"/>
                  <a:pt x="390525" y="27386"/>
                </a:cubicBezTo>
                <a:cubicBezTo>
                  <a:pt x="493712" y="195661"/>
                  <a:pt x="519113" y="1965724"/>
                  <a:pt x="619125" y="2141936"/>
                </a:cubicBezTo>
                <a:cubicBezTo>
                  <a:pt x="719137" y="2318148"/>
                  <a:pt x="887413" y="1286273"/>
                  <a:pt x="990600" y="1084661"/>
                </a:cubicBezTo>
              </a:path>
            </a:pathLst>
          </a:custGeom>
          <a:noFill/>
          <a:ln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UY" sz="1100"/>
          </a:p>
        </xdr:txBody>
      </xdr:sp>
      <xdr:sp macro="" textlink="">
        <xdr:nvSpPr>
          <xdr:cNvPr id="6" name="5 Forma libre"/>
          <xdr:cNvSpPr/>
        </xdr:nvSpPr>
        <xdr:spPr>
          <a:xfrm>
            <a:off x="6410325" y="477439"/>
            <a:ext cx="990600" cy="2162086"/>
          </a:xfrm>
          <a:custGeom>
            <a:avLst/>
            <a:gdLst>
              <a:gd name="connsiteX0" fmla="*/ 0 w 990600"/>
              <a:gd name="connsiteY0" fmla="*/ 1132286 h 2162086"/>
              <a:gd name="connsiteX1" fmla="*/ 390525 w 990600"/>
              <a:gd name="connsiteY1" fmla="*/ 27386 h 2162086"/>
              <a:gd name="connsiteX2" fmla="*/ 619125 w 990600"/>
              <a:gd name="connsiteY2" fmla="*/ 2141936 h 2162086"/>
              <a:gd name="connsiteX3" fmla="*/ 990600 w 990600"/>
              <a:gd name="connsiteY3" fmla="*/ 1084661 h 216208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90600" h="2162086">
                <a:moveTo>
                  <a:pt x="0" y="1132286"/>
                </a:moveTo>
                <a:cubicBezTo>
                  <a:pt x="143669" y="495698"/>
                  <a:pt x="287338" y="-140889"/>
                  <a:pt x="390525" y="27386"/>
                </a:cubicBezTo>
                <a:cubicBezTo>
                  <a:pt x="493712" y="195661"/>
                  <a:pt x="519113" y="1965724"/>
                  <a:pt x="619125" y="2141936"/>
                </a:cubicBezTo>
                <a:cubicBezTo>
                  <a:pt x="719137" y="2318148"/>
                  <a:pt x="887413" y="1286273"/>
                  <a:pt x="990600" y="1084661"/>
                </a:cubicBezTo>
              </a:path>
            </a:pathLst>
          </a:custGeom>
          <a:noFill/>
          <a:ln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UY" sz="1100"/>
          </a:p>
        </xdr:txBody>
      </xdr:sp>
      <xdr:sp macro="" textlink="">
        <xdr:nvSpPr>
          <xdr:cNvPr id="7" name="6 Forma libre"/>
          <xdr:cNvSpPr/>
        </xdr:nvSpPr>
        <xdr:spPr>
          <a:xfrm>
            <a:off x="7391400" y="458389"/>
            <a:ext cx="990600" cy="2162086"/>
          </a:xfrm>
          <a:custGeom>
            <a:avLst/>
            <a:gdLst>
              <a:gd name="connsiteX0" fmla="*/ 0 w 990600"/>
              <a:gd name="connsiteY0" fmla="*/ 1132286 h 2162086"/>
              <a:gd name="connsiteX1" fmla="*/ 390525 w 990600"/>
              <a:gd name="connsiteY1" fmla="*/ 27386 h 2162086"/>
              <a:gd name="connsiteX2" fmla="*/ 619125 w 990600"/>
              <a:gd name="connsiteY2" fmla="*/ 2141936 h 2162086"/>
              <a:gd name="connsiteX3" fmla="*/ 990600 w 990600"/>
              <a:gd name="connsiteY3" fmla="*/ 1084661 h 216208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90600" h="2162086">
                <a:moveTo>
                  <a:pt x="0" y="1132286"/>
                </a:moveTo>
                <a:cubicBezTo>
                  <a:pt x="143669" y="495698"/>
                  <a:pt x="287338" y="-140889"/>
                  <a:pt x="390525" y="27386"/>
                </a:cubicBezTo>
                <a:cubicBezTo>
                  <a:pt x="493712" y="195661"/>
                  <a:pt x="519113" y="1965724"/>
                  <a:pt x="619125" y="2141936"/>
                </a:cubicBezTo>
                <a:cubicBezTo>
                  <a:pt x="719137" y="2318148"/>
                  <a:pt x="887413" y="1286273"/>
                  <a:pt x="990600" y="1084661"/>
                </a:cubicBezTo>
              </a:path>
            </a:pathLst>
          </a:custGeom>
          <a:noFill/>
          <a:ln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UY" sz="1100"/>
          </a:p>
        </xdr:txBody>
      </xdr:sp>
    </xdr:grpSp>
    <xdr:clientData/>
  </xdr:twoCellAnchor>
  <xdr:twoCellAnchor>
    <xdr:from>
      <xdr:col>1</xdr:col>
      <xdr:colOff>46892</xdr:colOff>
      <xdr:row>4</xdr:row>
      <xdr:rowOff>51646</xdr:rowOff>
    </xdr:from>
    <xdr:to>
      <xdr:col>2</xdr:col>
      <xdr:colOff>400050</xdr:colOff>
      <xdr:row>4</xdr:row>
      <xdr:rowOff>55685</xdr:rowOff>
    </xdr:to>
    <xdr:cxnSp macro="">
      <xdr:nvCxnSpPr>
        <xdr:cNvPr id="8" name="7 Conector recto"/>
        <xdr:cNvCxnSpPr>
          <a:stCxn id="4" idx="0"/>
        </xdr:cNvCxnSpPr>
      </xdr:nvCxnSpPr>
      <xdr:spPr>
        <a:xfrm flipH="1">
          <a:off x="2332892" y="1613746"/>
          <a:ext cx="1115158" cy="4039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38222</xdr:colOff>
      <xdr:row>4</xdr:row>
      <xdr:rowOff>60615</xdr:rowOff>
    </xdr:from>
    <xdr:to>
      <xdr:col>1</xdr:col>
      <xdr:colOff>43295</xdr:colOff>
      <xdr:row>12</xdr:row>
      <xdr:rowOff>19049</xdr:rowOff>
    </xdr:to>
    <xdr:cxnSp macro="">
      <xdr:nvCxnSpPr>
        <xdr:cNvPr id="9" name="8 Conector recto"/>
        <xdr:cNvCxnSpPr>
          <a:stCxn id="2" idx="0"/>
        </xdr:cNvCxnSpPr>
      </xdr:nvCxnSpPr>
      <xdr:spPr>
        <a:xfrm flipV="1">
          <a:off x="2324222" y="1622715"/>
          <a:ext cx="5073" cy="1711034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230130</xdr:colOff>
      <xdr:row>4</xdr:row>
      <xdr:rowOff>16839</xdr:rowOff>
    </xdr:from>
    <xdr:to>
      <xdr:col>6</xdr:col>
      <xdr:colOff>228756</xdr:colOff>
      <xdr:row>4</xdr:row>
      <xdr:rowOff>26914</xdr:rowOff>
    </xdr:to>
    <xdr:cxnSp macro="">
      <xdr:nvCxnSpPr>
        <xdr:cNvPr id="10" name="9 Conector recto"/>
        <xdr:cNvCxnSpPr/>
      </xdr:nvCxnSpPr>
      <xdr:spPr>
        <a:xfrm>
          <a:off x="4802130" y="1578939"/>
          <a:ext cx="1522626" cy="1007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200117</xdr:colOff>
      <xdr:row>1</xdr:row>
      <xdr:rowOff>118098</xdr:rowOff>
    </xdr:from>
    <xdr:to>
      <xdr:col>6</xdr:col>
      <xdr:colOff>498050</xdr:colOff>
      <xdr:row>6</xdr:row>
      <xdr:rowOff>97997</xdr:rowOff>
    </xdr:to>
    <xdr:grpSp>
      <xdr:nvGrpSpPr>
        <xdr:cNvPr id="11" name="10 Grupo"/>
        <xdr:cNvGrpSpPr/>
      </xdr:nvGrpSpPr>
      <xdr:grpSpPr>
        <a:xfrm>
          <a:off x="4772117" y="537198"/>
          <a:ext cx="297933" cy="932399"/>
          <a:chOff x="3861288" y="2557096"/>
          <a:chExt cx="657959" cy="1172308"/>
        </a:xfrm>
      </xdr:grpSpPr>
      <xdr:cxnSp macro="">
        <xdr:nvCxnSpPr>
          <xdr:cNvPr id="12" name="11 Conector recto"/>
          <xdr:cNvCxnSpPr/>
        </xdr:nvCxnSpPr>
        <xdr:spPr>
          <a:xfrm flipV="1">
            <a:off x="3861288" y="2557096"/>
            <a:ext cx="183174" cy="615462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12 Conector recto"/>
          <xdr:cNvCxnSpPr/>
        </xdr:nvCxnSpPr>
        <xdr:spPr>
          <a:xfrm>
            <a:off x="4048125" y="2571750"/>
            <a:ext cx="289413" cy="1157654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13 Conector recto"/>
          <xdr:cNvCxnSpPr/>
        </xdr:nvCxnSpPr>
        <xdr:spPr>
          <a:xfrm flipV="1">
            <a:off x="4336073" y="3105150"/>
            <a:ext cx="183174" cy="615462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487371</xdr:colOff>
      <xdr:row>1</xdr:row>
      <xdr:rowOff>128727</xdr:rowOff>
    </xdr:from>
    <xdr:to>
      <xdr:col>7</xdr:col>
      <xdr:colOff>23304</xdr:colOff>
      <xdr:row>6</xdr:row>
      <xdr:rowOff>108626</xdr:rowOff>
    </xdr:to>
    <xdr:grpSp>
      <xdr:nvGrpSpPr>
        <xdr:cNvPr id="15" name="14 Grupo"/>
        <xdr:cNvGrpSpPr/>
      </xdr:nvGrpSpPr>
      <xdr:grpSpPr>
        <a:xfrm>
          <a:off x="5059371" y="547827"/>
          <a:ext cx="297933" cy="932399"/>
          <a:chOff x="3861288" y="2557096"/>
          <a:chExt cx="657959" cy="1172308"/>
        </a:xfrm>
      </xdr:grpSpPr>
      <xdr:cxnSp macro="">
        <xdr:nvCxnSpPr>
          <xdr:cNvPr id="16" name="15 Conector recto"/>
          <xdr:cNvCxnSpPr/>
        </xdr:nvCxnSpPr>
        <xdr:spPr>
          <a:xfrm flipV="1">
            <a:off x="3861288" y="2557096"/>
            <a:ext cx="183174" cy="615462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16 Conector recto"/>
          <xdr:cNvCxnSpPr/>
        </xdr:nvCxnSpPr>
        <xdr:spPr>
          <a:xfrm>
            <a:off x="4048125" y="2571750"/>
            <a:ext cx="289413" cy="1157654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17 Conector recto"/>
          <xdr:cNvCxnSpPr/>
        </xdr:nvCxnSpPr>
        <xdr:spPr>
          <a:xfrm flipV="1">
            <a:off x="4336073" y="3105150"/>
            <a:ext cx="183174" cy="615462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7234</xdr:colOff>
      <xdr:row>1</xdr:row>
      <xdr:rowOff>141967</xdr:rowOff>
    </xdr:from>
    <xdr:to>
      <xdr:col>7</xdr:col>
      <xdr:colOff>305167</xdr:colOff>
      <xdr:row>6</xdr:row>
      <xdr:rowOff>121866</xdr:rowOff>
    </xdr:to>
    <xdr:grpSp>
      <xdr:nvGrpSpPr>
        <xdr:cNvPr id="19" name="18 Grupo"/>
        <xdr:cNvGrpSpPr/>
      </xdr:nvGrpSpPr>
      <xdr:grpSpPr>
        <a:xfrm>
          <a:off x="5341234" y="561067"/>
          <a:ext cx="297933" cy="932399"/>
          <a:chOff x="3861288" y="2557096"/>
          <a:chExt cx="657959" cy="1172308"/>
        </a:xfrm>
      </xdr:grpSpPr>
      <xdr:cxnSp macro="">
        <xdr:nvCxnSpPr>
          <xdr:cNvPr id="20" name="19 Conector recto"/>
          <xdr:cNvCxnSpPr/>
        </xdr:nvCxnSpPr>
        <xdr:spPr>
          <a:xfrm flipV="1">
            <a:off x="3861288" y="2557096"/>
            <a:ext cx="183174" cy="615462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20 Conector recto"/>
          <xdr:cNvCxnSpPr/>
        </xdr:nvCxnSpPr>
        <xdr:spPr>
          <a:xfrm>
            <a:off x="4048125" y="2571750"/>
            <a:ext cx="289413" cy="1157654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21 Conector recto"/>
          <xdr:cNvCxnSpPr/>
        </xdr:nvCxnSpPr>
        <xdr:spPr>
          <a:xfrm flipV="1">
            <a:off x="4336073" y="3105150"/>
            <a:ext cx="183174" cy="615462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305374</xdr:colOff>
      <xdr:row>1</xdr:row>
      <xdr:rowOff>124675</xdr:rowOff>
    </xdr:from>
    <xdr:to>
      <xdr:col>7</xdr:col>
      <xdr:colOff>603307</xdr:colOff>
      <xdr:row>6</xdr:row>
      <xdr:rowOff>104574</xdr:rowOff>
    </xdr:to>
    <xdr:grpSp>
      <xdr:nvGrpSpPr>
        <xdr:cNvPr id="23" name="22 Grupo"/>
        <xdr:cNvGrpSpPr/>
      </xdr:nvGrpSpPr>
      <xdr:grpSpPr>
        <a:xfrm>
          <a:off x="5639374" y="543775"/>
          <a:ext cx="297933" cy="932399"/>
          <a:chOff x="3861288" y="2557096"/>
          <a:chExt cx="657959" cy="1172308"/>
        </a:xfrm>
      </xdr:grpSpPr>
      <xdr:cxnSp macro="">
        <xdr:nvCxnSpPr>
          <xdr:cNvPr id="24" name="23 Conector recto"/>
          <xdr:cNvCxnSpPr/>
        </xdr:nvCxnSpPr>
        <xdr:spPr>
          <a:xfrm flipV="1">
            <a:off x="3861288" y="2557096"/>
            <a:ext cx="183174" cy="615462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24 Conector recto"/>
          <xdr:cNvCxnSpPr/>
        </xdr:nvCxnSpPr>
        <xdr:spPr>
          <a:xfrm>
            <a:off x="4048125" y="2571750"/>
            <a:ext cx="289413" cy="1157654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25 Conector recto"/>
          <xdr:cNvCxnSpPr/>
        </xdr:nvCxnSpPr>
        <xdr:spPr>
          <a:xfrm flipV="1">
            <a:off x="4336073" y="3105150"/>
            <a:ext cx="183174" cy="615462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600075</xdr:colOff>
      <xdr:row>4</xdr:row>
      <xdr:rowOff>0</xdr:rowOff>
    </xdr:from>
    <xdr:to>
      <xdr:col>10</xdr:col>
      <xdr:colOff>0</xdr:colOff>
      <xdr:row>4</xdr:row>
      <xdr:rowOff>0</xdr:rowOff>
    </xdr:to>
    <xdr:cxnSp macro="">
      <xdr:nvCxnSpPr>
        <xdr:cNvPr id="27" name="26 Conector recto"/>
        <xdr:cNvCxnSpPr/>
      </xdr:nvCxnSpPr>
      <xdr:spPr>
        <a:xfrm>
          <a:off x="7458075" y="1562100"/>
          <a:ext cx="1685925" cy="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38102</xdr:colOff>
      <xdr:row>16</xdr:row>
      <xdr:rowOff>142874</xdr:rowOff>
    </xdr:from>
    <xdr:to>
      <xdr:col>1</xdr:col>
      <xdr:colOff>38222</xdr:colOff>
      <xdr:row>23</xdr:row>
      <xdr:rowOff>0</xdr:rowOff>
    </xdr:to>
    <xdr:cxnSp macro="">
      <xdr:nvCxnSpPr>
        <xdr:cNvPr id="28" name="27 Conector recto"/>
        <xdr:cNvCxnSpPr>
          <a:stCxn id="2" idx="4"/>
        </xdr:cNvCxnSpPr>
      </xdr:nvCxnSpPr>
      <xdr:spPr>
        <a:xfrm flipH="1">
          <a:off x="2324102" y="4448174"/>
          <a:ext cx="120" cy="1190626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23</xdr:row>
      <xdr:rowOff>0</xdr:rowOff>
    </xdr:from>
    <xdr:to>
      <xdr:col>10</xdr:col>
      <xdr:colOff>0</xdr:colOff>
      <xdr:row>23</xdr:row>
      <xdr:rowOff>9526</xdr:rowOff>
    </xdr:to>
    <xdr:cxnSp macro="">
      <xdr:nvCxnSpPr>
        <xdr:cNvPr id="29" name="28 Conector recto"/>
        <xdr:cNvCxnSpPr/>
      </xdr:nvCxnSpPr>
      <xdr:spPr>
        <a:xfrm flipV="1">
          <a:off x="2362200" y="5638800"/>
          <a:ext cx="6781800" cy="9526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752475</xdr:colOff>
      <xdr:row>3</xdr:row>
      <xdr:rowOff>180975</xdr:rowOff>
    </xdr:from>
    <xdr:to>
      <xdr:col>10</xdr:col>
      <xdr:colOff>0</xdr:colOff>
      <xdr:row>11</xdr:row>
      <xdr:rowOff>0</xdr:rowOff>
    </xdr:to>
    <xdr:cxnSp macro="">
      <xdr:nvCxnSpPr>
        <xdr:cNvPr id="30" name="29 Conector recto"/>
        <xdr:cNvCxnSpPr/>
      </xdr:nvCxnSpPr>
      <xdr:spPr>
        <a:xfrm>
          <a:off x="9134475" y="1552575"/>
          <a:ext cx="9525" cy="15716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752475</xdr:colOff>
      <xdr:row>16</xdr:row>
      <xdr:rowOff>0</xdr:rowOff>
    </xdr:from>
    <xdr:to>
      <xdr:col>10</xdr:col>
      <xdr:colOff>0</xdr:colOff>
      <xdr:row>23</xdr:row>
      <xdr:rowOff>9525</xdr:rowOff>
    </xdr:to>
    <xdr:cxnSp macro="">
      <xdr:nvCxnSpPr>
        <xdr:cNvPr id="31" name="30 Conector recto"/>
        <xdr:cNvCxnSpPr/>
      </xdr:nvCxnSpPr>
      <xdr:spPr>
        <a:xfrm flipV="1">
          <a:off x="9134475" y="4305300"/>
          <a:ext cx="9525" cy="13430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</xdr:row>
      <xdr:rowOff>381000</xdr:rowOff>
    </xdr:from>
    <xdr:to>
      <xdr:col>10</xdr:col>
      <xdr:colOff>438150</xdr:colOff>
      <xdr:row>16</xdr:row>
      <xdr:rowOff>152400</xdr:rowOff>
    </xdr:to>
    <xdr:cxnSp macro="">
      <xdr:nvCxnSpPr>
        <xdr:cNvPr id="32" name="31 Conector recto"/>
        <xdr:cNvCxnSpPr/>
      </xdr:nvCxnSpPr>
      <xdr:spPr>
        <a:xfrm>
          <a:off x="9144000" y="3086100"/>
          <a:ext cx="438150" cy="137160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47626</xdr:colOff>
      <xdr:row>10</xdr:row>
      <xdr:rowOff>171450</xdr:rowOff>
    </xdr:from>
    <xdr:to>
      <xdr:col>10</xdr:col>
      <xdr:colOff>542926</xdr:colOff>
      <xdr:row>15</xdr:row>
      <xdr:rowOff>0</xdr:rowOff>
    </xdr:to>
    <xdr:sp macro="" textlink="">
      <xdr:nvSpPr>
        <xdr:cNvPr id="33" name="32 Arco"/>
        <xdr:cNvSpPr/>
      </xdr:nvSpPr>
      <xdr:spPr>
        <a:xfrm rot="6241388">
          <a:off x="8439151" y="2867025"/>
          <a:ext cx="1238250" cy="1257300"/>
        </a:xfrm>
        <a:prstGeom prst="arc">
          <a:avLst/>
        </a:prstGeom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4</xdr:col>
      <xdr:colOff>161925</xdr:colOff>
      <xdr:row>8</xdr:row>
      <xdr:rowOff>152400</xdr:rowOff>
    </xdr:from>
    <xdr:to>
      <xdr:col>6</xdr:col>
      <xdr:colOff>361950</xdr:colOff>
      <xdr:row>8</xdr:row>
      <xdr:rowOff>180975</xdr:rowOff>
    </xdr:to>
    <xdr:cxnSp macro="">
      <xdr:nvCxnSpPr>
        <xdr:cNvPr id="34" name="33 Conector recto de flecha"/>
        <xdr:cNvCxnSpPr/>
      </xdr:nvCxnSpPr>
      <xdr:spPr>
        <a:xfrm flipV="1">
          <a:off x="4733925" y="2476500"/>
          <a:ext cx="1724025" cy="28575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247650</xdr:colOff>
      <xdr:row>3</xdr:row>
      <xdr:rowOff>180975</xdr:rowOff>
    </xdr:from>
    <xdr:to>
      <xdr:col>14</xdr:col>
      <xdr:colOff>151978</xdr:colOff>
      <xdr:row>7</xdr:row>
      <xdr:rowOff>53764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" name="5 CuadroTexto"/>
            <xdr:cNvSpPr txBox="1"/>
          </xdr:nvSpPr>
          <xdr:spPr>
            <a:xfrm>
              <a:off x="9391650" y="1552575"/>
              <a:ext cx="2952328" cy="63478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UY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UY" b="0" i="1">
                        <a:latin typeface="Cambria Math"/>
                      </a:rPr>
                      <m:t>𝑢</m:t>
                    </m:r>
                    <m:d>
                      <m:dPr>
                        <m:ctrlPr>
                          <a:rPr lang="es-UY" b="0" i="1">
                            <a:latin typeface="Cambria Math"/>
                          </a:rPr>
                        </m:ctrlPr>
                      </m:dPr>
                      <m:e>
                        <m:r>
                          <a:rPr lang="es-UY" b="0" i="1">
                            <a:latin typeface="Cambria Math"/>
                          </a:rPr>
                          <m:t>𝑡</m:t>
                        </m:r>
                      </m:e>
                    </m:d>
                    <m:r>
                      <a:rPr lang="es-UY" b="0" i="1">
                        <a:latin typeface="Cambria Math"/>
                      </a:rPr>
                      <m:t>=</m:t>
                    </m:r>
                    <m:r>
                      <a:rPr lang="es-UY" b="0" i="1">
                        <a:latin typeface="Cambria Math"/>
                      </a:rPr>
                      <m:t>𝑅</m:t>
                    </m:r>
                    <m:r>
                      <a:rPr lang="es-UY" b="0" i="1">
                        <a:latin typeface="Cambria Math"/>
                      </a:rPr>
                      <m:t>.</m:t>
                    </m:r>
                    <m:r>
                      <a:rPr lang="es-UY" b="0" i="1">
                        <a:latin typeface="Cambria Math"/>
                      </a:rPr>
                      <m:t>𝑖</m:t>
                    </m:r>
                    <m:d>
                      <m:dPr>
                        <m:ctrlPr>
                          <a:rPr lang="es-UY" b="0" i="1">
                            <a:latin typeface="Cambria Math"/>
                          </a:rPr>
                        </m:ctrlPr>
                      </m:dPr>
                      <m:e>
                        <m:r>
                          <a:rPr lang="es-UY" b="0" i="1">
                            <a:latin typeface="Cambria Math"/>
                          </a:rPr>
                          <m:t>𝑡</m:t>
                        </m:r>
                      </m:e>
                    </m:d>
                    <m:r>
                      <a:rPr lang="es-UY" b="0" i="1">
                        <a:latin typeface="Cambria Math"/>
                      </a:rPr>
                      <m:t>+</m:t>
                    </m:r>
                    <m:r>
                      <a:rPr lang="es-UY" b="0" i="1">
                        <a:latin typeface="Cambria Math"/>
                      </a:rPr>
                      <m:t>𝐿</m:t>
                    </m:r>
                    <m:f>
                      <m:fPr>
                        <m:ctrlPr>
                          <a:rPr lang="es-UY" b="0" i="1">
                            <a:latin typeface="Cambria Math"/>
                          </a:rPr>
                        </m:ctrlPr>
                      </m:fPr>
                      <m:num>
                        <m:r>
                          <a:rPr lang="es-UY" b="0" i="1">
                            <a:latin typeface="Cambria Math"/>
                          </a:rPr>
                          <m:t>𝑑𝑖</m:t>
                        </m:r>
                        <m:r>
                          <a:rPr lang="es-UY" b="0" i="1">
                            <a:latin typeface="Cambria Math"/>
                          </a:rPr>
                          <m:t>(</m:t>
                        </m:r>
                        <m:r>
                          <a:rPr lang="es-UY" b="0" i="1">
                            <a:latin typeface="Cambria Math"/>
                          </a:rPr>
                          <m:t>𝑡</m:t>
                        </m:r>
                        <m:r>
                          <a:rPr lang="es-UY" b="0" i="1">
                            <a:latin typeface="Cambria Math"/>
                          </a:rPr>
                          <m:t>)</m:t>
                        </m:r>
                      </m:num>
                      <m:den>
                        <m:r>
                          <a:rPr lang="es-UY" b="0" i="1">
                            <a:latin typeface="Cambria Math"/>
                          </a:rPr>
                          <m:t>𝑑𝑡</m:t>
                        </m:r>
                      </m:den>
                    </m:f>
                  </m:oMath>
                </m:oMathPara>
              </a14:m>
              <a:endParaRPr lang="es-UY"/>
            </a:p>
          </xdr:txBody>
        </xdr:sp>
      </mc:Choice>
      <mc:Fallback xmlns="">
        <xdr:sp macro="" textlink="">
          <xdr:nvSpPr>
            <xdr:cNvPr id="35" name="5 CuadroTexto"/>
            <xdr:cNvSpPr txBox="1"/>
          </xdr:nvSpPr>
          <xdr:spPr>
            <a:xfrm>
              <a:off x="9391650" y="1552575"/>
              <a:ext cx="2952328" cy="63478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UY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UY" b="0" i="0">
                  <a:latin typeface="Cambria Math"/>
                </a:rPr>
                <a:t>𝑢(𝑡)=𝑅.𝑖(𝑡)+𝐿 (𝑑𝑖(𝑡))/𝑑𝑡</a:t>
              </a:r>
              <a:endParaRPr lang="es-UY"/>
            </a:p>
          </xdr:txBody>
        </xdr:sp>
      </mc:Fallback>
    </mc:AlternateContent>
    <xdr:clientData/>
  </xdr:twoCellAnchor>
  <xdr:twoCellAnchor>
    <xdr:from>
      <xdr:col>10</xdr:col>
      <xdr:colOff>476250</xdr:colOff>
      <xdr:row>7</xdr:row>
      <xdr:rowOff>171450</xdr:rowOff>
    </xdr:from>
    <xdr:to>
      <xdr:col>17</xdr:col>
      <xdr:colOff>398834</xdr:colOff>
      <xdr:row>10</xdr:row>
      <xdr:rowOff>12627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" name="6 CuadroTexto"/>
            <xdr:cNvSpPr txBox="1"/>
          </xdr:nvSpPr>
          <xdr:spPr>
            <a:xfrm>
              <a:off x="9620250" y="2305050"/>
              <a:ext cx="5256584" cy="412677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UY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s-UY" b="0" i="1">
                        <a:latin typeface="Cambria Math"/>
                      </a:rPr>
                      <m:t>𝑢</m:t>
                    </m:r>
                    <m:d>
                      <m:dPr>
                        <m:ctrlPr>
                          <a:rPr lang="es-UY" b="0" i="1">
                            <a:latin typeface="Cambria Math"/>
                          </a:rPr>
                        </m:ctrlPr>
                      </m:dPr>
                      <m:e>
                        <m:r>
                          <a:rPr lang="es-UY" b="0" i="1">
                            <a:latin typeface="Cambria Math"/>
                          </a:rPr>
                          <m:t>𝑡</m:t>
                        </m:r>
                      </m:e>
                    </m:d>
                    <m:r>
                      <a:rPr lang="es-UY" b="0" i="1">
                        <a:latin typeface="Cambria Math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s-UY" b="0" i="1">
                            <a:latin typeface="Cambria Math"/>
                            <a:ea typeface="Cambria Math"/>
                          </a:rPr>
                        </m:ctrlPr>
                      </m:radPr>
                      <m:deg/>
                      <m:e>
                        <m:r>
                          <a:rPr lang="es-UY" b="0" i="1">
                            <a:latin typeface="Cambria Math"/>
                            <a:ea typeface="Cambria Math"/>
                          </a:rPr>
                          <m:t>2</m:t>
                        </m:r>
                      </m:e>
                    </m:rad>
                    <m:r>
                      <a:rPr lang="es-UY" b="0" i="1">
                        <a:latin typeface="Cambria Math"/>
                        <a:ea typeface="Cambria Math"/>
                      </a:rPr>
                      <m:t>.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𝑈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 . 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𝑠𝑒𝑛𝑜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(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𝜔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𝑡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+ 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𝜑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)</m:t>
                    </m:r>
                  </m:oMath>
                </m:oMathPara>
              </a14:m>
              <a:endParaRPr lang="es-UY"/>
            </a:p>
          </xdr:txBody>
        </xdr:sp>
      </mc:Choice>
      <mc:Fallback xmlns="">
        <xdr:sp macro="" textlink="">
          <xdr:nvSpPr>
            <xdr:cNvPr id="36" name="6 CuadroTexto"/>
            <xdr:cNvSpPr txBox="1"/>
          </xdr:nvSpPr>
          <xdr:spPr>
            <a:xfrm>
              <a:off x="9620250" y="2305050"/>
              <a:ext cx="5256584" cy="412677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UY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UY" b="0" i="0">
                  <a:latin typeface="Cambria Math"/>
                </a:rPr>
                <a:t>𝑢(𝑡)=</a:t>
              </a:r>
              <a:r>
                <a:rPr lang="es-UY" b="0" i="0">
                  <a:latin typeface="Cambria Math"/>
                  <a:ea typeface="Cambria Math"/>
                </a:rPr>
                <a:t>√2.𝑈 . 𝑠𝑒𝑛𝑜(𝜔𝑡+ 𝜑)</a:t>
              </a:r>
              <a:endParaRPr lang="es-UY"/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12</xdr:row>
      <xdr:rowOff>19049</xdr:rowOff>
    </xdr:from>
    <xdr:to>
      <xdr:col>1</xdr:col>
      <xdr:colOff>581268</xdr:colOff>
      <xdr:row>16</xdr:row>
      <xdr:rowOff>142874</xdr:rowOff>
    </xdr:to>
    <xdr:sp macro="" textlink="">
      <xdr:nvSpPr>
        <xdr:cNvPr id="2" name="1 Elipse"/>
        <xdr:cNvSpPr/>
      </xdr:nvSpPr>
      <xdr:spPr>
        <a:xfrm>
          <a:off x="257176" y="2762249"/>
          <a:ext cx="1086092" cy="11144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2</xdr:col>
      <xdr:colOff>400050</xdr:colOff>
      <xdr:row>2</xdr:row>
      <xdr:rowOff>38100</xdr:rowOff>
    </xdr:from>
    <xdr:to>
      <xdr:col>4</xdr:col>
      <xdr:colOff>200025</xdr:colOff>
      <xdr:row>6</xdr:row>
      <xdr:rowOff>9525</xdr:rowOff>
    </xdr:to>
    <xdr:grpSp>
      <xdr:nvGrpSpPr>
        <xdr:cNvPr id="3" name="2 Grupo"/>
        <xdr:cNvGrpSpPr/>
      </xdr:nvGrpSpPr>
      <xdr:grpSpPr>
        <a:xfrm>
          <a:off x="1924050" y="647700"/>
          <a:ext cx="1323975" cy="733425"/>
          <a:chOff x="4438650" y="458389"/>
          <a:chExt cx="3943350" cy="2228761"/>
        </a:xfrm>
      </xdr:grpSpPr>
      <xdr:sp macro="" textlink="">
        <xdr:nvSpPr>
          <xdr:cNvPr id="4" name="3 Forma libre"/>
          <xdr:cNvSpPr/>
        </xdr:nvSpPr>
        <xdr:spPr>
          <a:xfrm>
            <a:off x="4438650" y="525064"/>
            <a:ext cx="990600" cy="2162086"/>
          </a:xfrm>
          <a:custGeom>
            <a:avLst/>
            <a:gdLst>
              <a:gd name="connsiteX0" fmla="*/ 0 w 990600"/>
              <a:gd name="connsiteY0" fmla="*/ 1132286 h 2162086"/>
              <a:gd name="connsiteX1" fmla="*/ 390525 w 990600"/>
              <a:gd name="connsiteY1" fmla="*/ 27386 h 2162086"/>
              <a:gd name="connsiteX2" fmla="*/ 619125 w 990600"/>
              <a:gd name="connsiteY2" fmla="*/ 2141936 h 2162086"/>
              <a:gd name="connsiteX3" fmla="*/ 990600 w 990600"/>
              <a:gd name="connsiteY3" fmla="*/ 1084661 h 216208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90600" h="2162086">
                <a:moveTo>
                  <a:pt x="0" y="1132286"/>
                </a:moveTo>
                <a:cubicBezTo>
                  <a:pt x="143669" y="495698"/>
                  <a:pt x="287338" y="-140889"/>
                  <a:pt x="390525" y="27386"/>
                </a:cubicBezTo>
                <a:cubicBezTo>
                  <a:pt x="493712" y="195661"/>
                  <a:pt x="519113" y="1965724"/>
                  <a:pt x="619125" y="2141936"/>
                </a:cubicBezTo>
                <a:cubicBezTo>
                  <a:pt x="719137" y="2318148"/>
                  <a:pt x="887413" y="1286273"/>
                  <a:pt x="990600" y="1084661"/>
                </a:cubicBezTo>
              </a:path>
            </a:pathLst>
          </a:custGeom>
          <a:noFill/>
          <a:ln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UY" sz="1100"/>
          </a:p>
        </xdr:txBody>
      </xdr:sp>
      <xdr:sp macro="" textlink="">
        <xdr:nvSpPr>
          <xdr:cNvPr id="5" name="4 Forma libre"/>
          <xdr:cNvSpPr/>
        </xdr:nvSpPr>
        <xdr:spPr>
          <a:xfrm>
            <a:off x="5419725" y="506014"/>
            <a:ext cx="990600" cy="2162086"/>
          </a:xfrm>
          <a:custGeom>
            <a:avLst/>
            <a:gdLst>
              <a:gd name="connsiteX0" fmla="*/ 0 w 990600"/>
              <a:gd name="connsiteY0" fmla="*/ 1132286 h 2162086"/>
              <a:gd name="connsiteX1" fmla="*/ 390525 w 990600"/>
              <a:gd name="connsiteY1" fmla="*/ 27386 h 2162086"/>
              <a:gd name="connsiteX2" fmla="*/ 619125 w 990600"/>
              <a:gd name="connsiteY2" fmla="*/ 2141936 h 2162086"/>
              <a:gd name="connsiteX3" fmla="*/ 990600 w 990600"/>
              <a:gd name="connsiteY3" fmla="*/ 1084661 h 216208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90600" h="2162086">
                <a:moveTo>
                  <a:pt x="0" y="1132286"/>
                </a:moveTo>
                <a:cubicBezTo>
                  <a:pt x="143669" y="495698"/>
                  <a:pt x="287338" y="-140889"/>
                  <a:pt x="390525" y="27386"/>
                </a:cubicBezTo>
                <a:cubicBezTo>
                  <a:pt x="493712" y="195661"/>
                  <a:pt x="519113" y="1965724"/>
                  <a:pt x="619125" y="2141936"/>
                </a:cubicBezTo>
                <a:cubicBezTo>
                  <a:pt x="719137" y="2318148"/>
                  <a:pt x="887413" y="1286273"/>
                  <a:pt x="990600" y="1084661"/>
                </a:cubicBezTo>
              </a:path>
            </a:pathLst>
          </a:custGeom>
          <a:noFill/>
          <a:ln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UY" sz="1100"/>
          </a:p>
        </xdr:txBody>
      </xdr:sp>
      <xdr:sp macro="" textlink="">
        <xdr:nvSpPr>
          <xdr:cNvPr id="6" name="5 Forma libre"/>
          <xdr:cNvSpPr/>
        </xdr:nvSpPr>
        <xdr:spPr>
          <a:xfrm>
            <a:off x="6410325" y="477439"/>
            <a:ext cx="990600" cy="2162086"/>
          </a:xfrm>
          <a:custGeom>
            <a:avLst/>
            <a:gdLst>
              <a:gd name="connsiteX0" fmla="*/ 0 w 990600"/>
              <a:gd name="connsiteY0" fmla="*/ 1132286 h 2162086"/>
              <a:gd name="connsiteX1" fmla="*/ 390525 w 990600"/>
              <a:gd name="connsiteY1" fmla="*/ 27386 h 2162086"/>
              <a:gd name="connsiteX2" fmla="*/ 619125 w 990600"/>
              <a:gd name="connsiteY2" fmla="*/ 2141936 h 2162086"/>
              <a:gd name="connsiteX3" fmla="*/ 990600 w 990600"/>
              <a:gd name="connsiteY3" fmla="*/ 1084661 h 216208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90600" h="2162086">
                <a:moveTo>
                  <a:pt x="0" y="1132286"/>
                </a:moveTo>
                <a:cubicBezTo>
                  <a:pt x="143669" y="495698"/>
                  <a:pt x="287338" y="-140889"/>
                  <a:pt x="390525" y="27386"/>
                </a:cubicBezTo>
                <a:cubicBezTo>
                  <a:pt x="493712" y="195661"/>
                  <a:pt x="519113" y="1965724"/>
                  <a:pt x="619125" y="2141936"/>
                </a:cubicBezTo>
                <a:cubicBezTo>
                  <a:pt x="719137" y="2318148"/>
                  <a:pt x="887413" y="1286273"/>
                  <a:pt x="990600" y="1084661"/>
                </a:cubicBezTo>
              </a:path>
            </a:pathLst>
          </a:custGeom>
          <a:noFill/>
          <a:ln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UY" sz="1100"/>
          </a:p>
        </xdr:txBody>
      </xdr:sp>
      <xdr:sp macro="" textlink="">
        <xdr:nvSpPr>
          <xdr:cNvPr id="7" name="6 Forma libre"/>
          <xdr:cNvSpPr/>
        </xdr:nvSpPr>
        <xdr:spPr>
          <a:xfrm>
            <a:off x="7391400" y="458389"/>
            <a:ext cx="990600" cy="2162086"/>
          </a:xfrm>
          <a:custGeom>
            <a:avLst/>
            <a:gdLst>
              <a:gd name="connsiteX0" fmla="*/ 0 w 990600"/>
              <a:gd name="connsiteY0" fmla="*/ 1132286 h 2162086"/>
              <a:gd name="connsiteX1" fmla="*/ 390525 w 990600"/>
              <a:gd name="connsiteY1" fmla="*/ 27386 h 2162086"/>
              <a:gd name="connsiteX2" fmla="*/ 619125 w 990600"/>
              <a:gd name="connsiteY2" fmla="*/ 2141936 h 2162086"/>
              <a:gd name="connsiteX3" fmla="*/ 990600 w 990600"/>
              <a:gd name="connsiteY3" fmla="*/ 1084661 h 216208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90600" h="2162086">
                <a:moveTo>
                  <a:pt x="0" y="1132286"/>
                </a:moveTo>
                <a:cubicBezTo>
                  <a:pt x="143669" y="495698"/>
                  <a:pt x="287338" y="-140889"/>
                  <a:pt x="390525" y="27386"/>
                </a:cubicBezTo>
                <a:cubicBezTo>
                  <a:pt x="493712" y="195661"/>
                  <a:pt x="519113" y="1965724"/>
                  <a:pt x="619125" y="2141936"/>
                </a:cubicBezTo>
                <a:cubicBezTo>
                  <a:pt x="719137" y="2318148"/>
                  <a:pt x="887413" y="1286273"/>
                  <a:pt x="990600" y="1084661"/>
                </a:cubicBezTo>
              </a:path>
            </a:pathLst>
          </a:custGeom>
          <a:noFill/>
          <a:ln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UY" sz="1100"/>
          </a:p>
        </xdr:txBody>
      </xdr:sp>
    </xdr:grpSp>
    <xdr:clientData/>
  </xdr:twoCellAnchor>
  <xdr:twoCellAnchor>
    <xdr:from>
      <xdr:col>1</xdr:col>
      <xdr:colOff>46892</xdr:colOff>
      <xdr:row>4</xdr:row>
      <xdr:rowOff>51646</xdr:rowOff>
    </xdr:from>
    <xdr:to>
      <xdr:col>2</xdr:col>
      <xdr:colOff>400050</xdr:colOff>
      <xdr:row>4</xdr:row>
      <xdr:rowOff>55685</xdr:rowOff>
    </xdr:to>
    <xdr:cxnSp macro="">
      <xdr:nvCxnSpPr>
        <xdr:cNvPr id="8" name="7 Conector recto"/>
        <xdr:cNvCxnSpPr>
          <a:stCxn id="4" idx="0"/>
        </xdr:cNvCxnSpPr>
      </xdr:nvCxnSpPr>
      <xdr:spPr>
        <a:xfrm flipH="1">
          <a:off x="808892" y="1042246"/>
          <a:ext cx="1115158" cy="4039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38222</xdr:colOff>
      <xdr:row>4</xdr:row>
      <xdr:rowOff>60615</xdr:rowOff>
    </xdr:from>
    <xdr:to>
      <xdr:col>1</xdr:col>
      <xdr:colOff>43295</xdr:colOff>
      <xdr:row>12</xdr:row>
      <xdr:rowOff>19049</xdr:rowOff>
    </xdr:to>
    <xdr:cxnSp macro="">
      <xdr:nvCxnSpPr>
        <xdr:cNvPr id="9" name="8 Conector recto"/>
        <xdr:cNvCxnSpPr>
          <a:stCxn id="2" idx="0"/>
        </xdr:cNvCxnSpPr>
      </xdr:nvCxnSpPr>
      <xdr:spPr>
        <a:xfrm flipV="1">
          <a:off x="800222" y="1051215"/>
          <a:ext cx="5073" cy="1711034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230130</xdr:colOff>
      <xdr:row>4</xdr:row>
      <xdr:rowOff>16839</xdr:rowOff>
    </xdr:from>
    <xdr:to>
      <xdr:col>6</xdr:col>
      <xdr:colOff>228756</xdr:colOff>
      <xdr:row>4</xdr:row>
      <xdr:rowOff>26914</xdr:rowOff>
    </xdr:to>
    <xdr:cxnSp macro="">
      <xdr:nvCxnSpPr>
        <xdr:cNvPr id="10" name="9 Conector recto"/>
        <xdr:cNvCxnSpPr/>
      </xdr:nvCxnSpPr>
      <xdr:spPr>
        <a:xfrm>
          <a:off x="3278130" y="1007439"/>
          <a:ext cx="1522626" cy="1007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200117</xdr:colOff>
      <xdr:row>1</xdr:row>
      <xdr:rowOff>118098</xdr:rowOff>
    </xdr:from>
    <xdr:to>
      <xdr:col>6</xdr:col>
      <xdr:colOff>498050</xdr:colOff>
      <xdr:row>6</xdr:row>
      <xdr:rowOff>97997</xdr:rowOff>
    </xdr:to>
    <xdr:grpSp>
      <xdr:nvGrpSpPr>
        <xdr:cNvPr id="11" name="10 Grupo"/>
        <xdr:cNvGrpSpPr/>
      </xdr:nvGrpSpPr>
      <xdr:grpSpPr>
        <a:xfrm>
          <a:off x="4772117" y="537198"/>
          <a:ext cx="297933" cy="932399"/>
          <a:chOff x="3861288" y="2557096"/>
          <a:chExt cx="657959" cy="1172308"/>
        </a:xfrm>
      </xdr:grpSpPr>
      <xdr:cxnSp macro="">
        <xdr:nvCxnSpPr>
          <xdr:cNvPr id="12" name="11 Conector recto"/>
          <xdr:cNvCxnSpPr/>
        </xdr:nvCxnSpPr>
        <xdr:spPr>
          <a:xfrm flipV="1">
            <a:off x="3861288" y="2557096"/>
            <a:ext cx="183174" cy="615462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12 Conector recto"/>
          <xdr:cNvCxnSpPr/>
        </xdr:nvCxnSpPr>
        <xdr:spPr>
          <a:xfrm>
            <a:off x="4048125" y="2571750"/>
            <a:ext cx="289413" cy="1157654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13 Conector recto"/>
          <xdr:cNvCxnSpPr/>
        </xdr:nvCxnSpPr>
        <xdr:spPr>
          <a:xfrm flipV="1">
            <a:off x="4336073" y="3105150"/>
            <a:ext cx="183174" cy="615462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487371</xdr:colOff>
      <xdr:row>1</xdr:row>
      <xdr:rowOff>128727</xdr:rowOff>
    </xdr:from>
    <xdr:to>
      <xdr:col>7</xdr:col>
      <xdr:colOff>23304</xdr:colOff>
      <xdr:row>6</xdr:row>
      <xdr:rowOff>108626</xdr:rowOff>
    </xdr:to>
    <xdr:grpSp>
      <xdr:nvGrpSpPr>
        <xdr:cNvPr id="15" name="14 Grupo"/>
        <xdr:cNvGrpSpPr/>
      </xdr:nvGrpSpPr>
      <xdr:grpSpPr>
        <a:xfrm>
          <a:off x="5059371" y="547827"/>
          <a:ext cx="297933" cy="932399"/>
          <a:chOff x="3861288" y="2557096"/>
          <a:chExt cx="657959" cy="1172308"/>
        </a:xfrm>
      </xdr:grpSpPr>
      <xdr:cxnSp macro="">
        <xdr:nvCxnSpPr>
          <xdr:cNvPr id="16" name="15 Conector recto"/>
          <xdr:cNvCxnSpPr/>
        </xdr:nvCxnSpPr>
        <xdr:spPr>
          <a:xfrm flipV="1">
            <a:off x="3861288" y="2557096"/>
            <a:ext cx="183174" cy="615462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16 Conector recto"/>
          <xdr:cNvCxnSpPr/>
        </xdr:nvCxnSpPr>
        <xdr:spPr>
          <a:xfrm>
            <a:off x="4048125" y="2571750"/>
            <a:ext cx="289413" cy="1157654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17 Conector recto"/>
          <xdr:cNvCxnSpPr/>
        </xdr:nvCxnSpPr>
        <xdr:spPr>
          <a:xfrm flipV="1">
            <a:off x="4336073" y="3105150"/>
            <a:ext cx="183174" cy="615462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7234</xdr:colOff>
      <xdr:row>1</xdr:row>
      <xdr:rowOff>141967</xdr:rowOff>
    </xdr:from>
    <xdr:to>
      <xdr:col>7</xdr:col>
      <xdr:colOff>305167</xdr:colOff>
      <xdr:row>6</xdr:row>
      <xdr:rowOff>121866</xdr:rowOff>
    </xdr:to>
    <xdr:grpSp>
      <xdr:nvGrpSpPr>
        <xdr:cNvPr id="19" name="18 Grupo"/>
        <xdr:cNvGrpSpPr/>
      </xdr:nvGrpSpPr>
      <xdr:grpSpPr>
        <a:xfrm>
          <a:off x="5341234" y="561067"/>
          <a:ext cx="297933" cy="932399"/>
          <a:chOff x="3861288" y="2557096"/>
          <a:chExt cx="657959" cy="1172308"/>
        </a:xfrm>
      </xdr:grpSpPr>
      <xdr:cxnSp macro="">
        <xdr:nvCxnSpPr>
          <xdr:cNvPr id="20" name="19 Conector recto"/>
          <xdr:cNvCxnSpPr/>
        </xdr:nvCxnSpPr>
        <xdr:spPr>
          <a:xfrm flipV="1">
            <a:off x="3861288" y="2557096"/>
            <a:ext cx="183174" cy="615462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20 Conector recto"/>
          <xdr:cNvCxnSpPr/>
        </xdr:nvCxnSpPr>
        <xdr:spPr>
          <a:xfrm>
            <a:off x="4048125" y="2571750"/>
            <a:ext cx="289413" cy="1157654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21 Conector recto"/>
          <xdr:cNvCxnSpPr/>
        </xdr:nvCxnSpPr>
        <xdr:spPr>
          <a:xfrm flipV="1">
            <a:off x="4336073" y="3105150"/>
            <a:ext cx="183174" cy="615462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305374</xdr:colOff>
      <xdr:row>1</xdr:row>
      <xdr:rowOff>124675</xdr:rowOff>
    </xdr:from>
    <xdr:to>
      <xdr:col>7</xdr:col>
      <xdr:colOff>603307</xdr:colOff>
      <xdr:row>6</xdr:row>
      <xdr:rowOff>104574</xdr:rowOff>
    </xdr:to>
    <xdr:grpSp>
      <xdr:nvGrpSpPr>
        <xdr:cNvPr id="23" name="22 Grupo"/>
        <xdr:cNvGrpSpPr/>
      </xdr:nvGrpSpPr>
      <xdr:grpSpPr>
        <a:xfrm>
          <a:off x="5639374" y="543775"/>
          <a:ext cx="297933" cy="932399"/>
          <a:chOff x="3861288" y="2557096"/>
          <a:chExt cx="657959" cy="1172308"/>
        </a:xfrm>
      </xdr:grpSpPr>
      <xdr:cxnSp macro="">
        <xdr:nvCxnSpPr>
          <xdr:cNvPr id="24" name="23 Conector recto"/>
          <xdr:cNvCxnSpPr/>
        </xdr:nvCxnSpPr>
        <xdr:spPr>
          <a:xfrm flipV="1">
            <a:off x="3861288" y="2557096"/>
            <a:ext cx="183174" cy="615462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24 Conector recto"/>
          <xdr:cNvCxnSpPr/>
        </xdr:nvCxnSpPr>
        <xdr:spPr>
          <a:xfrm>
            <a:off x="4048125" y="2571750"/>
            <a:ext cx="289413" cy="1157654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25 Conector recto"/>
          <xdr:cNvCxnSpPr/>
        </xdr:nvCxnSpPr>
        <xdr:spPr>
          <a:xfrm flipV="1">
            <a:off x="4336073" y="3105150"/>
            <a:ext cx="183174" cy="615462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600075</xdr:colOff>
      <xdr:row>4</xdr:row>
      <xdr:rowOff>0</xdr:rowOff>
    </xdr:from>
    <xdr:to>
      <xdr:col>10</xdr:col>
      <xdr:colOff>0</xdr:colOff>
      <xdr:row>4</xdr:row>
      <xdr:rowOff>0</xdr:rowOff>
    </xdr:to>
    <xdr:cxnSp macro="">
      <xdr:nvCxnSpPr>
        <xdr:cNvPr id="27" name="26 Conector recto"/>
        <xdr:cNvCxnSpPr/>
      </xdr:nvCxnSpPr>
      <xdr:spPr>
        <a:xfrm>
          <a:off x="5934075" y="990600"/>
          <a:ext cx="1685925" cy="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38102</xdr:colOff>
      <xdr:row>16</xdr:row>
      <xdr:rowOff>142874</xdr:rowOff>
    </xdr:from>
    <xdr:to>
      <xdr:col>1</xdr:col>
      <xdr:colOff>38222</xdr:colOff>
      <xdr:row>23</xdr:row>
      <xdr:rowOff>0</xdr:rowOff>
    </xdr:to>
    <xdr:cxnSp macro="">
      <xdr:nvCxnSpPr>
        <xdr:cNvPr id="28" name="27 Conector recto"/>
        <xdr:cNvCxnSpPr>
          <a:stCxn id="2" idx="4"/>
        </xdr:cNvCxnSpPr>
      </xdr:nvCxnSpPr>
      <xdr:spPr>
        <a:xfrm flipH="1">
          <a:off x="800102" y="3876674"/>
          <a:ext cx="120" cy="1190626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23</xdr:row>
      <xdr:rowOff>0</xdr:rowOff>
    </xdr:from>
    <xdr:to>
      <xdr:col>10</xdr:col>
      <xdr:colOff>0</xdr:colOff>
      <xdr:row>23</xdr:row>
      <xdr:rowOff>9526</xdr:rowOff>
    </xdr:to>
    <xdr:cxnSp macro="">
      <xdr:nvCxnSpPr>
        <xdr:cNvPr id="29" name="28 Conector recto"/>
        <xdr:cNvCxnSpPr/>
      </xdr:nvCxnSpPr>
      <xdr:spPr>
        <a:xfrm flipV="1">
          <a:off x="838200" y="5067300"/>
          <a:ext cx="6781800" cy="9526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752475</xdr:colOff>
      <xdr:row>3</xdr:row>
      <xdr:rowOff>180975</xdr:rowOff>
    </xdr:from>
    <xdr:to>
      <xdr:col>10</xdr:col>
      <xdr:colOff>0</xdr:colOff>
      <xdr:row>11</xdr:row>
      <xdr:rowOff>0</xdr:rowOff>
    </xdr:to>
    <xdr:cxnSp macro="">
      <xdr:nvCxnSpPr>
        <xdr:cNvPr id="30" name="29 Conector recto"/>
        <xdr:cNvCxnSpPr/>
      </xdr:nvCxnSpPr>
      <xdr:spPr>
        <a:xfrm>
          <a:off x="7610475" y="981075"/>
          <a:ext cx="9525" cy="15716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752475</xdr:colOff>
      <xdr:row>16</xdr:row>
      <xdr:rowOff>0</xdr:rowOff>
    </xdr:from>
    <xdr:to>
      <xdr:col>10</xdr:col>
      <xdr:colOff>0</xdr:colOff>
      <xdr:row>23</xdr:row>
      <xdr:rowOff>9525</xdr:rowOff>
    </xdr:to>
    <xdr:cxnSp macro="">
      <xdr:nvCxnSpPr>
        <xdr:cNvPr id="31" name="30 Conector recto"/>
        <xdr:cNvCxnSpPr/>
      </xdr:nvCxnSpPr>
      <xdr:spPr>
        <a:xfrm flipV="1">
          <a:off x="7610475" y="3733800"/>
          <a:ext cx="9525" cy="13430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</xdr:row>
      <xdr:rowOff>381000</xdr:rowOff>
    </xdr:from>
    <xdr:to>
      <xdr:col>10</xdr:col>
      <xdr:colOff>438150</xdr:colOff>
      <xdr:row>16</xdr:row>
      <xdr:rowOff>152400</xdr:rowOff>
    </xdr:to>
    <xdr:cxnSp macro="">
      <xdr:nvCxnSpPr>
        <xdr:cNvPr id="32" name="31 Conector recto"/>
        <xdr:cNvCxnSpPr/>
      </xdr:nvCxnSpPr>
      <xdr:spPr>
        <a:xfrm>
          <a:off x="7620000" y="2514600"/>
          <a:ext cx="438150" cy="137160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47626</xdr:colOff>
      <xdr:row>10</xdr:row>
      <xdr:rowOff>171450</xdr:rowOff>
    </xdr:from>
    <xdr:to>
      <xdr:col>10</xdr:col>
      <xdr:colOff>542926</xdr:colOff>
      <xdr:row>15</xdr:row>
      <xdr:rowOff>0</xdr:rowOff>
    </xdr:to>
    <xdr:sp macro="" textlink="">
      <xdr:nvSpPr>
        <xdr:cNvPr id="33" name="32 Arco"/>
        <xdr:cNvSpPr/>
      </xdr:nvSpPr>
      <xdr:spPr>
        <a:xfrm rot="6241388">
          <a:off x="6915151" y="2295525"/>
          <a:ext cx="1238250" cy="1257300"/>
        </a:xfrm>
        <a:prstGeom prst="arc">
          <a:avLst/>
        </a:prstGeom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4</xdr:col>
      <xdr:colOff>161925</xdr:colOff>
      <xdr:row>8</xdr:row>
      <xdr:rowOff>152400</xdr:rowOff>
    </xdr:from>
    <xdr:to>
      <xdr:col>6</xdr:col>
      <xdr:colOff>361950</xdr:colOff>
      <xdr:row>8</xdr:row>
      <xdr:rowOff>180975</xdr:rowOff>
    </xdr:to>
    <xdr:cxnSp macro="">
      <xdr:nvCxnSpPr>
        <xdr:cNvPr id="34" name="33 Conector recto de flecha"/>
        <xdr:cNvCxnSpPr/>
      </xdr:nvCxnSpPr>
      <xdr:spPr>
        <a:xfrm flipV="1">
          <a:off x="3209925" y="1905000"/>
          <a:ext cx="1724025" cy="28575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247650</xdr:colOff>
      <xdr:row>3</xdr:row>
      <xdr:rowOff>180975</xdr:rowOff>
    </xdr:from>
    <xdr:to>
      <xdr:col>14</xdr:col>
      <xdr:colOff>151978</xdr:colOff>
      <xdr:row>7</xdr:row>
      <xdr:rowOff>53764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" name="5 CuadroTexto"/>
            <xdr:cNvSpPr txBox="1"/>
          </xdr:nvSpPr>
          <xdr:spPr>
            <a:xfrm>
              <a:off x="7867650" y="981075"/>
              <a:ext cx="2952328" cy="63478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UY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UY" b="0" i="1">
                        <a:latin typeface="Cambria Math"/>
                      </a:rPr>
                      <m:t>𝑢</m:t>
                    </m:r>
                    <m:d>
                      <m:dPr>
                        <m:ctrlPr>
                          <a:rPr lang="es-UY" b="0" i="1">
                            <a:latin typeface="Cambria Math"/>
                          </a:rPr>
                        </m:ctrlPr>
                      </m:dPr>
                      <m:e>
                        <m:r>
                          <a:rPr lang="es-UY" b="0" i="1">
                            <a:latin typeface="Cambria Math"/>
                          </a:rPr>
                          <m:t>𝑡</m:t>
                        </m:r>
                      </m:e>
                    </m:d>
                    <m:r>
                      <a:rPr lang="es-UY" b="0" i="1">
                        <a:latin typeface="Cambria Math"/>
                      </a:rPr>
                      <m:t>=</m:t>
                    </m:r>
                    <m:r>
                      <a:rPr lang="es-UY" b="0" i="1">
                        <a:latin typeface="Cambria Math"/>
                      </a:rPr>
                      <m:t>𝑅</m:t>
                    </m:r>
                    <m:r>
                      <a:rPr lang="es-UY" b="0" i="1">
                        <a:latin typeface="Cambria Math"/>
                      </a:rPr>
                      <m:t>.</m:t>
                    </m:r>
                    <m:r>
                      <a:rPr lang="es-UY" b="0" i="1">
                        <a:latin typeface="Cambria Math"/>
                      </a:rPr>
                      <m:t>𝑖</m:t>
                    </m:r>
                    <m:d>
                      <m:dPr>
                        <m:ctrlPr>
                          <a:rPr lang="es-UY" b="0" i="1">
                            <a:latin typeface="Cambria Math"/>
                          </a:rPr>
                        </m:ctrlPr>
                      </m:dPr>
                      <m:e>
                        <m:r>
                          <a:rPr lang="es-UY" b="0" i="1">
                            <a:latin typeface="Cambria Math"/>
                          </a:rPr>
                          <m:t>𝑡</m:t>
                        </m:r>
                      </m:e>
                    </m:d>
                    <m:r>
                      <a:rPr lang="es-UY" b="0" i="1">
                        <a:latin typeface="Cambria Math"/>
                      </a:rPr>
                      <m:t>+</m:t>
                    </m:r>
                    <m:r>
                      <a:rPr lang="es-UY" b="0" i="1">
                        <a:latin typeface="Cambria Math"/>
                      </a:rPr>
                      <m:t>𝐿</m:t>
                    </m:r>
                    <m:f>
                      <m:fPr>
                        <m:ctrlPr>
                          <a:rPr lang="es-UY" b="0" i="1">
                            <a:latin typeface="Cambria Math"/>
                          </a:rPr>
                        </m:ctrlPr>
                      </m:fPr>
                      <m:num>
                        <m:r>
                          <a:rPr lang="es-UY" b="0" i="1">
                            <a:latin typeface="Cambria Math"/>
                          </a:rPr>
                          <m:t>𝑑𝑖</m:t>
                        </m:r>
                        <m:r>
                          <a:rPr lang="es-UY" b="0" i="1">
                            <a:latin typeface="Cambria Math"/>
                          </a:rPr>
                          <m:t>(</m:t>
                        </m:r>
                        <m:r>
                          <a:rPr lang="es-UY" b="0" i="1">
                            <a:latin typeface="Cambria Math"/>
                          </a:rPr>
                          <m:t>𝑡</m:t>
                        </m:r>
                        <m:r>
                          <a:rPr lang="es-UY" b="0" i="1">
                            <a:latin typeface="Cambria Math"/>
                          </a:rPr>
                          <m:t>)</m:t>
                        </m:r>
                      </m:num>
                      <m:den>
                        <m:r>
                          <a:rPr lang="es-UY" b="0" i="1">
                            <a:latin typeface="Cambria Math"/>
                          </a:rPr>
                          <m:t>𝑑𝑡</m:t>
                        </m:r>
                      </m:den>
                    </m:f>
                  </m:oMath>
                </m:oMathPara>
              </a14:m>
              <a:endParaRPr lang="es-UY"/>
            </a:p>
          </xdr:txBody>
        </xdr:sp>
      </mc:Choice>
      <mc:Fallback xmlns="">
        <xdr:sp macro="" textlink="">
          <xdr:nvSpPr>
            <xdr:cNvPr id="35" name="5 CuadroTexto"/>
            <xdr:cNvSpPr txBox="1"/>
          </xdr:nvSpPr>
          <xdr:spPr>
            <a:xfrm>
              <a:off x="7867650" y="981075"/>
              <a:ext cx="2952328" cy="63478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UY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UY" b="0" i="0">
                  <a:latin typeface="Cambria Math"/>
                </a:rPr>
                <a:t>𝑢(𝑡)=𝑅.𝑖(𝑡)+𝐿 (𝑑𝑖(𝑡))/𝑑𝑡</a:t>
              </a:r>
              <a:endParaRPr lang="es-UY"/>
            </a:p>
          </xdr:txBody>
        </xdr:sp>
      </mc:Fallback>
    </mc:AlternateContent>
    <xdr:clientData/>
  </xdr:twoCellAnchor>
  <xdr:twoCellAnchor>
    <xdr:from>
      <xdr:col>10</xdr:col>
      <xdr:colOff>476250</xdr:colOff>
      <xdr:row>7</xdr:row>
      <xdr:rowOff>171450</xdr:rowOff>
    </xdr:from>
    <xdr:to>
      <xdr:col>17</xdr:col>
      <xdr:colOff>398834</xdr:colOff>
      <xdr:row>10</xdr:row>
      <xdr:rowOff>12627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" name="6 CuadroTexto"/>
            <xdr:cNvSpPr txBox="1"/>
          </xdr:nvSpPr>
          <xdr:spPr>
            <a:xfrm>
              <a:off x="8096250" y="1733550"/>
              <a:ext cx="5256584" cy="412677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UY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s-UY" b="0" i="1">
                        <a:latin typeface="Cambria Math"/>
                      </a:rPr>
                      <m:t>𝑢</m:t>
                    </m:r>
                    <m:d>
                      <m:dPr>
                        <m:ctrlPr>
                          <a:rPr lang="es-UY" b="0" i="1">
                            <a:latin typeface="Cambria Math"/>
                          </a:rPr>
                        </m:ctrlPr>
                      </m:dPr>
                      <m:e>
                        <m:r>
                          <a:rPr lang="es-UY" b="0" i="1">
                            <a:latin typeface="Cambria Math"/>
                          </a:rPr>
                          <m:t>𝑡</m:t>
                        </m:r>
                      </m:e>
                    </m:d>
                    <m:r>
                      <a:rPr lang="es-UY" b="0" i="1">
                        <a:latin typeface="Cambria Math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s-UY" b="0" i="1">
                            <a:latin typeface="Cambria Math"/>
                            <a:ea typeface="Cambria Math"/>
                          </a:rPr>
                        </m:ctrlPr>
                      </m:radPr>
                      <m:deg/>
                      <m:e>
                        <m:r>
                          <a:rPr lang="es-UY" b="0" i="1">
                            <a:latin typeface="Cambria Math"/>
                            <a:ea typeface="Cambria Math"/>
                          </a:rPr>
                          <m:t>2</m:t>
                        </m:r>
                      </m:e>
                    </m:rad>
                    <m:r>
                      <a:rPr lang="es-UY" b="0" i="1">
                        <a:latin typeface="Cambria Math"/>
                        <a:ea typeface="Cambria Math"/>
                      </a:rPr>
                      <m:t>.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𝑈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 . 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𝑠𝑒𝑛𝑜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(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𝜔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𝑡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+ 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𝜑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)</m:t>
                    </m:r>
                  </m:oMath>
                </m:oMathPara>
              </a14:m>
              <a:endParaRPr lang="es-UY"/>
            </a:p>
          </xdr:txBody>
        </xdr:sp>
      </mc:Choice>
      <mc:Fallback xmlns="">
        <xdr:sp macro="" textlink="">
          <xdr:nvSpPr>
            <xdr:cNvPr id="36" name="6 CuadroTexto"/>
            <xdr:cNvSpPr txBox="1"/>
          </xdr:nvSpPr>
          <xdr:spPr>
            <a:xfrm>
              <a:off x="8096250" y="1733550"/>
              <a:ext cx="5256584" cy="412677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UY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UY" b="0" i="0">
                  <a:latin typeface="Cambria Math"/>
                </a:rPr>
                <a:t>𝑢(𝑡)=</a:t>
              </a:r>
              <a:r>
                <a:rPr lang="es-UY" b="0" i="0">
                  <a:latin typeface="Cambria Math"/>
                  <a:ea typeface="Cambria Math"/>
                </a:rPr>
                <a:t>√2.𝑈 . 𝑠𝑒𝑛𝑜(𝜔𝑡+ 𝜑)</a:t>
              </a:r>
              <a:endParaRPr lang="es-UY"/>
            </a:p>
          </xdr:txBody>
        </xdr:sp>
      </mc:Fallback>
    </mc:AlternateContent>
    <xdr:clientData/>
  </xdr:twoCellAnchor>
  <xdr:twoCellAnchor>
    <xdr:from>
      <xdr:col>1</xdr:col>
      <xdr:colOff>742950</xdr:colOff>
      <xdr:row>19</xdr:row>
      <xdr:rowOff>142875</xdr:rowOff>
    </xdr:from>
    <xdr:to>
      <xdr:col>10</xdr:col>
      <xdr:colOff>645318</xdr:colOff>
      <xdr:row>22</xdr:row>
      <xdr:rowOff>71897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" name="8 CuadroTexto"/>
            <xdr:cNvSpPr txBox="1"/>
          </xdr:nvSpPr>
          <xdr:spPr>
            <a:xfrm>
              <a:off x="1504950" y="4448175"/>
              <a:ext cx="6760368" cy="500522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UY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UY" b="0" i="1">
                        <a:latin typeface="Cambria Math"/>
                      </a:rPr>
                      <m:t>𝑖</m:t>
                    </m:r>
                    <m:d>
                      <m:dPr>
                        <m:ctrlPr>
                          <a:rPr lang="es-UY" b="0" i="1">
                            <a:latin typeface="Cambria Math"/>
                          </a:rPr>
                        </m:ctrlPr>
                      </m:dPr>
                      <m:e>
                        <m:r>
                          <a:rPr lang="es-UY" b="0" i="1">
                            <a:latin typeface="Cambria Math"/>
                          </a:rPr>
                          <m:t>𝑡</m:t>
                        </m:r>
                      </m:e>
                    </m:d>
                    <m:r>
                      <a:rPr lang="es-UY" b="0" i="1">
                        <a:latin typeface="Cambria Math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s-UY" b="0" i="1">
                            <a:latin typeface="Cambria Math"/>
                            <a:ea typeface="Cambria Math"/>
                          </a:rPr>
                        </m:ctrlPr>
                      </m:radPr>
                      <m:deg/>
                      <m:e>
                        <m:r>
                          <a:rPr lang="es-UY" b="0" i="1">
                            <a:latin typeface="Cambria Math"/>
                            <a:ea typeface="Cambria Math"/>
                          </a:rPr>
                          <m:t>2</m:t>
                        </m:r>
                      </m:e>
                    </m:rad>
                    <m:r>
                      <a:rPr lang="es-UY" b="0" i="1">
                        <a:latin typeface="Cambria Math"/>
                        <a:ea typeface="Cambria Math"/>
                      </a:rPr>
                      <m:t>.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𝐼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 . 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𝑠𝑒𝑛𝑜</m:t>
                    </m:r>
                    <m:d>
                      <m:dPr>
                        <m:ctrlPr>
                          <a:rPr lang="es-UY" b="0" i="1">
                            <a:latin typeface="Cambria Math"/>
                            <a:ea typeface="Cambria Math"/>
                          </a:rPr>
                        </m:ctrlPr>
                      </m:dPr>
                      <m:e>
                        <m:r>
                          <a:rPr lang="es-UY" b="0" i="1">
                            <a:latin typeface="Cambria Math"/>
                            <a:ea typeface="Cambria Math"/>
                          </a:rPr>
                          <m:t>𝜔</m:t>
                        </m:r>
                        <m:r>
                          <a:rPr lang="es-UY" b="0" i="1">
                            <a:latin typeface="Cambria Math"/>
                            <a:ea typeface="Cambria Math"/>
                          </a:rPr>
                          <m:t>𝑡</m:t>
                        </m:r>
                        <m:r>
                          <a:rPr lang="es-UY" b="0" i="1">
                            <a:latin typeface="Cambria Math"/>
                            <a:ea typeface="Cambria Math"/>
                          </a:rPr>
                          <m:t>+ </m:t>
                        </m:r>
                        <m:r>
                          <a:rPr lang="es-UY" b="0" i="1">
                            <a:latin typeface="Cambria Math"/>
                            <a:ea typeface="Cambria Math"/>
                          </a:rPr>
                          <m:t>𝜑</m:t>
                        </m:r>
                        <m:r>
                          <a:rPr lang="es-UY" b="0" i="1">
                            <a:latin typeface="Cambria Math"/>
                            <a:ea typeface="Cambria Math"/>
                          </a:rPr>
                          <m:t>−</m:t>
                        </m:r>
                        <m:r>
                          <a:rPr lang="es-UY" b="0" i="1">
                            <a:latin typeface="Cambria Math"/>
                            <a:ea typeface="Cambria Math"/>
                          </a:rPr>
                          <m:t>𝜃</m:t>
                        </m:r>
                      </m:e>
                    </m:d>
                    <m:r>
                      <a:rPr lang="es-UY" b="0" i="1">
                        <a:latin typeface="Cambria Math"/>
                        <a:ea typeface="Cambria Math"/>
                      </a:rPr>
                      <m:t>+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𝐾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.</m:t>
                    </m:r>
                    <m:sSup>
                      <m:sSupPr>
                        <m:ctrlPr>
                          <a:rPr lang="es-UY" b="0" i="1">
                            <a:latin typeface="Cambria Math"/>
                            <a:ea typeface="Cambria Math"/>
                          </a:rPr>
                        </m:ctrlPr>
                      </m:sSupPr>
                      <m:e>
                        <m:r>
                          <a:rPr lang="es-UY" b="0" i="1">
                            <a:latin typeface="Cambria Math"/>
                            <a:ea typeface="Cambria Math"/>
                          </a:rPr>
                          <m:t>𝑒</m:t>
                        </m:r>
                      </m:e>
                      <m:sup>
                        <m:r>
                          <a:rPr lang="es-UY" b="0" i="1">
                            <a:latin typeface="Cambria Math"/>
                            <a:ea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es-UY" b="0" i="1">
                                <a:latin typeface="Cambria Math"/>
                                <a:ea typeface="Cambria Math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s-UY" b="0" i="1">
                                    <a:latin typeface="Cambria Math"/>
                                    <a:ea typeface="Cambria Math"/>
                                  </a:rPr>
                                </m:ctrlPr>
                              </m:fPr>
                              <m:num>
                                <m:r>
                                  <a:rPr lang="es-UY" b="0" i="1">
                                    <a:latin typeface="Cambria Math"/>
                                    <a:ea typeface="Cambria Math"/>
                                  </a:rPr>
                                  <m:t>𝑅</m:t>
                                </m:r>
                              </m:num>
                              <m:den>
                                <m:r>
                                  <a:rPr lang="es-UY" b="0" i="1">
                                    <a:latin typeface="Cambria Math"/>
                                    <a:ea typeface="Cambria Math"/>
                                  </a:rPr>
                                  <m:t>𝐿</m:t>
                                </m:r>
                              </m:den>
                            </m:f>
                          </m:e>
                        </m:d>
                        <m:r>
                          <a:rPr lang="es-UY" b="0" i="1">
                            <a:latin typeface="Cambria Math"/>
                            <a:ea typeface="Cambria Math"/>
                          </a:rPr>
                          <m:t>𝑡</m:t>
                        </m:r>
                      </m:sup>
                    </m:sSup>
                  </m:oMath>
                </m:oMathPara>
              </a14:m>
              <a:endParaRPr lang="es-UY"/>
            </a:p>
          </xdr:txBody>
        </xdr:sp>
      </mc:Choice>
      <mc:Fallback xmlns="">
        <xdr:sp macro="" textlink="">
          <xdr:nvSpPr>
            <xdr:cNvPr id="37" name="8 CuadroTexto"/>
            <xdr:cNvSpPr txBox="1"/>
          </xdr:nvSpPr>
          <xdr:spPr>
            <a:xfrm>
              <a:off x="1504950" y="4448175"/>
              <a:ext cx="6760368" cy="500522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UY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UY" b="0" i="0">
                  <a:latin typeface="Cambria Math"/>
                </a:rPr>
                <a:t>𝑖(𝑡)=</a:t>
              </a:r>
              <a:r>
                <a:rPr lang="es-UY" b="0" i="0">
                  <a:latin typeface="Cambria Math"/>
                  <a:ea typeface="Cambria Math"/>
                </a:rPr>
                <a:t>√2.𝐼 . 𝑠𝑒𝑛𝑜(𝜔𝑡+ 𝜑−𝜃)+𝐾.𝑒^(−(𝑅/𝐿)𝑡)</a:t>
              </a:r>
              <a:endParaRPr lang="es-UY"/>
            </a:p>
          </xdr:txBody>
        </xdr:sp>
      </mc:Fallback>
    </mc:AlternateContent>
    <xdr:clientData/>
  </xdr:twoCellAnchor>
  <xdr:twoCellAnchor>
    <xdr:from>
      <xdr:col>11</xdr:col>
      <xdr:colOff>47625</xdr:colOff>
      <xdr:row>17</xdr:row>
      <xdr:rowOff>28575</xdr:rowOff>
    </xdr:from>
    <xdr:to>
      <xdr:col>14</xdr:col>
      <xdr:colOff>352425</xdr:colOff>
      <xdr:row>20</xdr:row>
      <xdr:rowOff>184262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" name="1 CuadroTexto"/>
            <xdr:cNvSpPr txBox="1"/>
          </xdr:nvSpPr>
          <xdr:spPr>
            <a:xfrm>
              <a:off x="8429625" y="3952875"/>
              <a:ext cx="2590800" cy="727187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UY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UY" i="1">
                        <a:latin typeface="Cambria Math"/>
                      </a:rPr>
                      <m:t>𝐼</m:t>
                    </m:r>
                    <m:r>
                      <a:rPr lang="es-UY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s-UY" i="1">
                            <a:latin typeface="Cambria Math"/>
                          </a:rPr>
                        </m:ctrlPr>
                      </m:fPr>
                      <m:num>
                        <m:r>
                          <a:rPr lang="es-UY" i="1">
                            <a:latin typeface="Cambria Math"/>
                          </a:rPr>
                          <m:t>𝑈</m:t>
                        </m:r>
                      </m:num>
                      <m:den>
                        <m:rad>
                          <m:radPr>
                            <m:degHide m:val="on"/>
                            <m:ctrlPr>
                              <a:rPr lang="es-UY" i="1">
                                <a:latin typeface="Cambria Math"/>
                              </a:rPr>
                            </m:ctrlPr>
                          </m:radPr>
                          <m:deg/>
                          <m:e>
                            <m:sSup>
                              <m:sSupPr>
                                <m:ctrlPr>
                                  <a:rPr lang="es-UY" i="1">
                                    <a:latin typeface="Cambria Math"/>
                                  </a:rPr>
                                </m:ctrlPr>
                              </m:sSupPr>
                              <m:e>
                                <m:r>
                                  <a:rPr lang="es-UY" i="1">
                                    <a:latin typeface="Cambria Math"/>
                                  </a:rPr>
                                  <m:t>𝑅</m:t>
                                </m:r>
                              </m:e>
                              <m:sup>
                                <m:r>
                                  <a:rPr lang="es-UY" i="1">
                                    <a:latin typeface="Cambria Math"/>
                                  </a:rPr>
                                  <m:t>2</m:t>
                                </m:r>
                              </m:sup>
                            </m:sSup>
                            <m:r>
                              <a:rPr lang="es-UY" i="1">
                                <a:latin typeface="Cambria Math"/>
                              </a:rPr>
                              <m:t>+</m:t>
                            </m:r>
                            <m:sSup>
                              <m:sSupPr>
                                <m:ctrlPr>
                                  <a:rPr lang="es-UY" i="1">
                                    <a:latin typeface="Cambria Math"/>
                                  </a:rPr>
                                </m:ctrlPr>
                              </m:sSupPr>
                              <m:e>
                                <m:d>
                                  <m:dPr>
                                    <m:ctrlPr>
                                      <a:rPr lang="es-UY" i="1">
                                        <a:latin typeface="Cambria Math"/>
                                      </a:rPr>
                                    </m:ctrlPr>
                                  </m:dPr>
                                  <m:e>
                                    <m:r>
                                      <a:rPr lang="es-UY" i="1">
                                        <a:latin typeface="Cambria Math"/>
                                      </a:rPr>
                                      <m:t>𝐿</m:t>
                                    </m:r>
                                    <m:r>
                                      <a:rPr lang="es-UY" i="1">
                                        <a:latin typeface="Cambria Math"/>
                                        <a:ea typeface="Cambria Math"/>
                                      </a:rPr>
                                      <m:t>𝜔</m:t>
                                    </m:r>
                                  </m:e>
                                </m:d>
                              </m:e>
                              <m:sup>
                                <m:r>
                                  <a:rPr lang="es-UY" i="1">
                                    <a:latin typeface="Cambria Math"/>
                                  </a:rPr>
                                  <m:t>2</m:t>
                                </m:r>
                              </m:sup>
                            </m:sSup>
                          </m:e>
                        </m:rad>
                      </m:den>
                    </m:f>
                    <m:r>
                      <a:rPr lang="es-UY" b="0" i="1">
                        <a:latin typeface="Cambria Math"/>
                      </a:rPr>
                      <m:t>=</m:t>
                    </m:r>
                    <m:sSup>
                      <m:sSupPr>
                        <m:ctrlPr>
                          <a:rPr lang="es-UY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es-UY" b="0" i="1">
                            <a:latin typeface="Cambria Math"/>
                          </a:rPr>
                          <m:t>𝐼</m:t>
                        </m:r>
                      </m:e>
                      <m:sup>
                        <m:r>
                          <a:rPr lang="es-UY" b="0" i="1">
                            <a:latin typeface="Cambria Math"/>
                          </a:rPr>
                          <m:t>′′</m:t>
                        </m:r>
                      </m:sup>
                    </m:sSup>
                    <m:r>
                      <a:rPr lang="es-UY" b="0" i="1">
                        <a:latin typeface="Cambria Math"/>
                      </a:rPr>
                      <m:t>𝑘</m:t>
                    </m:r>
                  </m:oMath>
                </m:oMathPara>
              </a14:m>
              <a:endParaRPr lang="es-UY"/>
            </a:p>
          </xdr:txBody>
        </xdr:sp>
      </mc:Choice>
      <mc:Fallback xmlns="">
        <xdr:sp macro="" textlink="">
          <xdr:nvSpPr>
            <xdr:cNvPr id="38" name="1 CuadroTexto"/>
            <xdr:cNvSpPr txBox="1"/>
          </xdr:nvSpPr>
          <xdr:spPr>
            <a:xfrm>
              <a:off x="8429625" y="3952875"/>
              <a:ext cx="2590800" cy="727187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UY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UY" i="0">
                  <a:latin typeface="Cambria Math"/>
                </a:rPr>
                <a:t>𝐼=𝑈/√(𝑅^2+(𝐿</a:t>
              </a:r>
              <a:r>
                <a:rPr lang="es-UY" i="0">
                  <a:latin typeface="Cambria Math"/>
                  <a:ea typeface="Cambria Math"/>
                </a:rPr>
                <a:t>𝜔)^</a:t>
              </a:r>
              <a:r>
                <a:rPr lang="es-UY" i="0">
                  <a:latin typeface="Cambria Math"/>
                </a:rPr>
                <a:t>2 )</a:t>
              </a:r>
              <a:r>
                <a:rPr lang="es-UY" b="0" i="0">
                  <a:latin typeface="Cambria Math"/>
                </a:rPr>
                <a:t>=𝐼^′′ 𝑘</a:t>
              </a:r>
              <a:endParaRPr lang="es-UY"/>
            </a:p>
          </xdr:txBody>
        </xdr:sp>
      </mc:Fallback>
    </mc:AlternateContent>
    <xdr:clientData/>
  </xdr:twoCellAnchor>
  <xdr:twoCellAnchor>
    <xdr:from>
      <xdr:col>11</xdr:col>
      <xdr:colOff>200025</xdr:colOff>
      <xdr:row>21</xdr:row>
      <xdr:rowOff>171450</xdr:rowOff>
    </xdr:from>
    <xdr:to>
      <xdr:col>20</xdr:col>
      <xdr:colOff>102393</xdr:colOff>
      <xdr:row>25</xdr:row>
      <xdr:rowOff>26222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" name="9 CuadroTexto"/>
            <xdr:cNvSpPr txBox="1"/>
          </xdr:nvSpPr>
          <xdr:spPr>
            <a:xfrm>
              <a:off x="8582025" y="4857750"/>
              <a:ext cx="6760368" cy="616772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UY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s-UY" b="0" i="1">
                        <a:latin typeface="Cambria Math"/>
                        <a:ea typeface="Cambria Math"/>
                      </a:rPr>
                      <m:t>𝜃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=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𝐴𝑟𝑡𝑎𝑛𝑔</m:t>
                    </m:r>
                    <m:d>
                      <m:dPr>
                        <m:ctrlPr>
                          <a:rPr lang="es-UY" b="0" i="1">
                            <a:latin typeface="Cambria Math"/>
                            <a:ea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UY" b="0" i="1">
                                <a:latin typeface="Cambria Math"/>
                                <a:ea typeface="Cambria Math"/>
                              </a:rPr>
                            </m:ctrlPr>
                          </m:fPr>
                          <m:num>
                            <m:r>
                              <a:rPr lang="es-UY" b="0" i="1">
                                <a:latin typeface="Cambria Math"/>
                                <a:ea typeface="Cambria Math"/>
                              </a:rPr>
                              <m:t>𝐿</m:t>
                            </m:r>
                            <m:r>
                              <a:rPr lang="es-UY" b="0" i="1">
                                <a:latin typeface="Cambria Math"/>
                                <a:ea typeface="Cambria Math"/>
                              </a:rPr>
                              <m:t>𝜔</m:t>
                            </m:r>
                          </m:num>
                          <m:den>
                            <m:r>
                              <a:rPr lang="es-UY" b="0" i="1">
                                <a:latin typeface="Cambria Math"/>
                                <a:ea typeface="Cambria Math"/>
                              </a:rPr>
                              <m:t>𝑅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s-UY"/>
            </a:p>
          </xdr:txBody>
        </xdr:sp>
      </mc:Choice>
      <mc:Fallback xmlns="">
        <xdr:sp macro="" textlink="">
          <xdr:nvSpPr>
            <xdr:cNvPr id="39" name="9 CuadroTexto"/>
            <xdr:cNvSpPr txBox="1"/>
          </xdr:nvSpPr>
          <xdr:spPr>
            <a:xfrm>
              <a:off x="8582025" y="4857750"/>
              <a:ext cx="6760368" cy="616772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UY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UY" b="0" i="0">
                  <a:latin typeface="Cambria Math"/>
                  <a:ea typeface="Cambria Math"/>
                </a:rPr>
                <a:t>𝜃=𝐴𝑟𝑡𝑎𝑛𝑔(𝐿𝜔/𝑅)</a:t>
              </a:r>
              <a:endParaRPr lang="es-UY"/>
            </a:p>
          </xdr:txBody>
        </xdr:sp>
      </mc:Fallback>
    </mc:AlternateContent>
    <xdr:clientData/>
  </xdr:twoCellAnchor>
  <xdr:twoCellAnchor>
    <xdr:from>
      <xdr:col>9</xdr:col>
      <xdr:colOff>352425</xdr:colOff>
      <xdr:row>18</xdr:row>
      <xdr:rowOff>142875</xdr:rowOff>
    </xdr:from>
    <xdr:to>
      <xdr:col>11</xdr:col>
      <xdr:colOff>142875</xdr:colOff>
      <xdr:row>23</xdr:row>
      <xdr:rowOff>142875</xdr:rowOff>
    </xdr:to>
    <xdr:sp macro="" textlink="">
      <xdr:nvSpPr>
        <xdr:cNvPr id="40" name="39 Abrir llave"/>
        <xdr:cNvSpPr/>
      </xdr:nvSpPr>
      <xdr:spPr>
        <a:xfrm>
          <a:off x="7210425" y="4257675"/>
          <a:ext cx="1314450" cy="952500"/>
        </a:xfrm>
        <a:prstGeom prst="leftBrace">
          <a:avLst>
            <a:gd name="adj1" fmla="val 8333"/>
            <a:gd name="adj2" fmla="val 51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4</xdr:col>
      <xdr:colOff>438150</xdr:colOff>
      <xdr:row>10</xdr:row>
      <xdr:rowOff>409575</xdr:rowOff>
    </xdr:from>
    <xdr:to>
      <xdr:col>13</xdr:col>
      <xdr:colOff>759618</xdr:colOff>
      <xdr:row>13</xdr:row>
      <xdr:rowOff>16510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1" name="10 CuadroTexto"/>
            <xdr:cNvSpPr txBox="1"/>
          </xdr:nvSpPr>
          <xdr:spPr>
            <a:xfrm>
              <a:off x="3486150" y="2543175"/>
              <a:ext cx="7179468" cy="407035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UY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14:m>
                <m:oMath xmlns:m="http://schemas.openxmlformats.org/officeDocument/2006/math">
                  <m:r>
                    <a:rPr lang="es-UY" b="0" i="1">
                      <a:latin typeface="Cambria Math"/>
                    </a:rPr>
                    <m:t>0=</m:t>
                  </m:r>
                  <m:r>
                    <a:rPr lang="es-UY" b="0" i="1">
                      <a:latin typeface="Cambria Math"/>
                    </a:rPr>
                    <m:t>𝑖</m:t>
                  </m:r>
                  <m:d>
                    <m:dPr>
                      <m:ctrlPr>
                        <a:rPr lang="es-UY" b="0" i="1">
                          <a:latin typeface="Cambria Math"/>
                        </a:rPr>
                      </m:ctrlPr>
                    </m:dPr>
                    <m:e>
                      <m:r>
                        <a:rPr lang="es-UY" b="0" i="1">
                          <a:latin typeface="Cambria Math"/>
                        </a:rPr>
                        <m:t>0</m:t>
                      </m:r>
                    </m:e>
                  </m:d>
                  <m:r>
                    <a:rPr lang="es-UY" b="0" i="1">
                      <a:latin typeface="Cambria Math"/>
                    </a:rPr>
                    <m:t>=</m:t>
                  </m:r>
                  <m:rad>
                    <m:radPr>
                      <m:degHide m:val="on"/>
                      <m:ctrlPr>
                        <a:rPr lang="es-UY" b="0" i="1">
                          <a:latin typeface="Cambria Math"/>
                          <a:ea typeface="Cambria Math"/>
                        </a:rPr>
                      </m:ctrlPr>
                    </m:radPr>
                    <m:deg/>
                    <m:e>
                      <m:r>
                        <a:rPr lang="es-UY" b="0" i="1">
                          <a:latin typeface="Cambria Math"/>
                          <a:ea typeface="Cambria Math"/>
                        </a:rPr>
                        <m:t>2</m:t>
                      </m:r>
                    </m:e>
                  </m:rad>
                  <m:r>
                    <a:rPr lang="es-UY" b="0" i="1">
                      <a:latin typeface="Cambria Math"/>
                      <a:ea typeface="Cambria Math"/>
                    </a:rPr>
                    <m:t>.</m:t>
                  </m:r>
                  <m:r>
                    <a:rPr lang="es-UY" b="0" i="1">
                      <a:latin typeface="Cambria Math"/>
                      <a:ea typeface="Cambria Math"/>
                    </a:rPr>
                    <m:t>𝐼</m:t>
                  </m:r>
                  <m:r>
                    <a:rPr lang="es-UY" b="0" i="1">
                      <a:latin typeface="Cambria Math"/>
                      <a:ea typeface="Cambria Math"/>
                    </a:rPr>
                    <m:t> . </m:t>
                  </m:r>
                  <m:r>
                    <a:rPr lang="es-UY" b="0" i="1">
                      <a:latin typeface="Cambria Math"/>
                      <a:ea typeface="Cambria Math"/>
                    </a:rPr>
                    <m:t>𝑠𝑒𝑛𝑜</m:t>
                  </m:r>
                  <m:d>
                    <m:dPr>
                      <m:ctrlPr>
                        <a:rPr lang="es-UY" b="0" i="1">
                          <a:latin typeface="Cambria Math"/>
                          <a:ea typeface="Cambria Math"/>
                        </a:rPr>
                      </m:ctrlPr>
                    </m:dPr>
                    <m:e>
                      <m:r>
                        <a:rPr lang="es-UY" b="0" i="1">
                          <a:latin typeface="Cambria Math"/>
                          <a:ea typeface="Cambria Math"/>
                        </a:rPr>
                        <m:t>𝜑</m:t>
                      </m:r>
                      <m:r>
                        <a:rPr lang="es-UY" b="0" i="1">
                          <a:latin typeface="Cambria Math"/>
                          <a:ea typeface="Cambria Math"/>
                        </a:rPr>
                        <m:t>−</m:t>
                      </m:r>
                      <m:r>
                        <a:rPr lang="es-UY" b="0" i="1">
                          <a:latin typeface="Cambria Math"/>
                          <a:ea typeface="Cambria Math"/>
                        </a:rPr>
                        <m:t>𝜃</m:t>
                      </m:r>
                    </m:e>
                  </m:d>
                  <m:r>
                    <a:rPr lang="es-UY" b="0" i="1">
                      <a:latin typeface="Cambria Math"/>
                      <a:ea typeface="Cambria Math"/>
                    </a:rPr>
                    <m:t>+</m:t>
                  </m:r>
                  <m:r>
                    <a:rPr lang="es-UY" b="0" i="1">
                      <a:latin typeface="Cambria Math"/>
                      <a:ea typeface="Cambria Math"/>
                    </a:rPr>
                    <m:t>𝐾</m:t>
                  </m:r>
                  <m:r>
                    <a:rPr lang="es-UY" b="0" i="1">
                      <a:latin typeface="Cambria Math"/>
                      <a:ea typeface="Cambria Math"/>
                    </a:rPr>
                    <m:t> −−−−→</m:t>
                  </m:r>
                  <m:r>
                    <a:rPr lang="es-UY" b="0" i="1">
                      <a:latin typeface="Cambria Math"/>
                      <a:ea typeface="Cambria Math"/>
                    </a:rPr>
                    <m:t>𝐾</m:t>
                  </m:r>
                  <m:r>
                    <a:rPr lang="es-UY" b="0" i="1">
                      <a:latin typeface="Cambria Math"/>
                      <a:ea typeface="Cambria Math"/>
                    </a:rPr>
                    <m:t>=−</m:t>
                  </m:r>
                  <m:rad>
                    <m:radPr>
                      <m:degHide m:val="on"/>
                      <m:ctrlPr>
                        <a:rPr lang="es-UY" b="0" i="1">
                          <a:latin typeface="Cambria Math"/>
                          <a:ea typeface="Cambria Math"/>
                        </a:rPr>
                      </m:ctrlPr>
                    </m:radPr>
                    <m:deg/>
                    <m:e>
                      <m:r>
                        <a:rPr lang="es-UY" b="0" i="1">
                          <a:latin typeface="Cambria Math"/>
                          <a:ea typeface="Cambria Math"/>
                        </a:rPr>
                        <m:t>2</m:t>
                      </m:r>
                    </m:e>
                  </m:rad>
                  <m:r>
                    <a:rPr lang="es-UY" b="0" i="1">
                      <a:latin typeface="Cambria Math"/>
                      <a:ea typeface="Cambria Math"/>
                    </a:rPr>
                    <m:t>.</m:t>
                  </m:r>
                  <m:r>
                    <a:rPr lang="es-UY" b="0" i="1">
                      <a:latin typeface="Cambria Math"/>
                      <a:ea typeface="Cambria Math"/>
                    </a:rPr>
                    <m:t>𝐼</m:t>
                  </m:r>
                  <m:r>
                    <a:rPr lang="es-UY" b="0" i="1">
                      <a:latin typeface="Cambria Math"/>
                      <a:ea typeface="Cambria Math"/>
                    </a:rPr>
                    <m:t>.</m:t>
                  </m:r>
                  <m:r>
                    <a:rPr lang="es-UY" b="0" i="1">
                      <a:latin typeface="Cambria Math"/>
                      <a:ea typeface="Cambria Math"/>
                    </a:rPr>
                    <m:t>𝑠𝑒𝑛𝑜</m:t>
                  </m:r>
                  <m:r>
                    <a:rPr lang="es-UY" b="0" i="1">
                      <a:latin typeface="Cambria Math"/>
                      <a:ea typeface="Cambria Math"/>
                    </a:rPr>
                    <m:t>(</m:t>
                  </m:r>
                  <m:r>
                    <a:rPr lang="es-UY" b="0" i="1">
                      <a:latin typeface="Cambria Math"/>
                      <a:ea typeface="Cambria Math"/>
                    </a:rPr>
                    <m:t>𝜑</m:t>
                  </m:r>
                  <m:r>
                    <a:rPr lang="es-UY" b="0" i="1">
                      <a:latin typeface="Cambria Math"/>
                      <a:ea typeface="Cambria Math"/>
                    </a:rPr>
                    <m:t>−</m:t>
                  </m:r>
                  <m:r>
                    <a:rPr lang="es-UY" b="0" i="1">
                      <a:latin typeface="Cambria Math"/>
                      <a:ea typeface="Cambria Math"/>
                    </a:rPr>
                    <m:t>𝜃</m:t>
                  </m:r>
                  <m:r>
                    <a:rPr lang="es-UY" b="0" i="1">
                      <a:latin typeface="Cambria Math"/>
                      <a:ea typeface="Cambria Math"/>
                    </a:rPr>
                    <m:t>)</m:t>
                  </m:r>
                </m:oMath>
              </a14:m>
              <a:r>
                <a:rPr lang="es-UY"/>
                <a:t> </a:t>
              </a:r>
            </a:p>
          </xdr:txBody>
        </xdr:sp>
      </mc:Choice>
      <mc:Fallback xmlns="">
        <xdr:sp macro="" textlink="">
          <xdr:nvSpPr>
            <xdr:cNvPr id="41" name="10 CuadroTexto"/>
            <xdr:cNvSpPr txBox="1"/>
          </xdr:nvSpPr>
          <xdr:spPr>
            <a:xfrm>
              <a:off x="3486150" y="2543175"/>
              <a:ext cx="7179468" cy="407035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UY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s-UY" b="0" i="0">
                  <a:latin typeface="Cambria Math"/>
                </a:rPr>
                <a:t>0=𝑖(0)=</a:t>
              </a:r>
              <a:r>
                <a:rPr lang="es-UY" b="0" i="0">
                  <a:latin typeface="Cambria Math"/>
                  <a:ea typeface="Cambria Math"/>
                </a:rPr>
                <a:t>√2.𝐼 . 𝑠𝑒𝑛𝑜(𝜑−𝜃)+𝐾 −−−−→𝐾=−√2.𝐼.𝑠𝑒𝑛𝑜(𝜑−𝜃)</a:t>
              </a:r>
              <a:r>
                <a:rPr lang="es-UY"/>
                <a:t> </a:t>
              </a:r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152399</xdr:colOff>
      <xdr:row>0</xdr:row>
      <xdr:rowOff>0</xdr:rowOff>
    </xdr:from>
    <xdr:to>
      <xdr:col>17</xdr:col>
      <xdr:colOff>9525</xdr:colOff>
      <xdr:row>3</xdr:row>
      <xdr:rowOff>19050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11 CuadroTexto"/>
            <xdr:cNvSpPr txBox="1"/>
          </xdr:nvSpPr>
          <xdr:spPr>
            <a:xfrm>
              <a:off x="2590799" y="0"/>
              <a:ext cx="7781926" cy="590550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s-UY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UY" sz="2000" b="0" i="1">
                        <a:latin typeface="Cambria Math"/>
                      </a:rPr>
                      <m:t>𝑖</m:t>
                    </m:r>
                    <m:d>
                      <m:dPr>
                        <m:ctrlPr>
                          <a:rPr lang="es-UY" sz="2000" b="0" i="1">
                            <a:latin typeface="Cambria Math"/>
                          </a:rPr>
                        </m:ctrlPr>
                      </m:dPr>
                      <m:e>
                        <m:r>
                          <a:rPr lang="es-UY" sz="2000" b="0" i="1">
                            <a:latin typeface="Cambria Math"/>
                          </a:rPr>
                          <m:t>𝑡</m:t>
                        </m:r>
                      </m:e>
                    </m:d>
                    <m:r>
                      <a:rPr lang="es-UY" sz="2000" b="0" i="1">
                        <a:latin typeface="Cambria Math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s-UY" sz="2000" b="0" i="1">
                            <a:latin typeface="Cambria Math"/>
                            <a:ea typeface="Cambria Math"/>
                          </a:rPr>
                        </m:ctrlPr>
                      </m:radPr>
                      <m:deg/>
                      <m:e>
                        <m:r>
                          <a:rPr lang="es-UY" sz="2000" b="0" i="1">
                            <a:latin typeface="Cambria Math"/>
                            <a:ea typeface="Cambria Math"/>
                          </a:rPr>
                          <m:t>2</m:t>
                        </m:r>
                      </m:e>
                    </m:rad>
                    <m:r>
                      <a:rPr lang="es-UY" sz="2000" b="0" i="1">
                        <a:latin typeface="Cambria Math"/>
                        <a:ea typeface="Cambria Math"/>
                      </a:rPr>
                      <m:t>.</m:t>
                    </m:r>
                    <m:sSup>
                      <m:sSupPr>
                        <m:ctrlPr>
                          <a:rPr lang="es-UY" sz="2000" b="0" i="1">
                            <a:latin typeface="Cambria Math"/>
                            <a:ea typeface="Cambria Math"/>
                          </a:rPr>
                        </m:ctrlPr>
                      </m:sSupPr>
                      <m:e>
                        <m:r>
                          <a:rPr lang="es-UY" sz="2000" b="0" i="1">
                            <a:latin typeface="Cambria Math"/>
                            <a:ea typeface="Cambria Math"/>
                          </a:rPr>
                          <m:t>𝐼</m:t>
                        </m:r>
                      </m:e>
                      <m:sup>
                        <m:r>
                          <a:rPr lang="es-UY" sz="2000" b="0" i="1">
                            <a:latin typeface="Cambria Math"/>
                            <a:ea typeface="Cambria Math"/>
                          </a:rPr>
                          <m:t>′′</m:t>
                        </m:r>
                      </m:sup>
                    </m:sSup>
                    <m:r>
                      <a:rPr lang="es-UY" sz="2000" b="0" i="1">
                        <a:latin typeface="Cambria Math"/>
                        <a:ea typeface="Cambria Math"/>
                      </a:rPr>
                      <m:t>𝑘</m:t>
                    </m:r>
                    <m:r>
                      <a:rPr lang="es-UY" sz="2000" b="0" i="1">
                        <a:latin typeface="Cambria Math"/>
                        <a:ea typeface="Cambria Math"/>
                      </a:rPr>
                      <m:t> .</m:t>
                    </m:r>
                    <m:r>
                      <a:rPr lang="es-UY" sz="2000" b="0" i="1">
                        <a:latin typeface="Cambria Math"/>
                        <a:ea typeface="Cambria Math"/>
                      </a:rPr>
                      <m:t>𝑠𝑒𝑛𝑜</m:t>
                    </m:r>
                    <m:d>
                      <m:dPr>
                        <m:ctrlPr>
                          <a:rPr lang="es-UY" sz="2000" b="0" i="1">
                            <a:latin typeface="Cambria Math"/>
                            <a:ea typeface="Cambria Math"/>
                          </a:rPr>
                        </m:ctrlPr>
                      </m:dPr>
                      <m:e>
                        <m:r>
                          <a:rPr lang="es-UY" sz="2000" b="0" i="1">
                            <a:latin typeface="Cambria Math"/>
                            <a:ea typeface="Cambria Math"/>
                          </a:rPr>
                          <m:t>𝜔</m:t>
                        </m:r>
                        <m:r>
                          <a:rPr lang="es-UY" sz="2000" b="0" i="1">
                            <a:latin typeface="Cambria Math"/>
                            <a:ea typeface="Cambria Math"/>
                          </a:rPr>
                          <m:t>𝑡</m:t>
                        </m:r>
                        <m:r>
                          <a:rPr lang="es-UY" sz="2000" b="0" i="1">
                            <a:latin typeface="Cambria Math"/>
                            <a:ea typeface="Cambria Math"/>
                          </a:rPr>
                          <m:t>+ </m:t>
                        </m:r>
                        <m:r>
                          <a:rPr lang="es-UY" sz="2000" b="0" i="1">
                            <a:latin typeface="Cambria Math"/>
                            <a:ea typeface="Cambria Math"/>
                          </a:rPr>
                          <m:t>𝜑</m:t>
                        </m:r>
                        <m:r>
                          <a:rPr lang="es-UY" sz="2000" b="0" i="1">
                            <a:latin typeface="Cambria Math"/>
                            <a:ea typeface="Cambria Math"/>
                          </a:rPr>
                          <m:t>−</m:t>
                        </m:r>
                        <m:r>
                          <a:rPr lang="es-UY" sz="2000" b="0" i="1">
                            <a:latin typeface="Cambria Math"/>
                            <a:ea typeface="Cambria Math"/>
                          </a:rPr>
                          <m:t>𝜃</m:t>
                        </m:r>
                      </m:e>
                    </m:d>
                    <m:r>
                      <a:rPr lang="es-UY" sz="2000" b="0" i="1">
                        <a:latin typeface="Cambria Math"/>
                        <a:ea typeface="Cambria Math"/>
                      </a:rPr>
                      <m:t>−</m:t>
                    </m:r>
                    <m:rad>
                      <m:radPr>
                        <m:degHide m:val="on"/>
                        <m:ctrlPr>
                          <a:rPr lang="es-UY" sz="2000" b="0" i="1">
                            <a:latin typeface="Cambria Math"/>
                            <a:ea typeface="Cambria Math"/>
                          </a:rPr>
                        </m:ctrlPr>
                      </m:radPr>
                      <m:deg/>
                      <m:e>
                        <m:r>
                          <a:rPr lang="es-UY" sz="2000" b="0" i="1">
                            <a:latin typeface="Cambria Math"/>
                            <a:ea typeface="Cambria Math"/>
                          </a:rPr>
                          <m:t>2</m:t>
                        </m:r>
                      </m:e>
                    </m:rad>
                    <m:r>
                      <a:rPr lang="es-UY" sz="2000" b="0" i="1">
                        <a:latin typeface="Cambria Math"/>
                        <a:ea typeface="Cambria Math"/>
                      </a:rPr>
                      <m:t>.</m:t>
                    </m:r>
                    <m:sSup>
                      <m:sSupPr>
                        <m:ctrlPr>
                          <a:rPr lang="es-UY" sz="2000" b="0" i="1">
                            <a:latin typeface="Cambria Math"/>
                            <a:ea typeface="Cambria Math"/>
                          </a:rPr>
                        </m:ctrlPr>
                      </m:sSupPr>
                      <m:e>
                        <m:r>
                          <a:rPr lang="es-UY" sz="2000" b="0" i="1">
                            <a:latin typeface="Cambria Math"/>
                            <a:ea typeface="Cambria Math"/>
                          </a:rPr>
                          <m:t>𝐼</m:t>
                        </m:r>
                      </m:e>
                      <m:sup>
                        <m:r>
                          <a:rPr lang="es-UY" sz="2000" b="0" i="1">
                            <a:latin typeface="Cambria Math"/>
                            <a:ea typeface="Cambria Math"/>
                          </a:rPr>
                          <m:t>′′</m:t>
                        </m:r>
                      </m:sup>
                    </m:sSup>
                    <m:r>
                      <a:rPr lang="es-UY" sz="2000" b="0" i="1">
                        <a:latin typeface="Cambria Math"/>
                        <a:ea typeface="Cambria Math"/>
                      </a:rPr>
                      <m:t>𝑘</m:t>
                    </m:r>
                    <m:r>
                      <a:rPr lang="es-UY" sz="2000" b="0" i="1">
                        <a:latin typeface="Cambria Math"/>
                        <a:ea typeface="Cambria Math"/>
                      </a:rPr>
                      <m:t>.</m:t>
                    </m:r>
                    <m:r>
                      <a:rPr lang="es-UY" sz="2000" b="0" i="1">
                        <a:latin typeface="Cambria Math"/>
                        <a:ea typeface="Cambria Math"/>
                      </a:rPr>
                      <m:t>𝑠𝑒𝑛𝑜</m:t>
                    </m:r>
                    <m:d>
                      <m:dPr>
                        <m:ctrlPr>
                          <a:rPr lang="es-UY" sz="2000" b="0" i="1">
                            <a:latin typeface="Cambria Math"/>
                            <a:ea typeface="Cambria Math"/>
                          </a:rPr>
                        </m:ctrlPr>
                      </m:dPr>
                      <m:e>
                        <m:r>
                          <a:rPr lang="es-UY" sz="2000" b="0" i="1">
                            <a:latin typeface="Cambria Math"/>
                            <a:ea typeface="Cambria Math"/>
                          </a:rPr>
                          <m:t>𝜑</m:t>
                        </m:r>
                        <m:r>
                          <a:rPr lang="es-UY" sz="2000" b="0" i="1">
                            <a:latin typeface="Cambria Math"/>
                            <a:ea typeface="Cambria Math"/>
                          </a:rPr>
                          <m:t>−</m:t>
                        </m:r>
                        <m:r>
                          <a:rPr lang="es-UY" sz="2000" b="0" i="1">
                            <a:latin typeface="Cambria Math"/>
                            <a:ea typeface="Cambria Math"/>
                          </a:rPr>
                          <m:t>𝜃</m:t>
                        </m:r>
                      </m:e>
                    </m:d>
                    <m:sSup>
                      <m:sSupPr>
                        <m:ctrlPr>
                          <a:rPr lang="es-UY" sz="2000" b="0" i="1">
                            <a:latin typeface="Cambria Math"/>
                            <a:ea typeface="Cambria Math"/>
                          </a:rPr>
                        </m:ctrlPr>
                      </m:sSupPr>
                      <m:e>
                        <m:r>
                          <a:rPr lang="es-UY" sz="2000" b="0" i="1">
                            <a:latin typeface="Cambria Math"/>
                            <a:ea typeface="Cambria Math"/>
                          </a:rPr>
                          <m:t>𝑒</m:t>
                        </m:r>
                      </m:e>
                      <m:sup>
                        <m:r>
                          <a:rPr lang="es-UY" sz="2000" b="0" i="1">
                            <a:latin typeface="Cambria Math"/>
                            <a:ea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es-UY" sz="2000" b="0" i="1">
                                <a:latin typeface="Cambria Math"/>
                                <a:ea typeface="Cambria Math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s-UY" sz="2000" b="0" i="1">
                                    <a:latin typeface="Cambria Math"/>
                                    <a:ea typeface="Cambria Math"/>
                                  </a:rPr>
                                </m:ctrlPr>
                              </m:fPr>
                              <m:num>
                                <m:r>
                                  <a:rPr lang="es-UY" sz="2000" b="0" i="1">
                                    <a:latin typeface="Cambria Math"/>
                                    <a:ea typeface="Cambria Math"/>
                                  </a:rPr>
                                  <m:t>𝑅</m:t>
                                </m:r>
                              </m:num>
                              <m:den>
                                <m:r>
                                  <a:rPr lang="es-UY" sz="2000" b="0" i="1">
                                    <a:latin typeface="Cambria Math"/>
                                    <a:ea typeface="Cambria Math"/>
                                  </a:rPr>
                                  <m:t>𝐿</m:t>
                                </m:r>
                              </m:den>
                            </m:f>
                          </m:e>
                        </m:d>
                        <m:r>
                          <a:rPr lang="es-UY" sz="2000" b="0" i="1">
                            <a:latin typeface="Cambria Math"/>
                            <a:ea typeface="Cambria Math"/>
                          </a:rPr>
                          <m:t>𝑡</m:t>
                        </m:r>
                      </m:sup>
                    </m:sSup>
                  </m:oMath>
                </m:oMathPara>
              </a14:m>
              <a:endParaRPr lang="es-UY" sz="2000" b="0">
                <a:ea typeface="Cambria Math"/>
              </a:endParaRPr>
            </a:p>
            <a:p>
              <a:r>
                <a:rPr lang="es-UY" sz="1100"/>
                <a:t> </a:t>
              </a:r>
            </a:p>
          </xdr:txBody>
        </xdr:sp>
      </mc:Choice>
      <mc:Fallback xmlns="">
        <xdr:sp macro="" textlink="">
          <xdr:nvSpPr>
            <xdr:cNvPr id="4" name="11 CuadroTexto"/>
            <xdr:cNvSpPr txBox="1"/>
          </xdr:nvSpPr>
          <xdr:spPr>
            <a:xfrm>
              <a:off x="2590799" y="0"/>
              <a:ext cx="7781926" cy="590550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s-UY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UY" sz="2000" b="0" i="0">
                  <a:latin typeface="Cambria Math"/>
                </a:rPr>
                <a:t>𝑖(𝑡)=</a:t>
              </a:r>
              <a:r>
                <a:rPr lang="es-UY" sz="2000" b="0" i="0">
                  <a:latin typeface="Cambria Math"/>
                  <a:ea typeface="Cambria Math"/>
                </a:rPr>
                <a:t>√2.𝐼^′′ 𝑘 .𝑠𝑒𝑛𝑜(𝜔𝑡+ 𝜑−𝜃)−√2.𝐼^′′ 𝑘.𝑠𝑒𝑛𝑜(𝜑−𝜃) 𝑒^(−(𝑅/𝐿)𝑡)</a:t>
              </a:r>
              <a:endParaRPr lang="es-UY" sz="2000" b="0">
                <a:ea typeface="Cambria Math"/>
              </a:endParaRPr>
            </a:p>
            <a:p>
              <a:r>
                <a:rPr lang="es-UY" sz="1100"/>
                <a:t> </a:t>
              </a:r>
            </a:p>
          </xdr:txBody>
        </xdr:sp>
      </mc:Fallback>
    </mc:AlternateContent>
    <xdr:clientData/>
  </xdr:twoCellAnchor>
  <xdr:twoCellAnchor>
    <xdr:from>
      <xdr:col>6</xdr:col>
      <xdr:colOff>433387</xdr:colOff>
      <xdr:row>3</xdr:row>
      <xdr:rowOff>4763</xdr:rowOff>
    </xdr:from>
    <xdr:to>
      <xdr:col>10</xdr:col>
      <xdr:colOff>581027</xdr:colOff>
      <xdr:row>5</xdr:row>
      <xdr:rowOff>138113</xdr:rowOff>
    </xdr:to>
    <xdr:sp macro="" textlink="">
      <xdr:nvSpPr>
        <xdr:cNvPr id="5" name="4 Cerrar llave"/>
        <xdr:cNvSpPr/>
      </xdr:nvSpPr>
      <xdr:spPr>
        <a:xfrm rot="5400000">
          <a:off x="5126832" y="-459582"/>
          <a:ext cx="514350" cy="258604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11</xdr:col>
      <xdr:colOff>285750</xdr:colOff>
      <xdr:row>3</xdr:row>
      <xdr:rowOff>19050</xdr:rowOff>
    </xdr:from>
    <xdr:to>
      <xdr:col>15</xdr:col>
      <xdr:colOff>433390</xdr:colOff>
      <xdr:row>5</xdr:row>
      <xdr:rowOff>152400</xdr:rowOff>
    </xdr:to>
    <xdr:sp macro="" textlink="">
      <xdr:nvSpPr>
        <xdr:cNvPr id="6" name="5 Cerrar llave"/>
        <xdr:cNvSpPr/>
      </xdr:nvSpPr>
      <xdr:spPr>
        <a:xfrm rot="5400000">
          <a:off x="8027195" y="-445295"/>
          <a:ext cx="514350" cy="258604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11</xdr:col>
      <xdr:colOff>285750</xdr:colOff>
      <xdr:row>9</xdr:row>
      <xdr:rowOff>161925</xdr:rowOff>
    </xdr:from>
    <xdr:to>
      <xdr:col>15</xdr:col>
      <xdr:colOff>438150</xdr:colOff>
      <xdr:row>13</xdr:row>
      <xdr:rowOff>127112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1 CuadroTexto"/>
            <xdr:cNvSpPr txBox="1"/>
          </xdr:nvSpPr>
          <xdr:spPr>
            <a:xfrm>
              <a:off x="6991350" y="2076450"/>
              <a:ext cx="2590800" cy="727187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UY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UY" sz="1800" b="0" i="1" kern="12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𝐼</m:t>
                    </m:r>
                    <m:r>
                      <a:rPr lang="es-UY" sz="1800" b="0" i="1" kern="12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′′</m:t>
                    </m:r>
                    <m:r>
                      <a:rPr lang="es-UY" sz="1800" b="0" i="1" kern="12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𝑘</m:t>
                    </m:r>
                    <m:r>
                      <a:rPr lang="es-UY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s-UY" i="1">
                            <a:latin typeface="Cambria Math"/>
                          </a:rPr>
                        </m:ctrlPr>
                      </m:fPr>
                      <m:num>
                        <m:r>
                          <a:rPr lang="es-UY" i="1">
                            <a:latin typeface="Cambria Math"/>
                          </a:rPr>
                          <m:t>𝑈</m:t>
                        </m:r>
                      </m:num>
                      <m:den>
                        <m:rad>
                          <m:radPr>
                            <m:degHide m:val="on"/>
                            <m:ctrlPr>
                              <a:rPr lang="es-UY" i="1">
                                <a:latin typeface="Cambria Math"/>
                              </a:rPr>
                            </m:ctrlPr>
                          </m:radPr>
                          <m:deg/>
                          <m:e>
                            <m:sSup>
                              <m:sSupPr>
                                <m:ctrlPr>
                                  <a:rPr lang="es-UY" i="1">
                                    <a:latin typeface="Cambria Math"/>
                                  </a:rPr>
                                </m:ctrlPr>
                              </m:sSupPr>
                              <m:e>
                                <m:r>
                                  <a:rPr lang="es-UY" i="1">
                                    <a:latin typeface="Cambria Math"/>
                                  </a:rPr>
                                  <m:t>𝑅</m:t>
                                </m:r>
                              </m:e>
                              <m:sup>
                                <m:r>
                                  <a:rPr lang="es-UY" i="1">
                                    <a:latin typeface="Cambria Math"/>
                                  </a:rPr>
                                  <m:t>2</m:t>
                                </m:r>
                              </m:sup>
                            </m:sSup>
                            <m:r>
                              <a:rPr lang="es-UY" i="1">
                                <a:latin typeface="Cambria Math"/>
                              </a:rPr>
                              <m:t>+</m:t>
                            </m:r>
                            <m:sSup>
                              <m:sSupPr>
                                <m:ctrlPr>
                                  <a:rPr lang="es-UY" i="1">
                                    <a:latin typeface="Cambria Math"/>
                                  </a:rPr>
                                </m:ctrlPr>
                              </m:sSupPr>
                              <m:e>
                                <m:d>
                                  <m:dPr>
                                    <m:ctrlPr>
                                      <a:rPr lang="es-UY" i="1">
                                        <a:latin typeface="Cambria Math"/>
                                      </a:rPr>
                                    </m:ctrlPr>
                                  </m:dPr>
                                  <m:e>
                                    <m:r>
                                      <a:rPr lang="es-UY" i="1">
                                        <a:latin typeface="Cambria Math"/>
                                      </a:rPr>
                                      <m:t>𝐿</m:t>
                                    </m:r>
                                    <m:r>
                                      <a:rPr lang="es-UY" i="1">
                                        <a:latin typeface="Cambria Math"/>
                                        <a:ea typeface="Cambria Math"/>
                                      </a:rPr>
                                      <m:t>𝜔</m:t>
                                    </m:r>
                                  </m:e>
                                </m:d>
                              </m:e>
                              <m:sup>
                                <m:r>
                                  <a:rPr lang="es-UY" i="1">
                                    <a:latin typeface="Cambria Math"/>
                                  </a:rPr>
                                  <m:t>2</m:t>
                                </m:r>
                              </m:sup>
                            </m:sSup>
                          </m:e>
                        </m:rad>
                      </m:den>
                    </m:f>
                  </m:oMath>
                </m:oMathPara>
              </a14:m>
              <a:endParaRPr lang="es-UY"/>
            </a:p>
          </xdr:txBody>
        </xdr:sp>
      </mc:Choice>
      <mc:Fallback xmlns="">
        <xdr:sp macro="" textlink="">
          <xdr:nvSpPr>
            <xdr:cNvPr id="7" name="1 CuadroTexto"/>
            <xdr:cNvSpPr txBox="1"/>
          </xdr:nvSpPr>
          <xdr:spPr>
            <a:xfrm>
              <a:off x="6991350" y="2076450"/>
              <a:ext cx="2590800" cy="727187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UY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UY" sz="1800" b="0" i="0" kern="12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𝐼′′</a:t>
              </a:r>
              <a:r>
                <a:rPr lang="es-UY" sz="18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𝑘</a:t>
              </a:r>
              <a:r>
                <a:rPr lang="es-UY" i="0">
                  <a:latin typeface="Cambria Math"/>
                </a:rPr>
                <a:t>=𝑈/√(𝑅^2+(𝐿</a:t>
              </a:r>
              <a:r>
                <a:rPr lang="es-UY" i="0">
                  <a:latin typeface="Cambria Math"/>
                  <a:ea typeface="Cambria Math"/>
                </a:rPr>
                <a:t>𝜔)^</a:t>
              </a:r>
              <a:r>
                <a:rPr lang="es-UY" i="0">
                  <a:latin typeface="Cambria Math"/>
                </a:rPr>
                <a:t>2 )</a:t>
              </a:r>
              <a:endParaRPr lang="es-UY"/>
            </a:p>
          </xdr:txBody>
        </xdr:sp>
      </mc:Fallback>
    </mc:AlternateContent>
    <xdr:clientData/>
  </xdr:twoCellAnchor>
  <xdr:twoCellAnchor>
    <xdr:from>
      <xdr:col>12</xdr:col>
      <xdr:colOff>19050</xdr:colOff>
      <xdr:row>14</xdr:row>
      <xdr:rowOff>180975</xdr:rowOff>
    </xdr:from>
    <xdr:to>
      <xdr:col>23</xdr:col>
      <xdr:colOff>73818</xdr:colOff>
      <xdr:row>18</xdr:row>
      <xdr:rowOff>35747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9 CuadroTexto"/>
            <xdr:cNvSpPr txBox="1"/>
          </xdr:nvSpPr>
          <xdr:spPr>
            <a:xfrm>
              <a:off x="7334250" y="3048000"/>
              <a:ext cx="6760368" cy="616772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UY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s-UY" b="0" i="1">
                        <a:latin typeface="Cambria Math"/>
                        <a:ea typeface="Cambria Math"/>
                      </a:rPr>
                      <m:t>𝜃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=</m:t>
                    </m:r>
                    <m:r>
                      <a:rPr lang="es-UY" b="0" i="1">
                        <a:latin typeface="Cambria Math"/>
                        <a:ea typeface="Cambria Math"/>
                      </a:rPr>
                      <m:t>𝐴𝑟𝑡𝑎𝑛𝑔</m:t>
                    </m:r>
                    <m:d>
                      <m:dPr>
                        <m:ctrlPr>
                          <a:rPr lang="es-UY" b="0" i="1">
                            <a:latin typeface="Cambria Math"/>
                            <a:ea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UY" b="0" i="1">
                                <a:latin typeface="Cambria Math"/>
                                <a:ea typeface="Cambria Math"/>
                              </a:rPr>
                            </m:ctrlPr>
                          </m:fPr>
                          <m:num>
                            <m:r>
                              <a:rPr lang="es-UY" b="0" i="1">
                                <a:latin typeface="Cambria Math"/>
                                <a:ea typeface="Cambria Math"/>
                              </a:rPr>
                              <m:t>𝐿</m:t>
                            </m:r>
                            <m:r>
                              <a:rPr lang="es-UY" b="0" i="1">
                                <a:latin typeface="Cambria Math"/>
                                <a:ea typeface="Cambria Math"/>
                              </a:rPr>
                              <m:t>𝜔</m:t>
                            </m:r>
                          </m:num>
                          <m:den>
                            <m:r>
                              <a:rPr lang="es-UY" b="0" i="1">
                                <a:latin typeface="Cambria Math"/>
                                <a:ea typeface="Cambria Math"/>
                              </a:rPr>
                              <m:t>𝑅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s-UY"/>
            </a:p>
          </xdr:txBody>
        </xdr:sp>
      </mc:Choice>
      <mc:Fallback xmlns="">
        <xdr:sp macro="" textlink="">
          <xdr:nvSpPr>
            <xdr:cNvPr id="8" name="9 CuadroTexto"/>
            <xdr:cNvSpPr txBox="1"/>
          </xdr:nvSpPr>
          <xdr:spPr>
            <a:xfrm>
              <a:off x="7334250" y="3048000"/>
              <a:ext cx="6760368" cy="616772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UY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UY" b="0" i="0">
                  <a:latin typeface="Cambria Math"/>
                  <a:ea typeface="Cambria Math"/>
                </a:rPr>
                <a:t>𝜃=𝐴𝑟𝑡𝑎𝑛𝑔(𝐿𝜔/𝑅)</a:t>
              </a:r>
              <a:endParaRPr lang="es-UY"/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2</xdr:row>
      <xdr:rowOff>142876</xdr:rowOff>
    </xdr:from>
    <xdr:to>
      <xdr:col>17</xdr:col>
      <xdr:colOff>171450</xdr:colOff>
      <xdr:row>28</xdr:row>
      <xdr:rowOff>57151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247650</xdr:colOff>
      <xdr:row>14</xdr:row>
      <xdr:rowOff>28575</xdr:rowOff>
    </xdr:from>
    <xdr:to>
      <xdr:col>18</xdr:col>
      <xdr:colOff>295275</xdr:colOff>
      <xdr:row>15</xdr:row>
      <xdr:rowOff>57150</xdr:rowOff>
    </xdr:to>
    <xdr:sp macro="" textlink="">
      <xdr:nvSpPr>
        <xdr:cNvPr id="3" name="2 CuadroTexto"/>
        <xdr:cNvSpPr txBox="1"/>
      </xdr:nvSpPr>
      <xdr:spPr>
        <a:xfrm>
          <a:off x="10648950" y="2695575"/>
          <a:ext cx="65722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Y" sz="1100"/>
            <a:t>t(ms)</a:t>
          </a:r>
        </a:p>
      </xdr:txBody>
    </xdr:sp>
    <xdr:clientData/>
  </xdr:twoCellAnchor>
  <xdr:twoCellAnchor>
    <xdr:from>
      <xdr:col>4</xdr:col>
      <xdr:colOff>152399</xdr:colOff>
      <xdr:row>0</xdr:row>
      <xdr:rowOff>0</xdr:rowOff>
    </xdr:from>
    <xdr:to>
      <xdr:col>17</xdr:col>
      <xdr:colOff>9525</xdr:colOff>
      <xdr:row>3</xdr:row>
      <xdr:rowOff>19050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11 CuadroTexto"/>
            <xdr:cNvSpPr txBox="1"/>
          </xdr:nvSpPr>
          <xdr:spPr>
            <a:xfrm>
              <a:off x="2628899" y="0"/>
              <a:ext cx="7781926" cy="590550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s-UY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UY" sz="2000" b="0" i="1">
                        <a:latin typeface="Cambria Math"/>
                      </a:rPr>
                      <m:t>𝑖</m:t>
                    </m:r>
                    <m:d>
                      <m:dPr>
                        <m:ctrlPr>
                          <a:rPr lang="es-UY" sz="2000" b="0" i="1">
                            <a:latin typeface="Cambria Math"/>
                          </a:rPr>
                        </m:ctrlPr>
                      </m:dPr>
                      <m:e>
                        <m:r>
                          <a:rPr lang="es-UY" sz="2000" b="0" i="1">
                            <a:latin typeface="Cambria Math"/>
                          </a:rPr>
                          <m:t>𝑡</m:t>
                        </m:r>
                      </m:e>
                    </m:d>
                    <m:r>
                      <a:rPr lang="es-UY" sz="2000" b="0" i="1">
                        <a:latin typeface="Cambria Math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s-UY" sz="2000" b="0" i="1">
                            <a:latin typeface="Cambria Math"/>
                            <a:ea typeface="Cambria Math"/>
                          </a:rPr>
                        </m:ctrlPr>
                      </m:radPr>
                      <m:deg/>
                      <m:e>
                        <m:r>
                          <a:rPr lang="es-UY" sz="2000" b="0" i="1">
                            <a:latin typeface="Cambria Math"/>
                            <a:ea typeface="Cambria Math"/>
                          </a:rPr>
                          <m:t>2</m:t>
                        </m:r>
                      </m:e>
                    </m:rad>
                    <m:r>
                      <a:rPr lang="es-UY" sz="2000" b="0" i="1">
                        <a:latin typeface="Cambria Math"/>
                        <a:ea typeface="Cambria Math"/>
                      </a:rPr>
                      <m:t>.</m:t>
                    </m:r>
                    <m:r>
                      <a:rPr lang="es-UY" sz="2000" b="0" i="1">
                        <a:latin typeface="Cambria Math"/>
                        <a:ea typeface="Cambria Math"/>
                      </a:rPr>
                      <m:t>𝐼</m:t>
                    </m:r>
                    <m:r>
                      <a:rPr lang="es-UY" sz="2000" b="0" i="1">
                        <a:latin typeface="Cambria Math"/>
                        <a:ea typeface="Cambria Math"/>
                      </a:rPr>
                      <m:t> .</m:t>
                    </m:r>
                    <m:r>
                      <a:rPr lang="es-UY" sz="2000" b="0" i="1">
                        <a:latin typeface="Cambria Math"/>
                        <a:ea typeface="Cambria Math"/>
                      </a:rPr>
                      <m:t>𝑠𝑒𝑛𝑜</m:t>
                    </m:r>
                    <m:d>
                      <m:dPr>
                        <m:ctrlPr>
                          <a:rPr lang="es-UY" sz="2000" b="0" i="1">
                            <a:latin typeface="Cambria Math"/>
                            <a:ea typeface="Cambria Math"/>
                          </a:rPr>
                        </m:ctrlPr>
                      </m:dPr>
                      <m:e>
                        <m:r>
                          <a:rPr lang="es-UY" sz="2000" b="0" i="1">
                            <a:latin typeface="Cambria Math"/>
                            <a:ea typeface="Cambria Math"/>
                          </a:rPr>
                          <m:t>𝜔</m:t>
                        </m:r>
                        <m:r>
                          <a:rPr lang="es-UY" sz="2000" b="0" i="1">
                            <a:latin typeface="Cambria Math"/>
                            <a:ea typeface="Cambria Math"/>
                          </a:rPr>
                          <m:t>𝑡</m:t>
                        </m:r>
                        <m:r>
                          <a:rPr lang="es-UY" sz="2000" b="0" i="1">
                            <a:latin typeface="Cambria Math"/>
                            <a:ea typeface="Cambria Math"/>
                          </a:rPr>
                          <m:t>+ </m:t>
                        </m:r>
                        <m:r>
                          <a:rPr lang="es-UY" sz="2000" b="0" i="1">
                            <a:latin typeface="Cambria Math"/>
                            <a:ea typeface="Cambria Math"/>
                          </a:rPr>
                          <m:t>𝜑</m:t>
                        </m:r>
                        <m:r>
                          <a:rPr lang="es-UY" sz="2000" b="0" i="1">
                            <a:latin typeface="Cambria Math"/>
                            <a:ea typeface="Cambria Math"/>
                          </a:rPr>
                          <m:t>−</m:t>
                        </m:r>
                        <m:r>
                          <a:rPr lang="es-UY" sz="2000" b="0" i="1">
                            <a:latin typeface="Cambria Math"/>
                            <a:ea typeface="Cambria Math"/>
                          </a:rPr>
                          <m:t>𝜃</m:t>
                        </m:r>
                      </m:e>
                    </m:d>
                    <m:r>
                      <a:rPr lang="es-UY" sz="2000" b="0" i="1">
                        <a:latin typeface="Cambria Math"/>
                        <a:ea typeface="Cambria Math"/>
                      </a:rPr>
                      <m:t>−</m:t>
                    </m:r>
                    <m:rad>
                      <m:radPr>
                        <m:degHide m:val="on"/>
                        <m:ctrlPr>
                          <a:rPr lang="es-UY" sz="2000" b="0" i="1">
                            <a:latin typeface="Cambria Math"/>
                            <a:ea typeface="Cambria Math"/>
                          </a:rPr>
                        </m:ctrlPr>
                      </m:radPr>
                      <m:deg/>
                      <m:e>
                        <m:r>
                          <a:rPr lang="es-UY" sz="2000" b="0" i="1">
                            <a:latin typeface="Cambria Math"/>
                            <a:ea typeface="Cambria Math"/>
                          </a:rPr>
                          <m:t>2</m:t>
                        </m:r>
                      </m:e>
                    </m:rad>
                    <m:r>
                      <a:rPr lang="es-UY" sz="2000" b="0" i="1">
                        <a:latin typeface="Cambria Math"/>
                        <a:ea typeface="Cambria Math"/>
                      </a:rPr>
                      <m:t>.</m:t>
                    </m:r>
                    <m:r>
                      <a:rPr lang="es-UY" sz="2000" b="0" i="1">
                        <a:latin typeface="Cambria Math"/>
                        <a:ea typeface="Cambria Math"/>
                      </a:rPr>
                      <m:t>𝐼</m:t>
                    </m:r>
                    <m:r>
                      <a:rPr lang="es-UY" sz="2000" b="0" i="1">
                        <a:latin typeface="Cambria Math"/>
                        <a:ea typeface="Cambria Math"/>
                      </a:rPr>
                      <m:t>.</m:t>
                    </m:r>
                    <m:r>
                      <a:rPr lang="es-UY" sz="2000" b="0" i="1">
                        <a:latin typeface="Cambria Math"/>
                        <a:ea typeface="Cambria Math"/>
                      </a:rPr>
                      <m:t>𝑠𝑒𝑛𝑜</m:t>
                    </m:r>
                    <m:d>
                      <m:dPr>
                        <m:ctrlPr>
                          <a:rPr lang="es-UY" sz="2000" b="0" i="1">
                            <a:latin typeface="Cambria Math"/>
                            <a:ea typeface="Cambria Math"/>
                          </a:rPr>
                        </m:ctrlPr>
                      </m:dPr>
                      <m:e>
                        <m:r>
                          <a:rPr lang="es-UY" sz="2000" b="0" i="1">
                            <a:latin typeface="Cambria Math"/>
                            <a:ea typeface="Cambria Math"/>
                          </a:rPr>
                          <m:t>𝜑</m:t>
                        </m:r>
                        <m:r>
                          <a:rPr lang="es-UY" sz="2000" b="0" i="1">
                            <a:latin typeface="Cambria Math"/>
                            <a:ea typeface="Cambria Math"/>
                          </a:rPr>
                          <m:t>−</m:t>
                        </m:r>
                        <m:r>
                          <a:rPr lang="es-UY" sz="2000" b="0" i="1">
                            <a:latin typeface="Cambria Math"/>
                            <a:ea typeface="Cambria Math"/>
                          </a:rPr>
                          <m:t>𝜃</m:t>
                        </m:r>
                      </m:e>
                    </m:d>
                    <m:sSup>
                      <m:sSupPr>
                        <m:ctrlPr>
                          <a:rPr lang="es-UY" sz="2000" b="0" i="1">
                            <a:latin typeface="Cambria Math"/>
                            <a:ea typeface="Cambria Math"/>
                          </a:rPr>
                        </m:ctrlPr>
                      </m:sSupPr>
                      <m:e>
                        <m:r>
                          <a:rPr lang="es-UY" sz="2000" b="0" i="1">
                            <a:latin typeface="Cambria Math"/>
                            <a:ea typeface="Cambria Math"/>
                          </a:rPr>
                          <m:t>𝑒</m:t>
                        </m:r>
                      </m:e>
                      <m:sup>
                        <m:r>
                          <a:rPr lang="es-UY" sz="2000" b="0" i="1">
                            <a:latin typeface="Cambria Math"/>
                            <a:ea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es-UY" sz="2000" b="0" i="1">
                                <a:latin typeface="Cambria Math"/>
                                <a:ea typeface="Cambria Math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s-UY" sz="2000" b="0" i="1">
                                    <a:latin typeface="Cambria Math"/>
                                    <a:ea typeface="Cambria Math"/>
                                  </a:rPr>
                                </m:ctrlPr>
                              </m:fPr>
                              <m:num>
                                <m:r>
                                  <a:rPr lang="es-UY" sz="2000" b="0" i="1">
                                    <a:latin typeface="Cambria Math"/>
                                    <a:ea typeface="Cambria Math"/>
                                  </a:rPr>
                                  <m:t>𝑅</m:t>
                                </m:r>
                              </m:num>
                              <m:den>
                                <m:r>
                                  <a:rPr lang="es-UY" sz="2000" b="0" i="1">
                                    <a:latin typeface="Cambria Math"/>
                                    <a:ea typeface="Cambria Math"/>
                                  </a:rPr>
                                  <m:t>𝐿</m:t>
                                </m:r>
                              </m:den>
                            </m:f>
                          </m:e>
                        </m:d>
                        <m:r>
                          <a:rPr lang="es-UY" sz="2000" b="0" i="1">
                            <a:latin typeface="Cambria Math"/>
                            <a:ea typeface="Cambria Math"/>
                          </a:rPr>
                          <m:t>𝑡</m:t>
                        </m:r>
                      </m:sup>
                    </m:sSup>
                  </m:oMath>
                </m:oMathPara>
              </a14:m>
              <a:endParaRPr lang="es-UY" sz="2000" b="0">
                <a:ea typeface="Cambria Math"/>
              </a:endParaRPr>
            </a:p>
            <a:p>
              <a:r>
                <a:rPr lang="es-UY" sz="1100"/>
                <a:t> </a:t>
              </a:r>
            </a:p>
          </xdr:txBody>
        </xdr:sp>
      </mc:Choice>
      <mc:Fallback xmlns="">
        <xdr:sp macro="" textlink="">
          <xdr:nvSpPr>
            <xdr:cNvPr id="4" name="11 CuadroTexto"/>
            <xdr:cNvSpPr txBox="1"/>
          </xdr:nvSpPr>
          <xdr:spPr>
            <a:xfrm>
              <a:off x="2628899" y="0"/>
              <a:ext cx="7781926" cy="590550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s-UY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UY" sz="2000" b="0" i="0">
                  <a:latin typeface="Cambria Math"/>
                </a:rPr>
                <a:t>𝑖(𝑡)=</a:t>
              </a:r>
              <a:r>
                <a:rPr lang="es-UY" sz="2000" b="0" i="0">
                  <a:latin typeface="Cambria Math"/>
                  <a:ea typeface="Cambria Math"/>
                </a:rPr>
                <a:t>√2.𝐼 .𝑠𝑒𝑛𝑜(𝜔𝑡+ 𝜑−𝜃)−√2.𝐼.𝑠𝑒𝑛𝑜(𝜑−𝜃) 𝑒^(−(𝑅/𝐿)𝑡)</a:t>
              </a:r>
              <a:endParaRPr lang="es-UY" sz="2000" b="0">
                <a:ea typeface="Cambria Math"/>
              </a:endParaRPr>
            </a:p>
            <a:p>
              <a:r>
                <a:rPr lang="es-UY" sz="1100"/>
                <a:t> </a:t>
              </a:r>
            </a:p>
          </xdr:txBody>
        </xdr:sp>
      </mc:Fallback>
    </mc:AlternateContent>
    <xdr:clientData/>
  </xdr:twoCellAnchor>
  <xdr:twoCellAnchor>
    <xdr:from>
      <xdr:col>0</xdr:col>
      <xdr:colOff>200025</xdr:colOff>
      <xdr:row>20</xdr:row>
      <xdr:rowOff>161925</xdr:rowOff>
    </xdr:from>
    <xdr:to>
      <xdr:col>3</xdr:col>
      <xdr:colOff>581025</xdr:colOff>
      <xdr:row>23</xdr:row>
      <xdr:rowOff>180975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11 CuadroTexto"/>
            <xdr:cNvSpPr txBox="1"/>
          </xdr:nvSpPr>
          <xdr:spPr>
            <a:xfrm>
              <a:off x="200025" y="4029075"/>
              <a:ext cx="2247900" cy="590550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s-UY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14:m>
                <m:oMath xmlns:m="http://schemas.openxmlformats.org/officeDocument/2006/math">
                  <m:r>
                    <a:rPr lang="es-UY" sz="2000" b="0" i="1">
                      <a:latin typeface="Cambria Math"/>
                    </a:rPr>
                    <m:t>𝐼𝑠</m:t>
                  </m:r>
                  <m:r>
                    <a:rPr lang="es-UY" sz="2000" b="0" i="1">
                      <a:latin typeface="Cambria Math"/>
                    </a:rPr>
                    <m:t>=</m:t>
                  </m:r>
                  <m:r>
                    <a:rPr lang="es-UY" sz="2000" b="0" i="1">
                      <a:latin typeface="Cambria Math"/>
                    </a:rPr>
                    <m:t>𝑘</m:t>
                  </m:r>
                  <m:r>
                    <a:rPr lang="es-UY" sz="2000" b="0" i="1">
                      <a:latin typeface="Cambria Math"/>
                    </a:rPr>
                    <m:t> ∗ </m:t>
                  </m:r>
                  <m:rad>
                    <m:radPr>
                      <m:degHide m:val="on"/>
                      <m:ctrlPr>
                        <a:rPr lang="es-UY" sz="2000" b="0" i="1">
                          <a:latin typeface="Cambria Math"/>
                          <a:ea typeface="Cambria Math"/>
                        </a:rPr>
                      </m:ctrlPr>
                    </m:radPr>
                    <m:deg/>
                    <m:e>
                      <m:r>
                        <a:rPr lang="es-UY" sz="2000" b="0" i="1">
                          <a:latin typeface="Cambria Math"/>
                          <a:ea typeface="Cambria Math"/>
                        </a:rPr>
                        <m:t>2 </m:t>
                      </m:r>
                    </m:e>
                  </m:rad>
                  <m:r>
                    <a:rPr lang="es-UY" sz="2000" b="0" i="1">
                      <a:latin typeface="Cambria Math"/>
                      <a:ea typeface="Cambria Math"/>
                    </a:rPr>
                    <m:t>∗</m:t>
                  </m:r>
                  <m:sSup>
                    <m:sSupPr>
                      <m:ctrlPr>
                        <a:rPr lang="es-UY" sz="2000" b="0" i="1">
                          <a:latin typeface="Cambria Math"/>
                          <a:ea typeface="Cambria Math"/>
                        </a:rPr>
                      </m:ctrlPr>
                    </m:sSupPr>
                    <m:e>
                      <m:r>
                        <a:rPr lang="es-UY" sz="2000" b="0" i="1">
                          <a:latin typeface="Cambria Math"/>
                          <a:ea typeface="Cambria Math"/>
                        </a:rPr>
                        <m:t>𝐼</m:t>
                      </m:r>
                    </m:e>
                    <m:sup>
                      <m:r>
                        <a:rPr lang="es-UY" sz="2000" b="0" i="1">
                          <a:latin typeface="Cambria Math"/>
                          <a:ea typeface="Cambria Math"/>
                        </a:rPr>
                        <m:t>′′</m:t>
                      </m:r>
                    </m:sup>
                  </m:sSup>
                  <m:r>
                    <a:rPr lang="es-UY" sz="2000" b="0" i="1">
                      <a:latin typeface="Cambria Math"/>
                      <a:ea typeface="Cambria Math"/>
                    </a:rPr>
                    <m:t>𝑘</m:t>
                  </m:r>
                </m:oMath>
              </a14:m>
              <a:r>
                <a:rPr lang="es-UY" sz="1100"/>
                <a:t> </a:t>
              </a:r>
            </a:p>
          </xdr:txBody>
        </xdr:sp>
      </mc:Choice>
      <mc:Fallback xmlns="">
        <xdr:sp macro="" textlink="">
          <xdr:nvSpPr>
            <xdr:cNvPr id="5" name="11 CuadroTexto"/>
            <xdr:cNvSpPr txBox="1"/>
          </xdr:nvSpPr>
          <xdr:spPr>
            <a:xfrm>
              <a:off x="200025" y="4029075"/>
              <a:ext cx="2247900" cy="590550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s-UY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UY" sz="2000" b="0" i="0">
                  <a:latin typeface="Cambria Math"/>
                </a:rPr>
                <a:t>𝐼𝑠=𝑘 ∗ </a:t>
              </a:r>
              <a:r>
                <a:rPr lang="es-UY" sz="2000" b="0" i="0">
                  <a:latin typeface="Cambria Math"/>
                  <a:ea typeface="Cambria Math"/>
                </a:rPr>
                <a:t>√(2 )∗𝐼^′′ 𝑘</a:t>
              </a:r>
              <a:r>
                <a:rPr lang="es-UY" sz="1100"/>
                <a:t> </a:t>
              </a:r>
            </a:p>
          </xdr:txBody>
        </xdr:sp>
      </mc:Fallback>
    </mc:AlternateContent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106696</xdr:colOff>
      <xdr:row>1</xdr:row>
      <xdr:rowOff>187187</xdr:rowOff>
    </xdr:from>
    <xdr:to>
      <xdr:col>1</xdr:col>
      <xdr:colOff>132522</xdr:colOff>
      <xdr:row>4</xdr:row>
      <xdr:rowOff>2978</xdr:rowOff>
    </xdr:to>
    <xdr:cxnSp macro="">
      <xdr:nvCxnSpPr>
        <xdr:cNvPr id="4" name="3 Conector recto"/>
        <xdr:cNvCxnSpPr>
          <a:stCxn id="2" idx="0"/>
        </xdr:cNvCxnSpPr>
      </xdr:nvCxnSpPr>
      <xdr:spPr>
        <a:xfrm flipV="1">
          <a:off x="719609" y="377687"/>
          <a:ext cx="25826" cy="387291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446587</xdr:colOff>
      <xdr:row>0</xdr:row>
      <xdr:rowOff>127656</xdr:rowOff>
    </xdr:from>
    <xdr:to>
      <xdr:col>6</xdr:col>
      <xdr:colOff>75154</xdr:colOff>
      <xdr:row>11</xdr:row>
      <xdr:rowOff>72887</xdr:rowOff>
    </xdr:to>
    <xdr:grpSp>
      <xdr:nvGrpSpPr>
        <xdr:cNvPr id="73" name="72 Grupo"/>
        <xdr:cNvGrpSpPr/>
      </xdr:nvGrpSpPr>
      <xdr:grpSpPr>
        <a:xfrm>
          <a:off x="446587" y="127656"/>
          <a:ext cx="3306045" cy="2049014"/>
          <a:chOff x="1187052" y="226219"/>
          <a:chExt cx="6233252" cy="3075672"/>
        </a:xfrm>
      </xdr:grpSpPr>
      <xdr:sp macro="" textlink="">
        <xdr:nvSpPr>
          <xdr:cNvPr id="2" name="1 Elipse"/>
          <xdr:cNvSpPr/>
        </xdr:nvSpPr>
        <xdr:spPr>
          <a:xfrm>
            <a:off x="1187052" y="1182291"/>
            <a:ext cx="1034654" cy="988218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UY" sz="1100"/>
          </a:p>
        </xdr:txBody>
      </xdr:sp>
      <xdr:cxnSp macro="">
        <xdr:nvCxnSpPr>
          <xdr:cNvPr id="7" name="6 Conector recto"/>
          <xdr:cNvCxnSpPr/>
        </xdr:nvCxnSpPr>
        <xdr:spPr>
          <a:xfrm>
            <a:off x="1724903" y="591240"/>
            <a:ext cx="1023687" cy="0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" name="10 Forma libre"/>
          <xdr:cNvSpPr/>
        </xdr:nvSpPr>
        <xdr:spPr>
          <a:xfrm>
            <a:off x="2730104" y="226219"/>
            <a:ext cx="1126279" cy="750094"/>
          </a:xfrm>
          <a:custGeom>
            <a:avLst/>
            <a:gdLst>
              <a:gd name="connsiteX0" fmla="*/ 0 w 5470922"/>
              <a:gd name="connsiteY0" fmla="*/ 582479 h 1169917"/>
              <a:gd name="connsiteX1" fmla="*/ 613172 w 5470922"/>
              <a:gd name="connsiteY1" fmla="*/ 16932 h 1169917"/>
              <a:gd name="connsiteX2" fmla="*/ 1220391 w 5470922"/>
              <a:gd name="connsiteY2" fmla="*/ 1159932 h 1169917"/>
              <a:gd name="connsiteX3" fmla="*/ 1821656 w 5470922"/>
              <a:gd name="connsiteY3" fmla="*/ 5026 h 1169917"/>
              <a:gd name="connsiteX4" fmla="*/ 2434828 w 5470922"/>
              <a:gd name="connsiteY4" fmla="*/ 1148026 h 1169917"/>
              <a:gd name="connsiteX5" fmla="*/ 3036094 w 5470922"/>
              <a:gd name="connsiteY5" fmla="*/ 22885 h 1169917"/>
              <a:gd name="connsiteX6" fmla="*/ 3637359 w 5470922"/>
              <a:gd name="connsiteY6" fmla="*/ 1148026 h 1169917"/>
              <a:gd name="connsiteX7" fmla="*/ 4250531 w 5470922"/>
              <a:gd name="connsiteY7" fmla="*/ 22885 h 1169917"/>
              <a:gd name="connsiteX8" fmla="*/ 4857750 w 5470922"/>
              <a:gd name="connsiteY8" fmla="*/ 1153979 h 1169917"/>
              <a:gd name="connsiteX9" fmla="*/ 5470922 w 5470922"/>
              <a:gd name="connsiteY9" fmla="*/ 582479 h 116991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5470922" h="1169917">
                <a:moveTo>
                  <a:pt x="0" y="582479"/>
                </a:moveTo>
                <a:cubicBezTo>
                  <a:pt x="204887" y="251584"/>
                  <a:pt x="409774" y="-79310"/>
                  <a:pt x="613172" y="16932"/>
                </a:cubicBezTo>
                <a:cubicBezTo>
                  <a:pt x="816570" y="113174"/>
                  <a:pt x="1018977" y="1161916"/>
                  <a:pt x="1220391" y="1159932"/>
                </a:cubicBezTo>
                <a:cubicBezTo>
                  <a:pt x="1421805" y="1157948"/>
                  <a:pt x="1619250" y="7010"/>
                  <a:pt x="1821656" y="5026"/>
                </a:cubicBezTo>
                <a:cubicBezTo>
                  <a:pt x="2024062" y="3042"/>
                  <a:pt x="2232422" y="1145050"/>
                  <a:pt x="2434828" y="1148026"/>
                </a:cubicBezTo>
                <a:cubicBezTo>
                  <a:pt x="2637234" y="1151002"/>
                  <a:pt x="2835672" y="22885"/>
                  <a:pt x="3036094" y="22885"/>
                </a:cubicBezTo>
                <a:cubicBezTo>
                  <a:pt x="3236516" y="22885"/>
                  <a:pt x="3434953" y="1148026"/>
                  <a:pt x="3637359" y="1148026"/>
                </a:cubicBezTo>
                <a:cubicBezTo>
                  <a:pt x="3839765" y="1148026"/>
                  <a:pt x="4047133" y="21893"/>
                  <a:pt x="4250531" y="22885"/>
                </a:cubicBezTo>
                <a:cubicBezTo>
                  <a:pt x="4453929" y="23877"/>
                  <a:pt x="4654352" y="1060713"/>
                  <a:pt x="4857750" y="1153979"/>
                </a:cubicBezTo>
                <a:cubicBezTo>
                  <a:pt x="5061148" y="1247245"/>
                  <a:pt x="5266035" y="914862"/>
                  <a:pt x="5470922" y="582479"/>
                </a:cubicBezTo>
              </a:path>
            </a:pathLst>
          </a:cu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UY" sz="1100"/>
          </a:p>
        </xdr:txBody>
      </xdr:sp>
      <xdr:cxnSp macro="">
        <xdr:nvCxnSpPr>
          <xdr:cNvPr id="12" name="11 Conector recto"/>
          <xdr:cNvCxnSpPr/>
        </xdr:nvCxnSpPr>
        <xdr:spPr>
          <a:xfrm flipV="1">
            <a:off x="3855823" y="566841"/>
            <a:ext cx="1030199" cy="30402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43" name="42 Grupo"/>
          <xdr:cNvGrpSpPr/>
        </xdr:nvGrpSpPr>
        <xdr:grpSpPr>
          <a:xfrm>
            <a:off x="4896988" y="289892"/>
            <a:ext cx="1185760" cy="596347"/>
            <a:chOff x="5250656" y="89297"/>
            <a:chExt cx="2677074" cy="1100138"/>
          </a:xfrm>
        </xdr:grpSpPr>
        <xdr:cxnSp macro="">
          <xdr:nvCxnSpPr>
            <xdr:cNvPr id="23" name="22 Conector recto"/>
            <xdr:cNvCxnSpPr/>
          </xdr:nvCxnSpPr>
          <xdr:spPr>
            <a:xfrm>
              <a:off x="5250656" y="583406"/>
              <a:ext cx="214313" cy="559594"/>
            </a:xfrm>
            <a:prstGeom prst="line">
              <a:avLst/>
            </a:prstGeom>
            <a:ln w="285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" name="24 Conector recto"/>
            <xdr:cNvCxnSpPr/>
          </xdr:nvCxnSpPr>
          <xdr:spPr>
            <a:xfrm flipH="1">
              <a:off x="5464969" y="89297"/>
              <a:ext cx="172640" cy="1053703"/>
            </a:xfrm>
            <a:prstGeom prst="line">
              <a:avLst/>
            </a:prstGeom>
            <a:ln w="285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" name="27 Conector recto"/>
            <xdr:cNvCxnSpPr/>
          </xdr:nvCxnSpPr>
          <xdr:spPr>
            <a:xfrm flipH="1">
              <a:off x="6075760" y="113109"/>
              <a:ext cx="240506" cy="1039417"/>
            </a:xfrm>
            <a:prstGeom prst="line">
              <a:avLst/>
            </a:prstGeom>
            <a:ln w="285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3" name="32 Conector recto"/>
            <xdr:cNvCxnSpPr/>
          </xdr:nvCxnSpPr>
          <xdr:spPr>
            <a:xfrm>
              <a:off x="5649516" y="101203"/>
              <a:ext cx="434578" cy="1035844"/>
            </a:xfrm>
            <a:prstGeom prst="line">
              <a:avLst/>
            </a:prstGeom>
            <a:ln w="285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6" name="35 Conector recto"/>
            <xdr:cNvCxnSpPr/>
          </xdr:nvCxnSpPr>
          <xdr:spPr>
            <a:xfrm flipH="1">
              <a:off x="6740128" y="128587"/>
              <a:ext cx="240506" cy="1039417"/>
            </a:xfrm>
            <a:prstGeom prst="line">
              <a:avLst/>
            </a:prstGeom>
            <a:ln w="285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" name="36 Conector recto"/>
            <xdr:cNvCxnSpPr/>
          </xdr:nvCxnSpPr>
          <xdr:spPr>
            <a:xfrm>
              <a:off x="6313884" y="116681"/>
              <a:ext cx="434578" cy="1035844"/>
            </a:xfrm>
            <a:prstGeom prst="line">
              <a:avLst/>
            </a:prstGeom>
            <a:ln w="285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8" name="37 Conector recto"/>
            <xdr:cNvCxnSpPr/>
          </xdr:nvCxnSpPr>
          <xdr:spPr>
            <a:xfrm flipH="1">
              <a:off x="7404497" y="150018"/>
              <a:ext cx="240506" cy="1039417"/>
            </a:xfrm>
            <a:prstGeom prst="line">
              <a:avLst/>
            </a:prstGeom>
            <a:ln w="285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9" name="38 Conector recto"/>
            <xdr:cNvCxnSpPr/>
          </xdr:nvCxnSpPr>
          <xdr:spPr>
            <a:xfrm>
              <a:off x="6978253" y="138112"/>
              <a:ext cx="434578" cy="1035844"/>
            </a:xfrm>
            <a:prstGeom prst="line">
              <a:avLst/>
            </a:prstGeom>
            <a:ln w="285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1" name="40 Conector recto"/>
            <xdr:cNvCxnSpPr/>
          </xdr:nvCxnSpPr>
          <xdr:spPr>
            <a:xfrm>
              <a:off x="7661672" y="166688"/>
              <a:ext cx="266058" cy="452437"/>
            </a:xfrm>
            <a:prstGeom prst="line">
              <a:avLst/>
            </a:prstGeom>
            <a:ln w="285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48" name="47 Conector recto"/>
          <xdr:cNvCxnSpPr/>
        </xdr:nvCxnSpPr>
        <xdr:spPr>
          <a:xfrm>
            <a:off x="6071038" y="564931"/>
            <a:ext cx="1244162" cy="6569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50 Conector recto"/>
          <xdr:cNvCxnSpPr>
            <a:stCxn id="2" idx="4"/>
          </xdr:cNvCxnSpPr>
        </xdr:nvCxnSpPr>
        <xdr:spPr>
          <a:xfrm>
            <a:off x="1704379" y="2170509"/>
            <a:ext cx="924" cy="1084085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53 Conector recto"/>
          <xdr:cNvCxnSpPr/>
        </xdr:nvCxnSpPr>
        <xdr:spPr>
          <a:xfrm flipV="1">
            <a:off x="1705303" y="3248025"/>
            <a:ext cx="5604642" cy="6569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6" name="55 Elipse"/>
          <xdr:cNvSpPr/>
        </xdr:nvSpPr>
        <xdr:spPr>
          <a:xfrm>
            <a:off x="7263962" y="486103"/>
            <a:ext cx="156342" cy="157656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UY" sz="1100"/>
          </a:p>
        </xdr:txBody>
      </xdr:sp>
      <xdr:sp macro="" textlink="">
        <xdr:nvSpPr>
          <xdr:cNvPr id="57" name="56 Elipse"/>
          <xdr:cNvSpPr/>
        </xdr:nvSpPr>
        <xdr:spPr>
          <a:xfrm>
            <a:off x="7212724" y="3144235"/>
            <a:ext cx="156342" cy="157656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UY" sz="1100"/>
          </a:p>
        </xdr:txBody>
      </xdr:sp>
      <xdr:cxnSp macro="">
        <xdr:nvCxnSpPr>
          <xdr:cNvPr id="59" name="58 Conector recto"/>
          <xdr:cNvCxnSpPr/>
        </xdr:nvCxnSpPr>
        <xdr:spPr>
          <a:xfrm flipH="1">
            <a:off x="7301309" y="620671"/>
            <a:ext cx="49924" cy="2546652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1" name="60 Arco"/>
          <xdr:cNvSpPr/>
        </xdr:nvSpPr>
        <xdr:spPr>
          <a:xfrm>
            <a:off x="6457292" y="1024759"/>
            <a:ext cx="701565" cy="1737163"/>
          </a:xfrm>
          <a:prstGeom prst="arc">
            <a:avLst>
              <a:gd name="adj1" fmla="val 16200000"/>
              <a:gd name="adj2" fmla="val 5271985"/>
            </a:avLst>
          </a:prstGeom>
          <a:ln w="28575">
            <a:headEnd type="none" w="med" len="med"/>
            <a:tailEnd type="triangle" w="med" len="med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s-UY" sz="1100"/>
          </a:p>
        </xdr:txBody>
      </xdr:sp>
      <xdr:sp macro="" textlink="">
        <xdr:nvSpPr>
          <xdr:cNvPr id="68" name="67 CuadroTexto"/>
          <xdr:cNvSpPr txBox="1"/>
        </xdr:nvSpPr>
        <xdr:spPr>
          <a:xfrm>
            <a:off x="3067708" y="952500"/>
            <a:ext cx="905203" cy="4466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UY" sz="1400">
                <a:ln>
                  <a:noFill/>
                </a:ln>
                <a:solidFill>
                  <a:schemeClr val="accent1">
                    <a:lumMod val="50000"/>
                  </a:schemeClr>
                </a:solidFill>
              </a:rPr>
              <a:t>jX</a:t>
            </a:r>
          </a:p>
        </xdr:txBody>
      </xdr:sp>
      <xdr:sp macro="" textlink="">
        <xdr:nvSpPr>
          <xdr:cNvPr id="69" name="68 CuadroTexto"/>
          <xdr:cNvSpPr txBox="1"/>
        </xdr:nvSpPr>
        <xdr:spPr>
          <a:xfrm>
            <a:off x="5198680" y="827690"/>
            <a:ext cx="903889" cy="4466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UY" sz="2000">
                <a:ln>
                  <a:noFill/>
                </a:ln>
                <a:solidFill>
                  <a:schemeClr val="accent1">
                    <a:lumMod val="50000"/>
                  </a:schemeClr>
                </a:solidFill>
              </a:rPr>
              <a:t>R</a:t>
            </a:r>
          </a:p>
        </xdr:txBody>
      </xdr:sp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70" name="69 CuadroTexto"/>
              <xdr:cNvSpPr txBox="1"/>
            </xdr:nvSpPr>
            <xdr:spPr>
              <a:xfrm>
                <a:off x="2334613" y="1464880"/>
                <a:ext cx="1504623" cy="56001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UY" sz="1400">
                    <a:ln>
                      <a:noFill/>
                    </a:ln>
                    <a:solidFill>
                      <a:schemeClr val="accent1">
                        <a:lumMod val="50000"/>
                      </a:schemeClr>
                    </a:solidFill>
                  </a:rPr>
                  <a:t>U/</a:t>
                </a:r>
                <a14:m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s-UY" sz="1400" i="1">
                            <a:ln>
                              <a:noFill/>
                            </a:ln>
                            <a:solidFill>
                              <a:schemeClr val="accent1">
                                <a:lumMod val="50000"/>
                              </a:schemeClr>
                            </a:solidFill>
                            <a:latin typeface="Cambria Math"/>
                          </a:rPr>
                        </m:ctrlPr>
                      </m:radPr>
                      <m:deg/>
                      <m:e>
                        <m:r>
                          <a:rPr lang="es-UY" sz="1400" b="0" i="1">
                            <a:ln>
                              <a:noFill/>
                            </a:ln>
                            <a:solidFill>
                              <a:schemeClr val="accent1">
                                <a:lumMod val="50000"/>
                              </a:schemeClr>
                            </a:solidFill>
                            <a:latin typeface="Cambria Math"/>
                          </a:rPr>
                          <m:t>3</m:t>
                        </m:r>
                      </m:e>
                    </m:rad>
                  </m:oMath>
                </a14:m>
                <a:endParaRPr lang="es-UY" sz="1400">
                  <a:ln>
                    <a:noFill/>
                  </a:ln>
                  <a:solidFill>
                    <a:schemeClr val="accent1">
                      <a:lumMod val="50000"/>
                    </a:schemeClr>
                  </a:solidFill>
                </a:endParaRPr>
              </a:p>
            </xdr:txBody>
          </xdr:sp>
        </mc:Choice>
        <mc:Fallback xmlns="">
          <xdr:sp macro="" textlink="">
            <xdr:nvSpPr>
              <xdr:cNvPr id="70" name="69 CuadroTexto"/>
              <xdr:cNvSpPr txBox="1"/>
            </xdr:nvSpPr>
            <xdr:spPr>
              <a:xfrm>
                <a:off x="2334613" y="1464880"/>
                <a:ext cx="1504623" cy="56001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UY" sz="1400">
                    <a:ln>
                      <a:noFill/>
                    </a:ln>
                    <a:solidFill>
                      <a:schemeClr val="accent1">
                        <a:lumMod val="50000"/>
                      </a:schemeClr>
                    </a:solidFill>
                  </a:rPr>
                  <a:t>U/</a:t>
                </a:r>
                <a:r>
                  <a:rPr lang="es-UY" sz="1400" i="0">
                    <a:ln>
                      <a:noFill/>
                    </a:ln>
                    <a:solidFill>
                      <a:schemeClr val="accent1">
                        <a:lumMod val="50000"/>
                      </a:schemeClr>
                    </a:solidFill>
                    <a:latin typeface="Cambria Math"/>
                  </a:rPr>
                  <a:t>√</a:t>
                </a:r>
                <a:r>
                  <a:rPr lang="es-UY" sz="1400" b="0" i="0">
                    <a:ln>
                      <a:noFill/>
                    </a:ln>
                    <a:solidFill>
                      <a:schemeClr val="accent1">
                        <a:lumMod val="50000"/>
                      </a:schemeClr>
                    </a:solidFill>
                    <a:latin typeface="Cambria Math"/>
                  </a:rPr>
                  <a:t>3</a:t>
                </a:r>
                <a:endParaRPr lang="es-UY" sz="1400">
                  <a:ln>
                    <a:noFill/>
                  </a:ln>
                  <a:solidFill>
                    <a:schemeClr val="accent1">
                      <a:lumMod val="50000"/>
                    </a:schemeClr>
                  </a:solidFill>
                </a:endParaRPr>
              </a:p>
            </xdr:txBody>
          </xdr:sp>
        </mc:Fallback>
      </mc:AlternateContent>
      <xdr:sp macro="" textlink="">
        <xdr:nvSpPr>
          <xdr:cNvPr id="71" name="70 CuadroTexto"/>
          <xdr:cNvSpPr txBox="1"/>
        </xdr:nvSpPr>
        <xdr:spPr>
          <a:xfrm>
            <a:off x="6362785" y="1684953"/>
            <a:ext cx="903889" cy="4496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UY" sz="2000" b="1">
                <a:ln>
                  <a:noFill/>
                </a:ln>
                <a:solidFill>
                  <a:schemeClr val="accent2">
                    <a:lumMod val="75000"/>
                  </a:schemeClr>
                </a:solidFill>
              </a:rPr>
              <a:t>Icc</a:t>
            </a:r>
          </a:p>
        </xdr:txBody>
      </xdr:sp>
      <xdr:sp macro="" textlink="">
        <xdr:nvSpPr>
          <xdr:cNvPr id="72" name="71 Forma libre"/>
          <xdr:cNvSpPr/>
        </xdr:nvSpPr>
        <xdr:spPr>
          <a:xfrm>
            <a:off x="1481958" y="1497724"/>
            <a:ext cx="459289" cy="373696"/>
          </a:xfrm>
          <a:custGeom>
            <a:avLst/>
            <a:gdLst>
              <a:gd name="connsiteX0" fmla="*/ 0 w 460602"/>
              <a:gd name="connsiteY0" fmla="*/ 394323 h 689191"/>
              <a:gd name="connsiteX1" fmla="*/ 105104 w 460602"/>
              <a:gd name="connsiteY1" fmla="*/ 6754 h 689191"/>
              <a:gd name="connsiteX2" fmla="*/ 308742 w 460602"/>
              <a:gd name="connsiteY2" fmla="*/ 683357 h 689191"/>
              <a:gd name="connsiteX3" fmla="*/ 453259 w 460602"/>
              <a:gd name="connsiteY3" fmla="*/ 335202 h 689191"/>
              <a:gd name="connsiteX4" fmla="*/ 440121 w 460602"/>
              <a:gd name="connsiteY4" fmla="*/ 348340 h 689191"/>
              <a:gd name="connsiteX5" fmla="*/ 446690 w 460602"/>
              <a:gd name="connsiteY5" fmla="*/ 322064 h 6891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460602" h="689191">
                <a:moveTo>
                  <a:pt x="0" y="394323"/>
                </a:moveTo>
                <a:cubicBezTo>
                  <a:pt x="26823" y="176452"/>
                  <a:pt x="53647" y="-41418"/>
                  <a:pt x="105104" y="6754"/>
                </a:cubicBezTo>
                <a:cubicBezTo>
                  <a:pt x="156561" y="54926"/>
                  <a:pt x="250716" y="628616"/>
                  <a:pt x="308742" y="683357"/>
                </a:cubicBezTo>
                <a:cubicBezTo>
                  <a:pt x="366768" y="738098"/>
                  <a:pt x="431363" y="391038"/>
                  <a:pt x="453259" y="335202"/>
                </a:cubicBezTo>
                <a:cubicBezTo>
                  <a:pt x="475155" y="279366"/>
                  <a:pt x="441216" y="350530"/>
                  <a:pt x="440121" y="348340"/>
                </a:cubicBezTo>
                <a:cubicBezTo>
                  <a:pt x="439026" y="346150"/>
                  <a:pt x="442858" y="334107"/>
                  <a:pt x="446690" y="322064"/>
                </a:cubicBezTo>
              </a:path>
            </a:pathLst>
          </a:custGeom>
          <a:noFill/>
          <a:ln>
            <a:solidFill>
              <a:schemeClr val="bg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UY" sz="1100"/>
          </a:p>
        </xdr:txBody>
      </xdr:sp>
    </xdr:grpSp>
    <xdr:clientData/>
  </xdr:twoCellAnchor>
  <xdr:twoCellAnchor>
    <xdr:from>
      <xdr:col>7</xdr:col>
      <xdr:colOff>240196</xdr:colOff>
      <xdr:row>1</xdr:row>
      <xdr:rowOff>82827</xdr:rowOff>
    </xdr:from>
    <xdr:to>
      <xdr:col>15</xdr:col>
      <xdr:colOff>16565</xdr:colOff>
      <xdr:row>22</xdr:row>
      <xdr:rowOff>4970</xdr:rowOff>
    </xdr:to>
    <xdr:graphicFrame macro="">
      <xdr:nvGraphicFramePr>
        <xdr:cNvPr id="75" name="7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356152</xdr:colOff>
      <xdr:row>2</xdr:row>
      <xdr:rowOff>8282</xdr:rowOff>
    </xdr:from>
    <xdr:to>
      <xdr:col>8</xdr:col>
      <xdr:colOff>82826</xdr:colOff>
      <xdr:row>5</xdr:row>
      <xdr:rowOff>99391</xdr:rowOff>
    </xdr:to>
    <xdr:sp macro="" textlink="">
      <xdr:nvSpPr>
        <xdr:cNvPr id="76" name="75 CuadroTexto"/>
        <xdr:cNvSpPr txBox="1"/>
      </xdr:nvSpPr>
      <xdr:spPr>
        <a:xfrm>
          <a:off x="4646543" y="389282"/>
          <a:ext cx="339587" cy="6626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Y" sz="1100"/>
            <a:t>k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14"/>
  <sheetViews>
    <sheetView zoomScaleNormal="100" workbookViewId="0">
      <selection activeCell="O26" sqref="A1:O26"/>
    </sheetView>
  </sheetViews>
  <sheetFormatPr baseColWidth="10" defaultRowHeight="15" x14ac:dyDescent="0.25"/>
  <cols>
    <col min="1" max="16384" width="11.42578125" style="4"/>
  </cols>
  <sheetData>
    <row r="1" spans="3:10" ht="33" x14ac:dyDescent="0.6">
      <c r="D1" s="13" t="s">
        <v>2</v>
      </c>
      <c r="H1" s="13" t="s">
        <v>1</v>
      </c>
    </row>
    <row r="11" spans="3:10" ht="33" x14ac:dyDescent="0.6">
      <c r="F11" s="13" t="s">
        <v>26</v>
      </c>
    </row>
    <row r="14" spans="3:10" ht="33" x14ac:dyDescent="0.6">
      <c r="C14" s="13" t="s">
        <v>28</v>
      </c>
      <c r="J14" s="13" t="s">
        <v>27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35"/>
  <sheetViews>
    <sheetView workbookViewId="0">
      <selection activeCell="D10" sqref="D10"/>
    </sheetView>
  </sheetViews>
  <sheetFormatPr baseColWidth="10" defaultColWidth="9.140625" defaultRowHeight="15" x14ac:dyDescent="0.25"/>
  <sheetData>
    <row r="1" spans="2:9" x14ac:dyDescent="0.25">
      <c r="B1" t="s">
        <v>0</v>
      </c>
      <c r="C1">
        <f>2*PI()*50</f>
        <v>314.15926535897933</v>
      </c>
    </row>
    <row r="2" spans="2:9" x14ac:dyDescent="0.25">
      <c r="B2" t="s">
        <v>1</v>
      </c>
      <c r="C2" s="1">
        <f>+input!C5</f>
        <v>0.99503719020998926</v>
      </c>
    </row>
    <row r="3" spans="2:9" x14ac:dyDescent="0.25">
      <c r="B3" t="s">
        <v>2</v>
      </c>
      <c r="C3" s="1">
        <f>+D3/C1</f>
        <v>3.1673017476438053E-2</v>
      </c>
      <c r="D3">
        <f>+input!C6</f>
        <v>9.9503719020998922</v>
      </c>
    </row>
    <row r="4" spans="2:9" x14ac:dyDescent="0.25">
      <c r="B4" t="s">
        <v>8</v>
      </c>
      <c r="C4">
        <f>+C5/SQRT(C2*C2+(C3*C1)*(C3*C1))</f>
        <v>40</v>
      </c>
    </row>
    <row r="5" spans="2:9" x14ac:dyDescent="0.25">
      <c r="B5" t="s">
        <v>3</v>
      </c>
      <c r="C5">
        <v>400</v>
      </c>
    </row>
    <row r="6" spans="2:9" x14ac:dyDescent="0.25">
      <c r="B6" t="s">
        <v>4</v>
      </c>
      <c r="C6" s="1">
        <f>+input!D12</f>
        <v>0</v>
      </c>
    </row>
    <row r="7" spans="2:9" x14ac:dyDescent="0.25">
      <c r="B7" t="s">
        <v>5</v>
      </c>
      <c r="C7">
        <f>+ATAN(C3*C1/C2)</f>
        <v>1.4711276743037347</v>
      </c>
    </row>
    <row r="8" spans="2:9" x14ac:dyDescent="0.25">
      <c r="B8" t="s">
        <v>11</v>
      </c>
      <c r="C8">
        <f>+C6-C7</f>
        <v>-1.4711276743037347</v>
      </c>
      <c r="D8">
        <f>+PI()/2</f>
        <v>1.5707963267948966</v>
      </c>
    </row>
    <row r="9" spans="2:9" x14ac:dyDescent="0.25">
      <c r="B9" t="s">
        <v>6</v>
      </c>
      <c r="C9" t="s">
        <v>7</v>
      </c>
      <c r="D9" t="s">
        <v>9</v>
      </c>
      <c r="E9" t="s">
        <v>10</v>
      </c>
      <c r="G9" t="s">
        <v>34</v>
      </c>
      <c r="H9" t="s">
        <v>35</v>
      </c>
      <c r="I9" t="s">
        <v>8</v>
      </c>
    </row>
    <row r="10" spans="2:9" x14ac:dyDescent="0.25">
      <c r="B10">
        <v>0</v>
      </c>
      <c r="C10">
        <f>+SQRT(2)*$C$4*SIN($C$1*B10+$C$6-$C$7)</f>
        <v>-56.28780357842335</v>
      </c>
      <c r="D10">
        <f>-SQRT(2)*$C$4*SIN($C$6-$C$7)*EXP(-$C$2/$C$3*B10)</f>
        <v>56.28780357842335</v>
      </c>
      <c r="E10">
        <f>+C10+D10</f>
        <v>0</v>
      </c>
      <c r="G10">
        <f>+IF(input!$C$12,'Data Sheet (2)'!C10,0)</f>
        <v>-56.28780357842335</v>
      </c>
      <c r="H10">
        <f>+IF(input!$C$13,'Data Sheet (2)'!D10,0)</f>
        <v>56.28780357842335</v>
      </c>
      <c r="I10">
        <f>+IF(input!$C$14,'Data Sheet (2)'!E10,0)</f>
        <v>0</v>
      </c>
    </row>
    <row r="11" spans="2:9" x14ac:dyDescent="0.25">
      <c r="B11">
        <v>2.0000000000000001E-4</v>
      </c>
      <c r="C11">
        <f t="shared" ref="C11:C74" si="0">+SQRT(2)*$C$4*SIN($C$1*B11+$C$6-$C$7)</f>
        <v>-55.823298412801698</v>
      </c>
      <c r="D11">
        <f t="shared" ref="D11:D74" si="1">-SQRT(2)*$C$4*SIN($C$6-$C$7)*EXP(-$C$2/$C$3*B11)</f>
        <v>55.935245631330936</v>
      </c>
      <c r="E11">
        <f t="shared" ref="E11:E74" si="2">+C11+D11</f>
        <v>0.11194721852923806</v>
      </c>
      <c r="G11">
        <f>+IF(input!$C$12,'Data Sheet (2)'!C11,0)</f>
        <v>-55.823298412801698</v>
      </c>
      <c r="H11">
        <f>+IF(input!$C$13,'Data Sheet (2)'!D11,0)</f>
        <v>55.935245631330936</v>
      </c>
      <c r="I11">
        <f>+IF(input!$C$14,'Data Sheet (2)'!E11,0)</f>
        <v>0.11194721852923806</v>
      </c>
    </row>
    <row r="12" spans="2:9" x14ac:dyDescent="0.25">
      <c r="B12">
        <f>+B11+0.0002</f>
        <v>4.0000000000000002E-4</v>
      </c>
      <c r="C12">
        <f t="shared" si="0"/>
        <v>-55.138484191583856</v>
      </c>
      <c r="D12">
        <f t="shared" si="1"/>
        <v>55.58489592648916</v>
      </c>
      <c r="E12">
        <f t="shared" si="2"/>
        <v>0.44641173490530406</v>
      </c>
      <c r="G12">
        <f>+IF(input!$C$12,'Data Sheet (2)'!C12,0)</f>
        <v>-55.138484191583856</v>
      </c>
      <c r="H12">
        <f>+IF(input!$C$13,'Data Sheet (2)'!D12,0)</f>
        <v>55.58489592648916</v>
      </c>
      <c r="I12">
        <f>+IF(input!$C$14,'Data Sheet (2)'!E12,0)</f>
        <v>0.44641173490530406</v>
      </c>
    </row>
    <row r="13" spans="2:9" x14ac:dyDescent="0.25">
      <c r="B13">
        <f t="shared" ref="B13:B76" si="3">+B12+0.0002</f>
        <v>6.0000000000000006E-4</v>
      </c>
      <c r="C13">
        <f t="shared" si="0"/>
        <v>-54.236063563639114</v>
      </c>
      <c r="D13">
        <f t="shared" si="1"/>
        <v>55.236740632600586</v>
      </c>
      <c r="E13">
        <f t="shared" si="2"/>
        <v>1.0006770689614726</v>
      </c>
      <c r="G13">
        <f>+IF(input!$C$12,'Data Sheet (2)'!C13,0)</f>
        <v>-54.236063563639114</v>
      </c>
      <c r="H13">
        <f>+IF(input!$C$13,'Data Sheet (2)'!D13,0)</f>
        <v>55.236740632600586</v>
      </c>
      <c r="I13">
        <f>+IF(input!$C$14,'Data Sheet (2)'!E13,0)</f>
        <v>1.0006770689614726</v>
      </c>
    </row>
    <row r="14" spans="2:9" x14ac:dyDescent="0.25">
      <c r="B14">
        <f t="shared" si="3"/>
        <v>8.0000000000000004E-4</v>
      </c>
      <c r="C14">
        <f t="shared" si="0"/>
        <v>-53.119597970909211</v>
      </c>
      <c r="D14">
        <f t="shared" si="1"/>
        <v>54.89076600499989</v>
      </c>
      <c r="E14">
        <f t="shared" si="2"/>
        <v>1.7711680340906781</v>
      </c>
      <c r="G14">
        <f>+IF(input!$C$12,'Data Sheet (2)'!C14,0)</f>
        <v>-53.119597970909211</v>
      </c>
      <c r="H14">
        <f>+IF(input!$C$13,'Data Sheet (2)'!D14,0)</f>
        <v>54.89076600499989</v>
      </c>
      <c r="I14">
        <f>+IF(input!$C$14,'Data Sheet (2)'!E14,0)</f>
        <v>1.7711680340906781</v>
      </c>
    </row>
    <row r="15" spans="2:9" x14ac:dyDescent="0.25">
      <c r="B15">
        <f t="shared" si="3"/>
        <v>1E-3</v>
      </c>
      <c r="C15">
        <f t="shared" si="0"/>
        <v>-51.793493593024017</v>
      </c>
      <c r="D15">
        <f t="shared" si="1"/>
        <v>54.546958385111317</v>
      </c>
      <c r="E15">
        <f t="shared" si="2"/>
        <v>2.7534647920872999</v>
      </c>
      <c r="G15">
        <f>+IF(input!$C$12,'Data Sheet (2)'!C15,0)</f>
        <v>-51.793493593024017</v>
      </c>
      <c r="H15">
        <f>+IF(input!$C$13,'Data Sheet (2)'!D15,0)</f>
        <v>54.546958385111317</v>
      </c>
      <c r="I15">
        <f>+IF(input!$C$14,'Data Sheet (2)'!E15,0)</f>
        <v>2.7534647920872999</v>
      </c>
    </row>
    <row r="16" spans="2:9" x14ac:dyDescent="0.25">
      <c r="B16">
        <f t="shared" si="3"/>
        <v>1.2000000000000001E-3</v>
      </c>
      <c r="C16">
        <f t="shared" si="0"/>
        <v>-50.262983958123598</v>
      </c>
      <c r="D16">
        <f t="shared" si="1"/>
        <v>54.205304199909428</v>
      </c>
      <c r="E16">
        <f t="shared" si="2"/>
        <v>3.9423202417858292</v>
      </c>
      <c r="G16">
        <f>+IF(input!$C$12,'Data Sheet (2)'!C16,0)</f>
        <v>-50.262983958123598</v>
      </c>
      <c r="H16">
        <f>+IF(input!$C$13,'Data Sheet (2)'!D16,0)</f>
        <v>54.205304199909428</v>
      </c>
      <c r="I16">
        <f>+IF(input!$C$14,'Data Sheet (2)'!E16,0)</f>
        <v>3.9423202417858292</v>
      </c>
    </row>
    <row r="17" spans="2:9" x14ac:dyDescent="0.25">
      <c r="B17">
        <f t="shared" si="3"/>
        <v>1.4000000000000002E-3</v>
      </c>
      <c r="C17">
        <f t="shared" si="0"/>
        <v>-48.534109288513562</v>
      </c>
      <c r="D17">
        <f t="shared" si="1"/>
        <v>53.865789961383236</v>
      </c>
      <c r="E17">
        <f t="shared" si="2"/>
        <v>5.3316806728696733</v>
      </c>
      <c r="G17">
        <f>+IF(input!$C$12,'Data Sheet (2)'!C17,0)</f>
        <v>-48.534109288513562</v>
      </c>
      <c r="H17">
        <f>+IF(input!$C$13,'Data Sheet (2)'!D17,0)</f>
        <v>53.865789961383236</v>
      </c>
      <c r="I17">
        <f>+IF(input!$C$14,'Data Sheet (2)'!E17,0)</f>
        <v>5.3316806728696733</v>
      </c>
    </row>
    <row r="18" spans="2:9" x14ac:dyDescent="0.25">
      <c r="B18">
        <f t="shared" si="3"/>
        <v>1.6000000000000003E-3</v>
      </c>
      <c r="C18">
        <f t="shared" si="0"/>
        <v>-46.613692662667162</v>
      </c>
      <c r="D18">
        <f t="shared" si="1"/>
        <v>53.528402266003766</v>
      </c>
      <c r="E18">
        <f t="shared" si="2"/>
        <v>6.914709603336604</v>
      </c>
      <c r="G18">
        <f>+IF(input!$C$12,'Data Sheet (2)'!C18,0)</f>
        <v>-46.613692662667162</v>
      </c>
      <c r="H18">
        <f>+IF(input!$C$13,'Data Sheet (2)'!D18,0)</f>
        <v>53.528402266003766</v>
      </c>
      <c r="I18">
        <f>+IF(input!$C$14,'Data Sheet (2)'!E18,0)</f>
        <v>6.914709603336604</v>
      </c>
    </row>
    <row r="19" spans="2:9" x14ac:dyDescent="0.25">
      <c r="B19">
        <f t="shared" si="3"/>
        <v>1.8000000000000004E-3</v>
      </c>
      <c r="C19">
        <f t="shared" si="0"/>
        <v>-44.509313087651705</v>
      </c>
      <c r="D19">
        <f t="shared" si="1"/>
        <v>53.193127794194858</v>
      </c>
      <c r="E19">
        <f t="shared" si="2"/>
        <v>8.6838147065431528</v>
      </c>
      <c r="G19">
        <f>+IF(input!$C$12,'Data Sheet (2)'!C19,0)</f>
        <v>-44.509313087651705</v>
      </c>
      <c r="H19">
        <f>+IF(input!$C$13,'Data Sheet (2)'!D19,0)</f>
        <v>53.193127794194858</v>
      </c>
      <c r="I19">
        <f>+IF(input!$C$14,'Data Sheet (2)'!E19,0)</f>
        <v>8.6838147065431528</v>
      </c>
    </row>
    <row r="20" spans="2:9" x14ac:dyDescent="0.25">
      <c r="B20">
        <f t="shared" si="3"/>
        <v>2.0000000000000005E-3</v>
      </c>
      <c r="C20">
        <f t="shared" si="0"/>
        <v>-42.229275588250189</v>
      </c>
      <c r="D20">
        <f t="shared" si="1"/>
        <v>52.859953309807359</v>
      </c>
      <c r="E20">
        <f t="shared" si="2"/>
        <v>10.63067772155717</v>
      </c>
      <c r="G20">
        <f>+IF(input!$C$12,'Data Sheet (2)'!C20,0)</f>
        <v>-42.229275588250189</v>
      </c>
      <c r="H20">
        <f>+IF(input!$C$13,'Data Sheet (2)'!D20,0)</f>
        <v>52.859953309807359</v>
      </c>
      <c r="I20">
        <f>+IF(input!$C$14,'Data Sheet (2)'!E20,0)</f>
        <v>10.63067772155717</v>
      </c>
    </row>
    <row r="21" spans="2:9" x14ac:dyDescent="0.25">
      <c r="B21">
        <f t="shared" si="3"/>
        <v>2.2000000000000006E-3</v>
      </c>
      <c r="C21">
        <f t="shared" si="0"/>
        <v>-39.782578430822724</v>
      </c>
      <c r="D21">
        <f t="shared" si="1"/>
        <v>52.528865659596569</v>
      </c>
      <c r="E21">
        <f t="shared" si="2"/>
        <v>12.746287228773845</v>
      </c>
      <c r="G21">
        <f>+IF(input!$C$12,'Data Sheet (2)'!C21,0)</f>
        <v>-39.782578430822724</v>
      </c>
      <c r="H21">
        <f>+IF(input!$C$13,'Data Sheet (2)'!D21,0)</f>
        <v>52.528865659596569</v>
      </c>
      <c r="I21">
        <f>+IF(input!$C$14,'Data Sheet (2)'!E21,0)</f>
        <v>12.746287228773845</v>
      </c>
    </row>
    <row r="22" spans="2:9" x14ac:dyDescent="0.25">
      <c r="B22">
        <f t="shared" si="3"/>
        <v>2.4000000000000007E-3</v>
      </c>
      <c r="C22">
        <f t="shared" si="0"/>
        <v>-37.178877611260063</v>
      </c>
      <c r="D22">
        <f t="shared" si="1"/>
        <v>52.199851772702964</v>
      </c>
      <c r="E22">
        <f t="shared" si="2"/>
        <v>15.020974161442901</v>
      </c>
      <c r="G22">
        <f>+IF(input!$C$12,'Data Sheet (2)'!C22,0)</f>
        <v>-37.178877611260063</v>
      </c>
      <c r="H22">
        <f>+IF(input!$C$13,'Data Sheet (2)'!D22,0)</f>
        <v>52.199851772702964</v>
      </c>
      <c r="I22">
        <f>+IF(input!$C$14,'Data Sheet (2)'!E22,0)</f>
        <v>15.020974161442901</v>
      </c>
    </row>
    <row r="23" spans="2:9" x14ac:dyDescent="0.25">
      <c r="B23">
        <f t="shared" si="3"/>
        <v>2.6000000000000007E-3</v>
      </c>
      <c r="C23">
        <f t="shared" si="0"/>
        <v>-34.42844874717926</v>
      </c>
      <c r="D23">
        <f t="shared" si="1"/>
        <v>51.872898660136194</v>
      </c>
      <c r="E23">
        <f t="shared" si="2"/>
        <v>17.444449912956934</v>
      </c>
      <c r="G23">
        <f>+IF(input!$C$12,'Data Sheet (2)'!C23,0)</f>
        <v>-34.42844874717926</v>
      </c>
      <c r="H23">
        <f>+IF(input!$C$13,'Data Sheet (2)'!D23,0)</f>
        <v>51.872898660136194</v>
      </c>
      <c r="I23">
        <f>+IF(input!$C$14,'Data Sheet (2)'!E23,0)</f>
        <v>17.444449912956934</v>
      </c>
    </row>
    <row r="24" spans="2:9" x14ac:dyDescent="0.25">
      <c r="B24">
        <f t="shared" si="3"/>
        <v>2.8000000000000008E-3</v>
      </c>
      <c r="C24">
        <f t="shared" si="0"/>
        <v>-31.542146524755413</v>
      </c>
      <c r="D24">
        <f t="shared" si="1"/>
        <v>51.547993414262272</v>
      </c>
      <c r="E24">
        <f t="shared" si="2"/>
        <v>20.005846889506859</v>
      </c>
      <c r="G24">
        <f>+IF(input!$C$12,'Data Sheet (2)'!C24,0)</f>
        <v>-31.542146524755413</v>
      </c>
      <c r="H24">
        <f>+IF(input!$C$13,'Data Sheet (2)'!D24,0)</f>
        <v>51.547993414262272</v>
      </c>
      <c r="I24">
        <f>+IF(input!$C$14,'Data Sheet (2)'!E24,0)</f>
        <v>20.005846889506859</v>
      </c>
    </row>
    <row r="25" spans="2:9" x14ac:dyDescent="0.25">
      <c r="B25">
        <f t="shared" si="3"/>
        <v>3.0000000000000009E-3</v>
      </c>
      <c r="C25">
        <f t="shared" si="0"/>
        <v>-28.531361860234384</v>
      </c>
      <c r="D25">
        <f t="shared" si="1"/>
        <v>51.225123208294022</v>
      </c>
      <c r="E25">
        <f t="shared" si="2"/>
        <v>22.693761348059638</v>
      </c>
      <c r="G25">
        <f>+IF(input!$C$12,'Data Sheet (2)'!C25,0)</f>
        <v>-28.531361860234384</v>
      </c>
      <c r="H25">
        <f>+IF(input!$C$13,'Data Sheet (2)'!D25,0)</f>
        <v>51.225123208294022</v>
      </c>
      <c r="I25">
        <f>+IF(input!$C$14,'Data Sheet (2)'!E25,0)</f>
        <v>22.693761348059638</v>
      </c>
    </row>
    <row r="26" spans="2:9" x14ac:dyDescent="0.25">
      <c r="B26">
        <f t="shared" si="3"/>
        <v>3.200000000000001E-3</v>
      </c>
      <c r="C26">
        <f t="shared" si="0"/>
        <v>-25.407976945190363</v>
      </c>
      <c r="D26">
        <f t="shared" si="1"/>
        <v>50.9042752957847</v>
      </c>
      <c r="E26">
        <f t="shared" si="2"/>
        <v>25.496298350594337</v>
      </c>
      <c r="G26">
        <f>+IF(input!$C$12,'Data Sheet (2)'!C26,0)</f>
        <v>-25.407976945190363</v>
      </c>
      <c r="H26">
        <f>+IF(input!$C$13,'Data Sheet (2)'!D26,0)</f>
        <v>50.9042752957847</v>
      </c>
      <c r="I26">
        <f>+IF(input!$C$14,'Data Sheet (2)'!E26,0)</f>
        <v>25.496298350594337</v>
      </c>
    </row>
    <row r="27" spans="2:9" x14ac:dyDescent="0.25">
      <c r="B27">
        <f t="shared" si="3"/>
        <v>3.4000000000000011E-3</v>
      </c>
      <c r="C27">
        <f t="shared" si="0"/>
        <v>-22.184318352944185</v>
      </c>
      <c r="D27">
        <f t="shared" si="1"/>
        <v>50.585437010124735</v>
      </c>
      <c r="E27">
        <f t="shared" si="2"/>
        <v>28.40111865718055</v>
      </c>
      <c r="G27">
        <f>+IF(input!$C$12,'Data Sheet (2)'!C27,0)</f>
        <v>-22.184318352944185</v>
      </c>
      <c r="H27">
        <f>+IF(input!$C$13,'Data Sheet (2)'!D27,0)</f>
        <v>50.585437010124735</v>
      </c>
      <c r="I27">
        <f>+IF(input!$C$14,'Data Sheet (2)'!E27,0)</f>
        <v>28.40111865718055</v>
      </c>
    </row>
    <row r="28" spans="2:9" x14ac:dyDescent="0.25">
      <c r="B28">
        <f t="shared" si="3"/>
        <v>3.6000000000000012E-3</v>
      </c>
      <c r="C28">
        <f t="shared" si="0"/>
        <v>-18.873108391209932</v>
      </c>
      <c r="D28">
        <f t="shared" si="1"/>
        <v>50.268595764041741</v>
      </c>
      <c r="E28">
        <f t="shared" si="2"/>
        <v>31.395487372831809</v>
      </c>
      <c r="G28">
        <f>+IF(input!$C$12,'Data Sheet (2)'!C28,0)</f>
        <v>-18.873108391209932</v>
      </c>
      <c r="H28">
        <f>+IF(input!$C$13,'Data Sheet (2)'!D28,0)</f>
        <v>50.268595764041741</v>
      </c>
      <c r="I28">
        <f>+IF(input!$C$14,'Data Sheet (2)'!E28,0)</f>
        <v>31.395487372831809</v>
      </c>
    </row>
    <row r="29" spans="2:9" x14ac:dyDescent="0.25">
      <c r="B29">
        <f t="shared" si="3"/>
        <v>3.8000000000000013E-3</v>
      </c>
      <c r="C29">
        <f t="shared" si="0"/>
        <v>-15.48741489295864</v>
      </c>
      <c r="D29">
        <f t="shared" si="1"/>
        <v>49.95373904910354</v>
      </c>
      <c r="E29">
        <f t="shared" si="2"/>
        <v>34.4663241561449</v>
      </c>
      <c r="G29">
        <f>+IF(input!$C$12,'Data Sheet (2)'!C29,0)</f>
        <v>-15.48741489295864</v>
      </c>
      <c r="H29">
        <f>+IF(input!$C$13,'Data Sheet (2)'!D29,0)</f>
        <v>49.95373904910354</v>
      </c>
      <c r="I29">
        <f>+IF(input!$C$14,'Data Sheet (2)'!E29,0)</f>
        <v>34.4663241561449</v>
      </c>
    </row>
    <row r="30" spans="2:9" x14ac:dyDescent="0.25">
      <c r="B30">
        <f t="shared" si="3"/>
        <v>4.000000000000001E-3</v>
      </c>
      <c r="C30">
        <f t="shared" si="0"/>
        <v>-12.04059964365166</v>
      </c>
      <c r="D30">
        <f t="shared" si="1"/>
        <v>49.640854435224355</v>
      </c>
      <c r="E30">
        <f t="shared" si="2"/>
        <v>37.600254791572695</v>
      </c>
      <c r="G30">
        <f>+IF(input!$C$12,'Data Sheet (2)'!C30,0)</f>
        <v>-12.04059964365166</v>
      </c>
      <c r="H30">
        <f>+IF(input!$C$13,'Data Sheet (2)'!D30,0)</f>
        <v>49.640854435224355</v>
      </c>
      <c r="I30">
        <f>+IF(input!$C$14,'Data Sheet (2)'!E30,0)</f>
        <v>37.600254791572695</v>
      </c>
    </row>
    <row r="31" spans="2:9" x14ac:dyDescent="0.25">
      <c r="B31">
        <f t="shared" si="3"/>
        <v>4.2000000000000006E-3</v>
      </c>
      <c r="C31">
        <f t="shared" si="0"/>
        <v>-8.5462656483779291</v>
      </c>
      <c r="D31">
        <f t="shared" si="1"/>
        <v>49.329929570174109</v>
      </c>
      <c r="E31">
        <f t="shared" si="2"/>
        <v>40.783663921796176</v>
      </c>
      <c r="G31">
        <f>+IF(input!$C$12,'Data Sheet (2)'!C31,0)</f>
        <v>-8.5462656483779291</v>
      </c>
      <c r="H31">
        <f>+IF(input!$C$13,'Data Sheet (2)'!D31,0)</f>
        <v>49.329929570174109</v>
      </c>
      <c r="I31">
        <f>+IF(input!$C$14,'Data Sheet (2)'!E31,0)</f>
        <v>40.783663921796176</v>
      </c>
    </row>
    <row r="32" spans="2:9" x14ac:dyDescent="0.25">
      <c r="B32">
        <f t="shared" si="3"/>
        <v>4.4000000000000003E-3</v>
      </c>
      <c r="C32">
        <f t="shared" si="0"/>
        <v>-5.0182034470074299</v>
      </c>
      <c r="D32">
        <f t="shared" si="1"/>
        <v>49.020952179090742</v>
      </c>
      <c r="E32">
        <f t="shared" si="2"/>
        <v>44.002748732083312</v>
      </c>
      <c r="G32">
        <f>+IF(input!$C$12,'Data Sheet (2)'!C32,0)</f>
        <v>-5.0182034470074299</v>
      </c>
      <c r="H32">
        <f>+IF(input!$C$13,'Data Sheet (2)'!D32,0)</f>
        <v>49.020952179090742</v>
      </c>
      <c r="I32">
        <f>+IF(input!$C$14,'Data Sheet (2)'!E32,0)</f>
        <v>44.002748732083312</v>
      </c>
    </row>
    <row r="33" spans="2:9" x14ac:dyDescent="0.25">
      <c r="B33">
        <f t="shared" si="3"/>
        <v>4.5999999999999999E-3</v>
      </c>
      <c r="C33">
        <f t="shared" si="0"/>
        <v>-1.4703366892306731</v>
      </c>
      <c r="D33">
        <f t="shared" si="1"/>
        <v>48.713910063995662</v>
      </c>
      <c r="E33">
        <f t="shared" si="2"/>
        <v>47.243573374764992</v>
      </c>
      <c r="G33">
        <f>+IF(input!$C$12,'Data Sheet (2)'!C33,0)</f>
        <v>-1.4703366892306731</v>
      </c>
      <c r="H33">
        <f>+IF(input!$C$13,'Data Sheet (2)'!D33,0)</f>
        <v>48.713910063995662</v>
      </c>
      <c r="I33">
        <f>+IF(input!$C$14,'Data Sheet (2)'!E33,0)</f>
        <v>47.243573374764992</v>
      </c>
    </row>
    <row r="34" spans="2:9" x14ac:dyDescent="0.25">
      <c r="B34">
        <f t="shared" si="3"/>
        <v>4.7999999999999996E-3</v>
      </c>
      <c r="C34">
        <f t="shared" si="0"/>
        <v>2.08333281572554</v>
      </c>
      <c r="D34">
        <f t="shared" si="1"/>
        <v>48.408791103312133</v>
      </c>
      <c r="E34">
        <f t="shared" si="2"/>
        <v>50.492123919037674</v>
      </c>
      <c r="G34">
        <f>+IF(input!$C$12,'Data Sheet (2)'!C34,0)</f>
        <v>2.08333281572554</v>
      </c>
      <c r="H34">
        <f>+IF(input!$C$13,'Data Sheet (2)'!D34,0)</f>
        <v>48.408791103312133</v>
      </c>
      <c r="I34">
        <f>+IF(input!$C$14,'Data Sheet (2)'!E34,0)</f>
        <v>50.492123919037674</v>
      </c>
    </row>
    <row r="35" spans="2:9" x14ac:dyDescent="0.25">
      <c r="B35">
        <f t="shared" si="3"/>
        <v>4.9999999999999992E-3</v>
      </c>
      <c r="C35">
        <f t="shared" si="0"/>
        <v>5.628780357842313</v>
      </c>
      <c r="D35">
        <f t="shared" si="1"/>
        <v>48.10558325138679</v>
      </c>
      <c r="E35">
        <f t="shared" si="2"/>
        <v>53.734363609229106</v>
      </c>
      <c r="G35">
        <f>+IF(input!$C$12,'Data Sheet (2)'!C35,0)</f>
        <v>5.628780357842313</v>
      </c>
      <c r="H35">
        <f>+IF(input!$C$13,'Data Sheet (2)'!D35,0)</f>
        <v>48.10558325138679</v>
      </c>
      <c r="I35">
        <f>+IF(input!$C$14,'Data Sheet (2)'!E35,0)</f>
        <v>53.734363609229106</v>
      </c>
    </row>
    <row r="36" spans="2:9" x14ac:dyDescent="0.25">
      <c r="B36">
        <f t="shared" si="3"/>
        <v>5.1999999999999989E-3</v>
      </c>
      <c r="C36">
        <f t="shared" si="0"/>
        <v>9.1520136754318191</v>
      </c>
      <c r="D36">
        <f t="shared" si="1"/>
        <v>47.804274538014049</v>
      </c>
      <c r="E36">
        <f t="shared" si="2"/>
        <v>56.956288213445866</v>
      </c>
      <c r="G36">
        <f>+IF(input!$C$12,'Data Sheet (2)'!C36,0)</f>
        <v>9.1520136754318191</v>
      </c>
      <c r="H36">
        <f>+IF(input!$C$13,'Data Sheet (2)'!D36,0)</f>
        <v>47.804274538014049</v>
      </c>
      <c r="I36">
        <f>+IF(input!$C$14,'Data Sheet (2)'!E36,0)</f>
        <v>56.956288213445866</v>
      </c>
    </row>
    <row r="37" spans="2:9" x14ac:dyDescent="0.25">
      <c r="B37">
        <f t="shared" si="3"/>
        <v>5.3999999999999986E-3</v>
      </c>
      <c r="C37">
        <f t="shared" si="0"/>
        <v>12.639128176201725</v>
      </c>
      <c r="D37">
        <f t="shared" si="1"/>
        <v>47.504853067963559</v>
      </c>
      <c r="E37">
        <f t="shared" si="2"/>
        <v>60.143981244165282</v>
      </c>
      <c r="G37">
        <f>+IF(input!$C$12,'Data Sheet (2)'!C37,0)</f>
        <v>12.639128176201725</v>
      </c>
      <c r="H37">
        <f>+IF(input!$C$13,'Data Sheet (2)'!D37,0)</f>
        <v>47.504853067963559</v>
      </c>
      <c r="I37">
        <f>+IF(input!$C$14,'Data Sheet (2)'!E37,0)</f>
        <v>60.143981244165282</v>
      </c>
    </row>
    <row r="38" spans="2:9" x14ac:dyDescent="0.25">
      <c r="B38">
        <f t="shared" si="3"/>
        <v>5.5999999999999982E-3</v>
      </c>
      <c r="C38">
        <f t="shared" si="0"/>
        <v>16.076361812328582</v>
      </c>
      <c r="D38">
        <f t="shared" si="1"/>
        <v>47.207307020510605</v>
      </c>
      <c r="E38">
        <f t="shared" si="2"/>
        <v>63.283668832839183</v>
      </c>
      <c r="G38">
        <f>+IF(input!$C$12,'Data Sheet (2)'!C38,0)</f>
        <v>16.076361812328582</v>
      </c>
      <c r="H38">
        <f>+IF(input!$C$13,'Data Sheet (2)'!D38,0)</f>
        <v>47.207307020510605</v>
      </c>
      <c r="I38">
        <f>+IF(input!$C$14,'Data Sheet (2)'!E38,0)</f>
        <v>63.283668832839183</v>
      </c>
    </row>
    <row r="39" spans="2:9" x14ac:dyDescent="0.25">
      <c r="B39">
        <f t="shared" si="3"/>
        <v>5.7999999999999979E-3</v>
      </c>
      <c r="C39">
        <f t="shared" si="0"/>
        <v>19.450149392973252</v>
      </c>
      <c r="D39">
        <f t="shared" si="1"/>
        <v>46.911624648969422</v>
      </c>
      <c r="E39">
        <f t="shared" si="2"/>
        <v>66.361774041942681</v>
      </c>
      <c r="G39">
        <f>+IF(input!$C$12,'Data Sheet (2)'!C39,0)</f>
        <v>19.450149392973252</v>
      </c>
      <c r="H39">
        <f>+IF(input!$C$13,'Data Sheet (2)'!D39,0)</f>
        <v>46.911624648969422</v>
      </c>
      <c r="I39">
        <f>+IF(input!$C$14,'Data Sheet (2)'!E39,0)</f>
        <v>66.361774041942681</v>
      </c>
    </row>
    <row r="40" spans="2:9" x14ac:dyDescent="0.25">
      <c r="B40">
        <f t="shared" si="3"/>
        <v>5.9999999999999975E-3</v>
      </c>
      <c r="C40">
        <f t="shared" si="0"/>
        <v>22.747176119891868</v>
      </c>
      <c r="D40">
        <f t="shared" si="1"/>
        <v>46.617794280229454</v>
      </c>
      <c r="E40">
        <f t="shared" si="2"/>
        <v>69.364970400121322</v>
      </c>
      <c r="G40">
        <f>+IF(input!$C$12,'Data Sheet (2)'!C40,0)</f>
        <v>22.747176119891868</v>
      </c>
      <c r="H40">
        <f>+IF(input!$C$13,'Data Sheet (2)'!D40,0)</f>
        <v>46.617794280229454</v>
      </c>
      <c r="I40">
        <f>+IF(input!$C$14,'Data Sheet (2)'!E40,0)</f>
        <v>69.364970400121322</v>
      </c>
    </row>
    <row r="41" spans="2:9" x14ac:dyDescent="0.25">
      <c r="B41">
        <f t="shared" si="3"/>
        <v>6.1999999999999972E-3</v>
      </c>
      <c r="C41">
        <f t="shared" si="0"/>
        <v>25.954430134861521</v>
      </c>
      <c r="D41">
        <f t="shared" si="1"/>
        <v>46.325804314294558</v>
      </c>
      <c r="E41">
        <f t="shared" si="2"/>
        <v>72.280234449156083</v>
      </c>
      <c r="G41">
        <f>+IF(input!$C$12,'Data Sheet (2)'!C41,0)</f>
        <v>25.954430134861521</v>
      </c>
      <c r="H41">
        <f>+IF(input!$C$13,'Data Sheet (2)'!D41,0)</f>
        <v>46.325804314294558</v>
      </c>
      <c r="I41">
        <f>+IF(input!$C$14,'Data Sheet (2)'!E41,0)</f>
        <v>72.280234449156083</v>
      </c>
    </row>
    <row r="42" spans="2:9" x14ac:dyDescent="0.25">
      <c r="B42">
        <f t="shared" si="3"/>
        <v>6.3999999999999968E-3</v>
      </c>
      <c r="C42">
        <f t="shared" si="0"/>
        <v>29.059253871540115</v>
      </c>
      <c r="D42">
        <f t="shared" si="1"/>
        <v>46.035643223824977</v>
      </c>
      <c r="E42">
        <f t="shared" si="2"/>
        <v>75.094897095365098</v>
      </c>
      <c r="G42">
        <f>+IF(input!$C$12,'Data Sheet (2)'!C42,0)</f>
        <v>29.059253871540115</v>
      </c>
      <c r="H42">
        <f>+IF(input!$C$13,'Data Sheet (2)'!D42,0)</f>
        <v>46.035643223824977</v>
      </c>
      <c r="I42">
        <f>+IF(input!$C$14,'Data Sheet (2)'!E42,0)</f>
        <v>75.094897095365098</v>
      </c>
    </row>
    <row r="43" spans="2:9" x14ac:dyDescent="0.25">
      <c r="B43">
        <f t="shared" si="3"/>
        <v>6.5999999999999965E-3</v>
      </c>
      <c r="C43">
        <f t="shared" si="0"/>
        <v>32.049394009097995</v>
      </c>
      <c r="D43">
        <f t="shared" si="1"/>
        <v>45.747299553682339</v>
      </c>
      <c r="E43">
        <f t="shared" si="2"/>
        <v>77.796693562780334</v>
      </c>
      <c r="G43">
        <f>+IF(input!$C$12,'Data Sheet (2)'!C43,0)</f>
        <v>32.049394009097995</v>
      </c>
      <c r="H43">
        <f>+IF(input!$C$13,'Data Sheet (2)'!D43,0)</f>
        <v>45.747299553682339</v>
      </c>
      <c r="I43">
        <f>+IF(input!$C$14,'Data Sheet (2)'!E43,0)</f>
        <v>77.796693562780334</v>
      </c>
    </row>
    <row r="44" spans="2:9" x14ac:dyDescent="0.25">
      <c r="B44">
        <f t="shared" si="3"/>
        <v>6.7999999999999962E-3</v>
      </c>
      <c r="C44">
        <f t="shared" si="0"/>
        <v>34.913049830477341</v>
      </c>
      <c r="D44">
        <f t="shared" si="1"/>
        <v>45.46076192047736</v>
      </c>
      <c r="E44">
        <f t="shared" si="2"/>
        <v>80.373811750954701</v>
      </c>
      <c r="G44">
        <f>+IF(input!$C$12,'Data Sheet (2)'!C44,0)</f>
        <v>34.913049830477341</v>
      </c>
      <c r="H44">
        <f>+IF(input!$C$13,'Data Sheet (2)'!D44,0)</f>
        <v>45.46076192047736</v>
      </c>
      <c r="I44">
        <f>+IF(input!$C$14,'Data Sheet (2)'!E44,0)</f>
        <v>80.373811750954701</v>
      </c>
    </row>
    <row r="45" spans="2:9" x14ac:dyDescent="0.25">
      <c r="B45">
        <f t="shared" si="3"/>
        <v>6.9999999999999958E-3</v>
      </c>
      <c r="C45">
        <f t="shared" si="0"/>
        <v>37.638919794431025</v>
      </c>
      <c r="D45">
        <f t="shared" si="1"/>
        <v>45.176019012120484</v>
      </c>
      <c r="E45">
        <f t="shared" si="2"/>
        <v>82.81493880655151</v>
      </c>
      <c r="G45">
        <f>+IF(input!$C$12,'Data Sheet (2)'!C45,0)</f>
        <v>37.638919794431025</v>
      </c>
      <c r="H45">
        <f>+IF(input!$C$13,'Data Sheet (2)'!D45,0)</f>
        <v>45.176019012120484</v>
      </c>
      <c r="I45">
        <f>+IF(input!$C$14,'Data Sheet (2)'!E45,0)</f>
        <v>82.81493880655151</v>
      </c>
    </row>
    <row r="46" spans="2:9" x14ac:dyDescent="0.25">
      <c r="B46">
        <f t="shared" si="3"/>
        <v>7.1999999999999955E-3</v>
      </c>
      <c r="C46">
        <f t="shared" si="0"/>
        <v>40.216246137542889</v>
      </c>
      <c r="D46">
        <f t="shared" si="1"/>
        <v>44.893059587375298</v>
      </c>
      <c r="E46">
        <f t="shared" si="2"/>
        <v>85.109305724918187</v>
      </c>
      <c r="G46">
        <f>+IF(input!$C$12,'Data Sheet (2)'!C46,0)</f>
        <v>40.216246137542889</v>
      </c>
      <c r="H46">
        <f>+IF(input!$C$13,'Data Sheet (2)'!D46,0)</f>
        <v>44.893059587375298</v>
      </c>
      <c r="I46">
        <f>+IF(input!$C$14,'Data Sheet (2)'!E46,0)</f>
        <v>85.109305724918187</v>
      </c>
    </row>
    <row r="47" spans="2:9" x14ac:dyDescent="0.25">
      <c r="B47">
        <f t="shared" si="3"/>
        <v>7.3999999999999951E-3</v>
      </c>
      <c r="C47">
        <f t="shared" si="0"/>
        <v>42.634857330205051</v>
      </c>
      <c r="D47">
        <f t="shared" si="1"/>
        <v>44.611872475414692</v>
      </c>
      <c r="E47">
        <f t="shared" si="2"/>
        <v>87.246729805619736</v>
      </c>
      <c r="G47">
        <f>+IF(input!$C$12,'Data Sheet (2)'!C47,0)</f>
        <v>42.634857330205051</v>
      </c>
      <c r="H47">
        <f>+IF(input!$C$13,'Data Sheet (2)'!D47,0)</f>
        <v>44.611872475414692</v>
      </c>
      <c r="I47">
        <f>+IF(input!$C$14,'Data Sheet (2)'!E47,0)</f>
        <v>87.246729805619736</v>
      </c>
    </row>
    <row r="48" spans="2:9" x14ac:dyDescent="0.25">
      <c r="B48">
        <f t="shared" si="3"/>
        <v>7.5999999999999948E-3</v>
      </c>
      <c r="C48">
        <f t="shared" si="0"/>
        <v>44.88520821899845</v>
      </c>
      <c r="D48">
        <f t="shared" si="1"/>
        <v>44.332446575379926</v>
      </c>
      <c r="E48">
        <f t="shared" si="2"/>
        <v>89.217654794378376</v>
      </c>
      <c r="G48">
        <f>+IF(input!$C$12,'Data Sheet (2)'!C48,0)</f>
        <v>44.88520821899845</v>
      </c>
      <c r="H48">
        <f>+IF(input!$C$13,'Data Sheet (2)'!D48,0)</f>
        <v>44.332446575379926</v>
      </c>
      <c r="I48">
        <f>+IF(input!$C$14,'Data Sheet (2)'!E48,0)</f>
        <v>89.217654794378376</v>
      </c>
    </row>
    <row r="49" spans="2:9" x14ac:dyDescent="0.25">
      <c r="B49">
        <f t="shared" si="3"/>
        <v>7.7999999999999944E-3</v>
      </c>
      <c r="C49">
        <f t="shared" si="0"/>
        <v>46.958417697052518</v>
      </c>
      <c r="D49">
        <f t="shared" si="1"/>
        <v>44.054770855942344</v>
      </c>
      <c r="E49">
        <f t="shared" si="2"/>
        <v>91.013188552994862</v>
      </c>
      <c r="G49">
        <f>+IF(input!$C$12,'Data Sheet (2)'!C49,0)</f>
        <v>46.958417697052518</v>
      </c>
      <c r="H49">
        <f>+IF(input!$C$13,'Data Sheet (2)'!D49,0)</f>
        <v>44.054770855942344</v>
      </c>
      <c r="I49">
        <f>+IF(input!$C$14,'Data Sheet (2)'!E49,0)</f>
        <v>91.013188552994862</v>
      </c>
    </row>
    <row r="50" spans="2:9" x14ac:dyDescent="0.25">
      <c r="B50">
        <f t="shared" si="3"/>
        <v>7.999999999999995E-3</v>
      </c>
      <c r="C50">
        <f t="shared" si="0"/>
        <v>48.846303753716697</v>
      </c>
      <c r="D50">
        <f t="shared" si="1"/>
        <v>43.778834354867854</v>
      </c>
      <c r="E50">
        <f t="shared" si="2"/>
        <v>92.625138108584551</v>
      </c>
      <c r="G50">
        <f>+IF(input!$C$12,'Data Sheet (2)'!C50,0)</f>
        <v>48.846303753716697</v>
      </c>
      <c r="H50">
        <f>+IF(input!$C$13,'Data Sheet (2)'!D50,0)</f>
        <v>43.778834354867854</v>
      </c>
      <c r="I50">
        <f>+IF(input!$C$14,'Data Sheet (2)'!E50,0)</f>
        <v>92.625138108584551</v>
      </c>
    </row>
    <row r="51" spans="2:9" x14ac:dyDescent="0.25">
      <c r="B51">
        <f t="shared" si="3"/>
        <v>8.1999999999999955E-3</v>
      </c>
      <c r="C51">
        <f t="shared" si="0"/>
        <v>50.541415765218446</v>
      </c>
      <c r="D51">
        <f t="shared" si="1"/>
        <v>43.504626178584218</v>
      </c>
      <c r="E51">
        <f t="shared" si="2"/>
        <v>94.046041943802663</v>
      </c>
      <c r="G51">
        <f>+IF(input!$C$12,'Data Sheet (2)'!C51,0)</f>
        <v>50.541415765218446</v>
      </c>
      <c r="H51">
        <f>+IF(input!$C$13,'Data Sheet (2)'!D51,0)</f>
        <v>43.504626178584218</v>
      </c>
      <c r="I51">
        <f>+IF(input!$C$14,'Data Sheet (2)'!E51,0)</f>
        <v>94.046041943802663</v>
      </c>
    </row>
    <row r="52" spans="2:9" x14ac:dyDescent="0.25">
      <c r="B52">
        <f t="shared" si="3"/>
        <v>8.399999999999996E-3</v>
      </c>
      <c r="C52">
        <f t="shared" si="0"/>
        <v>52.037063898871352</v>
      </c>
      <c r="D52">
        <f t="shared" si="1"/>
        <v>43.232135501750911</v>
      </c>
      <c r="E52">
        <f t="shared" si="2"/>
        <v>95.269199400622256</v>
      </c>
      <c r="G52">
        <f>+IF(input!$C$12,'Data Sheet (2)'!C52,0)</f>
        <v>52.037063898871352</v>
      </c>
      <c r="H52">
        <f>+IF(input!$C$13,'Data Sheet (2)'!D52,0)</f>
        <v>43.232135501750911</v>
      </c>
      <c r="I52">
        <f>+IF(input!$C$14,'Data Sheet (2)'!E52,0)</f>
        <v>95.269199400622256</v>
      </c>
    </row>
    <row r="53" spans="2:9" x14ac:dyDescent="0.25">
      <c r="B53">
        <f t="shared" si="3"/>
        <v>8.5999999999999965E-3</v>
      </c>
      <c r="C53">
        <f t="shared" si="0"/>
        <v>53.327345514788547</v>
      </c>
      <c r="D53">
        <f t="shared" si="1"/>
        <v>42.961351566831816</v>
      </c>
      <c r="E53">
        <f t="shared" si="2"/>
        <v>96.28869708162037</v>
      </c>
      <c r="G53">
        <f>+IF(input!$C$12,'Data Sheet (2)'!C53,0)</f>
        <v>53.327345514788547</v>
      </c>
      <c r="H53">
        <f>+IF(input!$C$13,'Data Sheet (2)'!D53,0)</f>
        <v>42.961351566831816</v>
      </c>
      <c r="I53">
        <f>+IF(input!$C$14,'Data Sheet (2)'!E53,0)</f>
        <v>96.28869708162037</v>
      </c>
    </row>
    <row r="54" spans="2:9" x14ac:dyDescent="0.25">
      <c r="B54">
        <f t="shared" si="3"/>
        <v>8.7999999999999971E-3</v>
      </c>
      <c r="C54">
        <f t="shared" si="0"/>
        <v>54.407168460905595</v>
      </c>
      <c r="D54">
        <f t="shared" si="1"/>
        <v>42.692263683670504</v>
      </c>
      <c r="E54">
        <f t="shared" si="2"/>
        <v>97.099432144576099</v>
      </c>
      <c r="G54">
        <f>+IF(input!$C$12,'Data Sheet (2)'!C54,0)</f>
        <v>54.407168460905595</v>
      </c>
      <c r="H54">
        <f>+IF(input!$C$13,'Data Sheet (2)'!D54,0)</f>
        <v>42.692263683670504</v>
      </c>
      <c r="I54">
        <f>+IF(input!$C$14,'Data Sheet (2)'!E54,0)</f>
        <v>97.099432144576099</v>
      </c>
    </row>
    <row r="55" spans="2:9" x14ac:dyDescent="0.25">
      <c r="B55">
        <f t="shared" si="3"/>
        <v>8.9999999999999976E-3</v>
      </c>
      <c r="C55">
        <f t="shared" si="0"/>
        <v>55.272271169378364</v>
      </c>
      <c r="D55">
        <f t="shared" si="1"/>
        <v>42.424861229068185</v>
      </c>
      <c r="E55">
        <f t="shared" si="2"/>
        <v>97.697132398446541</v>
      </c>
      <c r="G55">
        <f>+IF(input!$C$12,'Data Sheet (2)'!C55,0)</f>
        <v>55.272271169378364</v>
      </c>
      <c r="H55">
        <f>+IF(input!$C$13,'Data Sheet (2)'!D55,0)</f>
        <v>42.424861229068185</v>
      </c>
      <c r="I55">
        <f>+IF(input!$C$14,'Data Sheet (2)'!E55,0)</f>
        <v>97.697132398446541</v>
      </c>
    </row>
    <row r="56" spans="2:9" x14ac:dyDescent="0.25">
      <c r="B56">
        <f t="shared" si="3"/>
        <v>9.1999999999999981E-3</v>
      </c>
      <c r="C56">
        <f t="shared" si="0"/>
        <v>55.919239475044314</v>
      </c>
      <c r="D56">
        <f t="shared" si="1"/>
        <v>42.159133646364381</v>
      </c>
      <c r="E56">
        <f t="shared" si="2"/>
        <v>98.078373121408703</v>
      </c>
      <c r="G56">
        <f>+IF(input!$C$12,'Data Sheet (2)'!C56,0)</f>
        <v>55.919239475044314</v>
      </c>
      <c r="H56">
        <f>+IF(input!$C$13,'Data Sheet (2)'!D56,0)</f>
        <v>42.159133646364381</v>
      </c>
      <c r="I56">
        <f>+IF(input!$C$14,'Data Sheet (2)'!E56,0)</f>
        <v>98.078373121408703</v>
      </c>
    </row>
    <row r="57" spans="2:9" x14ac:dyDescent="0.25">
      <c r="B57">
        <f t="shared" si="3"/>
        <v>9.3999999999999986E-3</v>
      </c>
      <c r="C57">
        <f t="shared" si="0"/>
        <v>56.345520089572723</v>
      </c>
      <c r="D57">
        <f t="shared" si="1"/>
        <v>41.895070445020096</v>
      </c>
      <c r="E57">
        <f t="shared" si="2"/>
        <v>98.240590534592826</v>
      </c>
      <c r="G57">
        <f>+IF(input!$C$12,'Data Sheet (2)'!C57,0)</f>
        <v>56.345520089572723</v>
      </c>
      <c r="H57">
        <f>+IF(input!$C$13,'Data Sheet (2)'!D57,0)</f>
        <v>41.895070445020096</v>
      </c>
      <c r="I57">
        <f>+IF(input!$C$14,'Data Sheet (2)'!E57,0)</f>
        <v>98.240590534592826</v>
      </c>
    </row>
    <row r="58" spans="2:9" x14ac:dyDescent="0.25">
      <c r="B58">
        <f t="shared" si="3"/>
        <v>9.5999999999999992E-3</v>
      </c>
      <c r="C58">
        <f t="shared" si="0"/>
        <v>56.549430678127102</v>
      </c>
      <c r="D58">
        <f t="shared" si="1"/>
        <v>41.632661200203685</v>
      </c>
      <c r="E58">
        <f t="shared" si="2"/>
        <v>98.182091878330795</v>
      </c>
      <c r="G58">
        <f>+IF(input!$C$12,'Data Sheet (2)'!C58,0)</f>
        <v>56.549430678127102</v>
      </c>
      <c r="H58">
        <f>+IF(input!$C$13,'Data Sheet (2)'!D58,0)</f>
        <v>41.632661200203685</v>
      </c>
      <c r="I58">
        <f>+IF(input!$C$14,'Data Sheet (2)'!E58,0)</f>
        <v>98.182091878330795</v>
      </c>
    </row>
    <row r="59" spans="2:9" x14ac:dyDescent="0.25">
      <c r="B59">
        <f t="shared" si="3"/>
        <v>9.7999999999999997E-3</v>
      </c>
      <c r="C59">
        <f t="shared" si="0"/>
        <v>56.530166498772331</v>
      </c>
      <c r="D59">
        <f t="shared" si="1"/>
        <v>41.371895552379321</v>
      </c>
      <c r="E59">
        <f t="shared" si="2"/>
        <v>97.90206205115166</v>
      </c>
      <c r="G59">
        <f>+IF(input!$C$12,'Data Sheet (2)'!C59,0)</f>
        <v>56.530166498772331</v>
      </c>
      <c r="H59">
        <f>+IF(input!$C$13,'Data Sheet (2)'!D59,0)</f>
        <v>41.371895552379321</v>
      </c>
      <c r="I59">
        <f>+IF(input!$C$14,'Data Sheet (2)'!E59,0)</f>
        <v>97.90206205115166</v>
      </c>
    </row>
    <row r="60" spans="2:9" x14ac:dyDescent="0.25">
      <c r="B60">
        <f t="shared" si="3"/>
        <v>0.01</v>
      </c>
      <c r="C60">
        <f t="shared" si="0"/>
        <v>56.28780357842335</v>
      </c>
      <c r="D60">
        <f t="shared" si="1"/>
        <v>41.112763206897995</v>
      </c>
      <c r="E60">
        <f t="shared" si="2"/>
        <v>97.400566785321345</v>
      </c>
      <c r="G60">
        <f>+IF(input!$C$12,'Data Sheet (2)'!C60,0)</f>
        <v>56.28780357842335</v>
      </c>
      <c r="H60">
        <f>+IF(input!$C$13,'Data Sheet (2)'!D60,0)</f>
        <v>41.112763206897995</v>
      </c>
      <c r="I60">
        <f>+IF(input!$C$14,'Data Sheet (2)'!E60,0)</f>
        <v>97.400566785321345</v>
      </c>
    </row>
    <row r="61" spans="2:9" x14ac:dyDescent="0.25">
      <c r="B61">
        <f t="shared" si="3"/>
        <v>1.0200000000000001E-2</v>
      </c>
      <c r="C61">
        <f t="shared" si="0"/>
        <v>55.823298412801691</v>
      </c>
      <c r="D61">
        <f t="shared" si="1"/>
        <v>40.855253933591108</v>
      </c>
      <c r="E61">
        <f t="shared" si="2"/>
        <v>96.678552346392792</v>
      </c>
      <c r="G61">
        <f>+IF(input!$C$12,'Data Sheet (2)'!C61,0)</f>
        <v>55.823298412801691</v>
      </c>
      <c r="H61">
        <f>+IF(input!$C$13,'Data Sheet (2)'!D61,0)</f>
        <v>40.855253933591108</v>
      </c>
      <c r="I61">
        <f>+IF(input!$C$14,'Data Sheet (2)'!E61,0)</f>
        <v>96.678552346392792</v>
      </c>
    </row>
    <row r="62" spans="2:9" x14ac:dyDescent="0.25">
      <c r="B62">
        <f t="shared" si="3"/>
        <v>1.0400000000000001E-2</v>
      </c>
      <c r="C62">
        <f t="shared" si="0"/>
        <v>55.138484191583856</v>
      </c>
      <c r="D62">
        <f t="shared" si="1"/>
        <v>40.599357566366585</v>
      </c>
      <c r="E62">
        <f t="shared" si="2"/>
        <v>95.737841757950434</v>
      </c>
      <c r="G62">
        <f>+IF(input!$C$12,'Data Sheet (2)'!C62,0)</f>
        <v>55.138484191583856</v>
      </c>
      <c r="H62">
        <f>+IF(input!$C$13,'Data Sheet (2)'!D62,0)</f>
        <v>40.599357566366585</v>
      </c>
      <c r="I62">
        <f>+IF(input!$C$14,'Data Sheet (2)'!E62,0)</f>
        <v>95.737841757950434</v>
      </c>
    </row>
    <row r="63" spans="2:9" x14ac:dyDescent="0.25">
      <c r="B63">
        <f t="shared" si="3"/>
        <v>1.0600000000000002E-2</v>
      </c>
      <c r="C63">
        <f t="shared" si="0"/>
        <v>54.236063563639107</v>
      </c>
      <c r="D63">
        <f t="shared" si="1"/>
        <v>40.345064002807526</v>
      </c>
      <c r="E63">
        <f t="shared" si="2"/>
        <v>94.581127566446639</v>
      </c>
      <c r="G63">
        <f>+IF(input!$C$12,'Data Sheet (2)'!C63,0)</f>
        <v>54.236063563639107</v>
      </c>
      <c r="H63">
        <f>+IF(input!$C$13,'Data Sheet (2)'!D63,0)</f>
        <v>40.345064002807526</v>
      </c>
      <c r="I63">
        <f>+IF(input!$C$14,'Data Sheet (2)'!E63,0)</f>
        <v>94.581127566446639</v>
      </c>
    </row>
    <row r="64" spans="2:9" x14ac:dyDescent="0.25">
      <c r="B64">
        <f t="shared" si="3"/>
        <v>1.0800000000000002E-2</v>
      </c>
      <c r="C64">
        <f t="shared" si="0"/>
        <v>53.11959797090919</v>
      </c>
      <c r="D64">
        <f t="shared" si="1"/>
        <v>40.092363203773431</v>
      </c>
      <c r="E64">
        <f t="shared" si="2"/>
        <v>93.211961174682614</v>
      </c>
      <c r="G64">
        <f>+IF(input!$C$12,'Data Sheet (2)'!C64,0)</f>
        <v>53.11959797090919</v>
      </c>
      <c r="H64">
        <f>+IF(input!$C$13,'Data Sheet (2)'!D64,0)</f>
        <v>40.092363203773431</v>
      </c>
      <c r="I64">
        <f>+IF(input!$C$14,'Data Sheet (2)'!E64,0)</f>
        <v>93.211961174682614</v>
      </c>
    </row>
    <row r="65" spans="2:9" x14ac:dyDescent="0.25">
      <c r="B65">
        <f t="shared" si="3"/>
        <v>1.1000000000000003E-2</v>
      </c>
      <c r="C65">
        <f t="shared" si="0"/>
        <v>51.793493593023996</v>
      </c>
      <c r="D65">
        <f t="shared" si="1"/>
        <v>39.841245193003786</v>
      </c>
      <c r="E65">
        <f t="shared" si="2"/>
        <v>91.634738786027782</v>
      </c>
      <c r="G65">
        <f>+IF(input!$C$12,'Data Sheet (2)'!C65,0)</f>
        <v>51.793493593023996</v>
      </c>
      <c r="H65">
        <f>+IF(input!$C$13,'Data Sheet (2)'!D65,0)</f>
        <v>39.841245193003786</v>
      </c>
      <c r="I65">
        <f>+IF(input!$C$14,'Data Sheet (2)'!E65,0)</f>
        <v>91.634738786027782</v>
      </c>
    </row>
    <row r="66" spans="2:9" x14ac:dyDescent="0.25">
      <c r="B66">
        <f t="shared" si="3"/>
        <v>1.1200000000000003E-2</v>
      </c>
      <c r="C66">
        <f t="shared" si="0"/>
        <v>50.262983958123563</v>
      </c>
      <c r="D66">
        <f t="shared" si="1"/>
        <v>39.591700056724292</v>
      </c>
      <c r="E66">
        <f t="shared" si="2"/>
        <v>89.854684014847862</v>
      </c>
      <c r="G66">
        <f>+IF(input!$C$12,'Data Sheet (2)'!C66,0)</f>
        <v>50.262983958123563</v>
      </c>
      <c r="H66">
        <f>+IF(input!$C$13,'Data Sheet (2)'!D66,0)</f>
        <v>39.591700056724292</v>
      </c>
      <c r="I66">
        <f>+IF(input!$C$14,'Data Sheet (2)'!E66,0)</f>
        <v>89.854684014847862</v>
      </c>
    </row>
    <row r="67" spans="2:9" x14ac:dyDescent="0.25">
      <c r="B67">
        <f t="shared" si="3"/>
        <v>1.1400000000000004E-2</v>
      </c>
      <c r="C67">
        <f t="shared" si="0"/>
        <v>48.534109288513527</v>
      </c>
      <c r="D67">
        <f t="shared" si="1"/>
        <v>39.343717943255434</v>
      </c>
      <c r="E67">
        <f t="shared" si="2"/>
        <v>87.877827231768961</v>
      </c>
      <c r="G67">
        <f>+IF(input!$C$12,'Data Sheet (2)'!C67,0)</f>
        <v>48.534109288513527</v>
      </c>
      <c r="H67">
        <f>+IF(input!$C$13,'Data Sheet (2)'!D67,0)</f>
        <v>39.343717943255434</v>
      </c>
      <c r="I67">
        <f>+IF(input!$C$14,'Data Sheet (2)'!E67,0)</f>
        <v>87.877827231768961</v>
      </c>
    </row>
    <row r="68" spans="2:9" x14ac:dyDescent="0.25">
      <c r="B68">
        <f t="shared" si="3"/>
        <v>1.1600000000000004E-2</v>
      </c>
      <c r="C68">
        <f t="shared" si="0"/>
        <v>46.61369266266712</v>
      </c>
      <c r="D68">
        <f t="shared" si="1"/>
        <v>39.09728906262356</v>
      </c>
      <c r="E68">
        <f t="shared" si="2"/>
        <v>85.710981725290679</v>
      </c>
      <c r="G68">
        <f>+IF(input!$C$12,'Data Sheet (2)'!C68,0)</f>
        <v>46.61369266266712</v>
      </c>
      <c r="H68">
        <f>+IF(input!$C$13,'Data Sheet (2)'!D68,0)</f>
        <v>39.09728906262356</v>
      </c>
      <c r="I68">
        <f>+IF(input!$C$14,'Data Sheet (2)'!E68,0)</f>
        <v>85.710981725290679</v>
      </c>
    </row>
    <row r="69" spans="2:9" x14ac:dyDescent="0.25">
      <c r="B69">
        <f t="shared" si="3"/>
        <v>1.1800000000000005E-2</v>
      </c>
      <c r="C69">
        <f t="shared" si="0"/>
        <v>44.509313087651648</v>
      </c>
      <c r="D69">
        <f t="shared" si="1"/>
        <v>38.852403686174426</v>
      </c>
      <c r="E69">
        <f t="shared" si="2"/>
        <v>83.361716773826075</v>
      </c>
      <c r="G69">
        <f>+IF(input!$C$12,'Data Sheet (2)'!C69,0)</f>
        <v>44.509313087651648</v>
      </c>
      <c r="H69">
        <f>+IF(input!$C$13,'Data Sheet (2)'!D69,0)</f>
        <v>38.852403686174426</v>
      </c>
      <c r="I69">
        <f>+IF(input!$C$14,'Data Sheet (2)'!E69,0)</f>
        <v>83.361716773826075</v>
      </c>
    </row>
    <row r="70" spans="2:9" x14ac:dyDescent="0.25">
      <c r="B70">
        <f t="shared" si="3"/>
        <v>1.2000000000000005E-2</v>
      </c>
      <c r="C70">
        <f t="shared" si="0"/>
        <v>42.22927558825014</v>
      </c>
      <c r="D70">
        <f t="shared" si="1"/>
        <v>38.60905214618905</v>
      </c>
      <c r="E70">
        <f t="shared" si="2"/>
        <v>80.83832773443919</v>
      </c>
      <c r="G70">
        <f>+IF(input!$C$12,'Data Sheet (2)'!C70,0)</f>
        <v>42.22927558825014</v>
      </c>
      <c r="H70">
        <f>+IF(input!$C$13,'Data Sheet (2)'!D70,0)</f>
        <v>38.60905214618905</v>
      </c>
      <c r="I70">
        <f>+IF(input!$C$14,'Data Sheet (2)'!E70,0)</f>
        <v>80.83832773443919</v>
      </c>
    </row>
    <row r="71" spans="2:9" x14ac:dyDescent="0.25">
      <c r="B71">
        <f t="shared" si="3"/>
        <v>1.2200000000000006E-2</v>
      </c>
      <c r="C71">
        <f t="shared" si="0"/>
        <v>39.78257843082266</v>
      </c>
      <c r="D71">
        <f t="shared" si="1"/>
        <v>38.367224835502114</v>
      </c>
      <c r="E71">
        <f t="shared" si="2"/>
        <v>78.149803266324767</v>
      </c>
      <c r="G71">
        <f>+IF(input!$C$12,'Data Sheet (2)'!C71,0)</f>
        <v>39.78257843082266</v>
      </c>
      <c r="H71">
        <f>+IF(input!$C$13,'Data Sheet (2)'!D71,0)</f>
        <v>38.367224835502114</v>
      </c>
      <c r="I71">
        <f>+IF(input!$C$14,'Data Sheet (2)'!E71,0)</f>
        <v>78.149803266324767</v>
      </c>
    </row>
    <row r="72" spans="2:9" x14ac:dyDescent="0.25">
      <c r="B72">
        <f t="shared" si="3"/>
        <v>1.2400000000000007E-2</v>
      </c>
      <c r="C72">
        <f t="shared" si="0"/>
        <v>37.178877611259971</v>
      </c>
      <c r="D72">
        <f t="shared" si="1"/>
        <v>38.12691220712265</v>
      </c>
      <c r="E72">
        <f t="shared" si="2"/>
        <v>75.305789818382621</v>
      </c>
      <c r="G72">
        <f>+IF(input!$C$12,'Data Sheet (2)'!C72,0)</f>
        <v>37.178877611259971</v>
      </c>
      <c r="H72">
        <f>+IF(input!$C$13,'Data Sheet (2)'!D72,0)</f>
        <v>38.12691220712265</v>
      </c>
      <c r="I72">
        <f>+IF(input!$C$14,'Data Sheet (2)'!E72,0)</f>
        <v>75.305789818382621</v>
      </c>
    </row>
    <row r="73" spans="2:9" x14ac:dyDescent="0.25">
      <c r="B73">
        <f t="shared" si="3"/>
        <v>1.2600000000000007E-2</v>
      </c>
      <c r="C73">
        <f t="shared" si="0"/>
        <v>34.428448747179161</v>
      </c>
      <c r="D73">
        <f t="shared" si="1"/>
        <v>37.888104773857144</v>
      </c>
      <c r="E73">
        <f t="shared" si="2"/>
        <v>72.316553521036298</v>
      </c>
      <c r="G73">
        <f>+IF(input!$C$12,'Data Sheet (2)'!C73,0)</f>
        <v>34.428448747179161</v>
      </c>
      <c r="H73">
        <f>+IF(input!$C$13,'Data Sheet (2)'!D73,0)</f>
        <v>37.888104773857144</v>
      </c>
      <c r="I73">
        <f>+IF(input!$C$14,'Data Sheet (2)'!E73,0)</f>
        <v>72.316553521036298</v>
      </c>
    </row>
    <row r="74" spans="2:9" x14ac:dyDescent="0.25">
      <c r="B74">
        <f t="shared" si="3"/>
        <v>1.2800000000000008E-2</v>
      </c>
      <c r="C74">
        <f t="shared" si="0"/>
        <v>31.542146524755331</v>
      </c>
      <c r="D74">
        <f t="shared" si="1"/>
        <v>37.650793107935016</v>
      </c>
      <c r="E74">
        <f t="shared" si="2"/>
        <v>69.192939632690354</v>
      </c>
      <c r="G74">
        <f>+IF(input!$C$12,'Data Sheet (2)'!C74,0)</f>
        <v>31.542146524755331</v>
      </c>
      <c r="H74">
        <f>+IF(input!$C$13,'Data Sheet (2)'!D74,0)</f>
        <v>37.650793107935016</v>
      </c>
      <c r="I74">
        <f>+IF(input!$C$14,'Data Sheet (2)'!E74,0)</f>
        <v>69.192939632690354</v>
      </c>
    </row>
    <row r="75" spans="2:9" x14ac:dyDescent="0.25">
      <c r="B75">
        <f t="shared" si="3"/>
        <v>1.3000000000000008E-2</v>
      </c>
      <c r="C75">
        <f t="shared" ref="C75:C138" si="4">+SQRT(2)*$C$4*SIN($C$1*B75+$C$6-$C$7)</f>
        <v>28.531361860234277</v>
      </c>
      <c r="D75">
        <f t="shared" ref="D75:D138" si="5">-SQRT(2)*$C$4*SIN($C$6-$C$7)*EXP(-$C$2/$C$3*B75)</f>
        <v>37.414967840636379</v>
      </c>
      <c r="E75">
        <f t="shared" ref="E75:E138" si="6">+C75+D75</f>
        <v>65.946329700870649</v>
      </c>
      <c r="G75">
        <f>+IF(input!$C$12,'Data Sheet (2)'!C75,0)</f>
        <v>28.531361860234277</v>
      </c>
      <c r="H75">
        <f>+IF(input!$C$13,'Data Sheet (2)'!D75,0)</f>
        <v>37.414967840636379</v>
      </c>
      <c r="I75">
        <f>+IF(input!$C$14,'Data Sheet (2)'!E75,0)</f>
        <v>65.946329700870649</v>
      </c>
    </row>
    <row r="76" spans="2:9" x14ac:dyDescent="0.25">
      <c r="B76">
        <f t="shared" si="3"/>
        <v>1.3200000000000009E-2</v>
      </c>
      <c r="C76">
        <f t="shared" si="4"/>
        <v>25.407976945190224</v>
      </c>
      <c r="D76">
        <f t="shared" si="5"/>
        <v>37.180619661922222</v>
      </c>
      <c r="E76">
        <f t="shared" si="6"/>
        <v>62.58859660711245</v>
      </c>
      <c r="G76">
        <f>+IF(input!$C$12,'Data Sheet (2)'!C76,0)</f>
        <v>25.407976945190224</v>
      </c>
      <c r="H76">
        <f>+IF(input!$C$13,'Data Sheet (2)'!D76,0)</f>
        <v>37.180619661922222</v>
      </c>
      <c r="I76">
        <f>+IF(input!$C$14,'Data Sheet (2)'!E76,0)</f>
        <v>62.58859660711245</v>
      </c>
    </row>
    <row r="77" spans="2:9" x14ac:dyDescent="0.25">
      <c r="B77">
        <f t="shared" ref="B77:B140" si="7">+B76+0.0002</f>
        <v>1.3400000000000009E-2</v>
      </c>
      <c r="C77">
        <f t="shared" si="4"/>
        <v>22.184318352944064</v>
      </c>
      <c r="D77">
        <f t="shared" si="5"/>
        <v>36.947739320066844</v>
      </c>
      <c r="E77">
        <f t="shared" si="6"/>
        <v>59.132057673010905</v>
      </c>
      <c r="G77">
        <f>+IF(input!$C$12,'Data Sheet (2)'!C77,0)</f>
        <v>22.184318352944064</v>
      </c>
      <c r="H77">
        <f>+IF(input!$C$13,'Data Sheet (2)'!D77,0)</f>
        <v>36.947739320066844</v>
      </c>
      <c r="I77">
        <f>+IF(input!$C$14,'Data Sheet (2)'!E77,0)</f>
        <v>59.132057673010905</v>
      </c>
    </row>
    <row r="78" spans="2:9" x14ac:dyDescent="0.25">
      <c r="B78">
        <f t="shared" si="7"/>
        <v>1.360000000000001E-2</v>
      </c>
      <c r="C78">
        <f t="shared" si="4"/>
        <v>18.873108391209783</v>
      </c>
      <c r="D78">
        <f t="shared" si="5"/>
        <v>36.716317621292625</v>
      </c>
      <c r="E78">
        <f t="shared" si="6"/>
        <v>55.589426012502408</v>
      </c>
      <c r="G78">
        <f>+IF(input!$C$12,'Data Sheet (2)'!C78,0)</f>
        <v>18.873108391209783</v>
      </c>
      <c r="H78">
        <f>+IF(input!$C$13,'Data Sheet (2)'!D78,0)</f>
        <v>36.716317621292625</v>
      </c>
      <c r="I78">
        <f>+IF(input!$C$14,'Data Sheet (2)'!E78,0)</f>
        <v>55.589426012502408</v>
      </c>
    </row>
    <row r="79" spans="2:9" x14ac:dyDescent="0.25">
      <c r="B79">
        <f t="shared" si="7"/>
        <v>1.380000000000001E-2</v>
      </c>
      <c r="C79">
        <f t="shared" si="4"/>
        <v>15.487414892958501</v>
      </c>
      <c r="D79">
        <f t="shared" si="5"/>
        <v>36.486345429407024</v>
      </c>
      <c r="E79">
        <f t="shared" si="6"/>
        <v>51.973760322365521</v>
      </c>
      <c r="G79">
        <f>+IF(input!$C$12,'Data Sheet (2)'!C79,0)</f>
        <v>15.487414892958501</v>
      </c>
      <c r="H79">
        <f>+IF(input!$C$13,'Data Sheet (2)'!D79,0)</f>
        <v>36.486345429407024</v>
      </c>
      <c r="I79">
        <f>+IF(input!$C$14,'Data Sheet (2)'!E79,0)</f>
        <v>51.973760322365521</v>
      </c>
    </row>
    <row r="80" spans="2:9" x14ac:dyDescent="0.25">
      <c r="B80">
        <f t="shared" si="7"/>
        <v>1.4000000000000011E-2</v>
      </c>
      <c r="C80">
        <f t="shared" si="4"/>
        <v>12.040599643651495</v>
      </c>
      <c r="D80">
        <f t="shared" si="5"/>
        <v>36.257813665441951</v>
      </c>
      <c r="E80">
        <f t="shared" si="6"/>
        <v>48.298413309093448</v>
      </c>
      <c r="G80">
        <f>+IF(input!$C$12,'Data Sheet (2)'!C80,0)</f>
        <v>12.040599643651495</v>
      </c>
      <c r="H80">
        <f>+IF(input!$C$13,'Data Sheet (2)'!D80,0)</f>
        <v>36.257813665441951</v>
      </c>
      <c r="I80">
        <f>+IF(input!$C$14,'Data Sheet (2)'!E80,0)</f>
        <v>48.298413309093448</v>
      </c>
    </row>
    <row r="81" spans="2:9" x14ac:dyDescent="0.25">
      <c r="B81">
        <f t="shared" si="7"/>
        <v>1.4200000000000011E-2</v>
      </c>
      <c r="C81">
        <f t="shared" si="4"/>
        <v>8.5462656483777231</v>
      </c>
      <c r="D81">
        <f t="shared" si="5"/>
        <v>36.030713307295315</v>
      </c>
      <c r="E81">
        <f t="shared" si="6"/>
        <v>44.576978955673042</v>
      </c>
      <c r="G81">
        <f>+IF(input!$C$12,'Data Sheet (2)'!C81,0)</f>
        <v>8.5462656483777231</v>
      </c>
      <c r="H81">
        <f>+IF(input!$C$13,'Data Sheet (2)'!D81,0)</f>
        <v>36.030713307295315</v>
      </c>
      <c r="I81">
        <f>+IF(input!$C$14,'Data Sheet (2)'!E81,0)</f>
        <v>44.576978955673042</v>
      </c>
    </row>
    <row r="82" spans="2:9" x14ac:dyDescent="0.25">
      <c r="B82">
        <f t="shared" si="7"/>
        <v>1.4400000000000012E-2</v>
      </c>
      <c r="C82">
        <f t="shared" si="4"/>
        <v>5.0182034470072363</v>
      </c>
      <c r="D82">
        <f t="shared" si="5"/>
        <v>35.805035389374837</v>
      </c>
      <c r="E82">
        <f t="shared" si="6"/>
        <v>40.823238836382075</v>
      </c>
      <c r="G82">
        <f>+IF(input!$C$12,'Data Sheet (2)'!C82,0)</f>
        <v>5.0182034470072363</v>
      </c>
      <c r="H82">
        <f>+IF(input!$C$13,'Data Sheet (2)'!D82,0)</f>
        <v>35.805035389374837</v>
      </c>
      <c r="I82">
        <f>+IF(input!$C$14,'Data Sheet (2)'!E82,0)</f>
        <v>40.823238836382075</v>
      </c>
    </row>
    <row r="83" spans="2:9" x14ac:dyDescent="0.25">
      <c r="B83">
        <f t="shared" si="7"/>
        <v>1.4600000000000012E-2</v>
      </c>
      <c r="C83">
        <f t="shared" si="4"/>
        <v>1.4703366892304413</v>
      </c>
      <c r="D83">
        <f t="shared" si="5"/>
        <v>35.580771002244113</v>
      </c>
      <c r="E83">
        <f t="shared" si="6"/>
        <v>37.051107691474556</v>
      </c>
      <c r="G83">
        <f>+IF(input!$C$12,'Data Sheet (2)'!C83,0)</f>
        <v>1.4703366892304413</v>
      </c>
      <c r="H83">
        <f>+IF(input!$C$13,'Data Sheet (2)'!D83,0)</f>
        <v>35.580771002244113</v>
      </c>
      <c r="I83">
        <f>+IF(input!$C$14,'Data Sheet (2)'!E83,0)</f>
        <v>37.051107691474556</v>
      </c>
    </row>
    <row r="84" spans="2:9" x14ac:dyDescent="0.25">
      <c r="B84">
        <f t="shared" si="7"/>
        <v>1.4800000000000013E-2</v>
      </c>
      <c r="C84">
        <f t="shared" si="4"/>
        <v>-2.0833328157257589</v>
      </c>
      <c r="D84">
        <f t="shared" si="5"/>
        <v>35.357911292270899</v>
      </c>
      <c r="E84">
        <f t="shared" si="6"/>
        <v>33.274578476545138</v>
      </c>
      <c r="G84">
        <f>+IF(input!$C$12,'Data Sheet (2)'!C84,0)</f>
        <v>-2.0833328157257589</v>
      </c>
      <c r="H84">
        <f>+IF(input!$C$13,'Data Sheet (2)'!D84,0)</f>
        <v>35.357911292270899</v>
      </c>
      <c r="I84">
        <f>+IF(input!$C$14,'Data Sheet (2)'!E84,0)</f>
        <v>33.274578476545138</v>
      </c>
    </row>
    <row r="85" spans="2:9" x14ac:dyDescent="0.25">
      <c r="B85">
        <f t="shared" si="7"/>
        <v>1.5000000000000013E-2</v>
      </c>
      <c r="C85">
        <f t="shared" si="4"/>
        <v>-5.6287803578425679</v>
      </c>
      <c r="D85">
        <f t="shared" si="5"/>
        <v>35.136447461277548</v>
      </c>
      <c r="E85">
        <f t="shared" si="6"/>
        <v>29.507667103434979</v>
      </c>
      <c r="G85">
        <f>+IF(input!$C$12,'Data Sheet (2)'!C85,0)</f>
        <v>-5.6287803578425679</v>
      </c>
      <c r="H85">
        <f>+IF(input!$C$13,'Data Sheet (2)'!D85,0)</f>
        <v>35.136447461277548</v>
      </c>
      <c r="I85">
        <f>+IF(input!$C$14,'Data Sheet (2)'!E85,0)</f>
        <v>29.507667103434979</v>
      </c>
    </row>
    <row r="86" spans="2:9" x14ac:dyDescent="0.25">
      <c r="B86">
        <f t="shared" si="7"/>
        <v>1.5200000000000014E-2</v>
      </c>
      <c r="C86">
        <f t="shared" si="4"/>
        <v>-9.1520136754321104</v>
      </c>
      <c r="D86">
        <f t="shared" si="5"/>
        <v>34.916370766193694</v>
      </c>
      <c r="E86">
        <f t="shared" si="6"/>
        <v>25.764357090761585</v>
      </c>
      <c r="G86">
        <f>+IF(input!$C$12,'Data Sheet (2)'!C86,0)</f>
        <v>-9.1520136754321104</v>
      </c>
      <c r="H86">
        <f>+IF(input!$C$13,'Data Sheet (2)'!D86,0)</f>
        <v>34.916370766193694</v>
      </c>
      <c r="I86">
        <f>+IF(input!$C$14,'Data Sheet (2)'!E86,0)</f>
        <v>25.764357090761585</v>
      </c>
    </row>
    <row r="87" spans="2:9" x14ac:dyDescent="0.25">
      <c r="B87">
        <f t="shared" si="7"/>
        <v>1.5400000000000014E-2</v>
      </c>
      <c r="C87">
        <f t="shared" si="4"/>
        <v>-12.639128176202</v>
      </c>
      <c r="D87">
        <f t="shared" si="5"/>
        <v>34.697672518711073</v>
      </c>
      <c r="E87">
        <f t="shared" si="6"/>
        <v>22.058544342509073</v>
      </c>
      <c r="G87">
        <f>+IF(input!$C$12,'Data Sheet (2)'!C87,0)</f>
        <v>-12.639128176202</v>
      </c>
      <c r="H87">
        <f>+IF(input!$C$13,'Data Sheet (2)'!D87,0)</f>
        <v>34.697672518711073</v>
      </c>
      <c r="I87">
        <f>+IF(input!$C$14,'Data Sheet (2)'!E87,0)</f>
        <v>22.058544342509073</v>
      </c>
    </row>
    <row r="88" spans="2:9" x14ac:dyDescent="0.25">
      <c r="B88">
        <f t="shared" si="7"/>
        <v>1.5600000000000015E-2</v>
      </c>
      <c r="C88">
        <f t="shared" si="4"/>
        <v>-16.07636181232888</v>
      </c>
      <c r="D88">
        <f t="shared" si="5"/>
        <v>34.480344084940548</v>
      </c>
      <c r="E88">
        <f t="shared" si="6"/>
        <v>18.403982272611668</v>
      </c>
      <c r="G88">
        <f>+IF(input!$C$12,'Data Sheet (2)'!C88,0)</f>
        <v>-16.07636181232888</v>
      </c>
      <c r="H88">
        <f>+IF(input!$C$13,'Data Sheet (2)'!D88,0)</f>
        <v>34.480344084940548</v>
      </c>
      <c r="I88">
        <f>+IF(input!$C$14,'Data Sheet (2)'!E88,0)</f>
        <v>18.403982272611668</v>
      </c>
    </row>
    <row r="89" spans="2:9" x14ac:dyDescent="0.25">
      <c r="B89">
        <f t="shared" si="7"/>
        <v>1.5800000000000015E-2</v>
      </c>
      <c r="C89">
        <f t="shared" si="4"/>
        <v>-19.450149392973529</v>
      </c>
      <c r="D89">
        <f t="shared" si="5"/>
        <v>34.264376885071215</v>
      </c>
      <c r="E89">
        <f t="shared" si="6"/>
        <v>14.814227492097686</v>
      </c>
      <c r="G89">
        <f>+IF(input!$C$12,'Data Sheet (2)'!C89,0)</f>
        <v>-19.450149392973529</v>
      </c>
      <c r="H89">
        <f>+IF(input!$C$13,'Data Sheet (2)'!D89,0)</f>
        <v>34.264376885071215</v>
      </c>
      <c r="I89">
        <f>+IF(input!$C$14,'Data Sheet (2)'!E89,0)</f>
        <v>14.814227492097686</v>
      </c>
    </row>
    <row r="90" spans="2:9" x14ac:dyDescent="0.25">
      <c r="B90">
        <f t="shared" si="7"/>
        <v>1.6000000000000014E-2</v>
      </c>
      <c r="C90">
        <f t="shared" si="4"/>
        <v>-22.747176119892128</v>
      </c>
      <c r="D90">
        <f t="shared" si="5"/>
        <v>34.049762393031742</v>
      </c>
      <c r="E90">
        <f t="shared" si="6"/>
        <v>11.302586273139614</v>
      </c>
      <c r="G90">
        <f>+IF(input!$C$12,'Data Sheet (2)'!C90,0)</f>
        <v>-22.747176119892128</v>
      </c>
      <c r="H90">
        <f>+IF(input!$C$13,'Data Sheet (2)'!D90,0)</f>
        <v>34.049762393031742</v>
      </c>
      <c r="I90">
        <f>+IF(input!$C$14,'Data Sheet (2)'!E90,0)</f>
        <v>11.302586273139614</v>
      </c>
    </row>
    <row r="91" spans="2:9" x14ac:dyDescent="0.25">
      <c r="B91">
        <f t="shared" si="7"/>
        <v>1.6200000000000013E-2</v>
      </c>
      <c r="C91">
        <f t="shared" si="4"/>
        <v>-25.954430134861763</v>
      </c>
      <c r="D91">
        <f t="shared" si="5"/>
        <v>33.836492136153687</v>
      </c>
      <c r="E91">
        <f t="shared" si="6"/>
        <v>7.8820620012919242</v>
      </c>
      <c r="G91">
        <f>+IF(input!$C$12,'Data Sheet (2)'!C91,0)</f>
        <v>-25.954430134861763</v>
      </c>
      <c r="H91">
        <f>+IF(input!$C$13,'Data Sheet (2)'!D91,0)</f>
        <v>33.836492136153687</v>
      </c>
      <c r="I91">
        <f>+IF(input!$C$14,'Data Sheet (2)'!E91,0)</f>
        <v>7.8820620012919242</v>
      </c>
    </row>
    <row r="92" spans="2:9" x14ac:dyDescent="0.25">
      <c r="B92">
        <f t="shared" si="7"/>
        <v>1.6400000000000012E-2</v>
      </c>
      <c r="C92">
        <f t="shared" si="4"/>
        <v>-29.059253871540328</v>
      </c>
      <c r="D92">
        <f t="shared" si="5"/>
        <v>33.624557694837094</v>
      </c>
      <c r="E92">
        <f t="shared" si="6"/>
        <v>4.565303823296766</v>
      </c>
      <c r="G92">
        <f>+IF(input!$C$12,'Data Sheet (2)'!C92,0)</f>
        <v>-29.059253871540328</v>
      </c>
      <c r="H92">
        <f>+IF(input!$C$13,'Data Sheet (2)'!D92,0)</f>
        <v>33.624557694837094</v>
      </c>
      <c r="I92">
        <f>+IF(input!$C$14,'Data Sheet (2)'!E92,0)</f>
        <v>4.565303823296766</v>
      </c>
    </row>
    <row r="93" spans="2:9" x14ac:dyDescent="0.25">
      <c r="B93">
        <f t="shared" si="7"/>
        <v>1.6600000000000011E-2</v>
      </c>
      <c r="C93">
        <f t="shared" si="4"/>
        <v>-32.049394009098194</v>
      </c>
      <c r="D93">
        <f t="shared" si="5"/>
        <v>33.413950702218067</v>
      </c>
      <c r="E93">
        <f t="shared" si="6"/>
        <v>1.3645566931198729</v>
      </c>
      <c r="G93">
        <f>+IF(input!$C$12,'Data Sheet (2)'!C93,0)</f>
        <v>-32.049394009098194</v>
      </c>
      <c r="H93">
        <f>+IF(input!$C$13,'Data Sheet (2)'!D93,0)</f>
        <v>33.413950702218067</v>
      </c>
      <c r="I93">
        <f>+IF(input!$C$14,'Data Sheet (2)'!E93,0)</f>
        <v>1.3645566931198729</v>
      </c>
    </row>
    <row r="94" spans="2:9" x14ac:dyDescent="0.25">
      <c r="B94">
        <f t="shared" si="7"/>
        <v>1.6800000000000009E-2</v>
      </c>
      <c r="C94">
        <f t="shared" si="4"/>
        <v>-34.913049830477505</v>
      </c>
      <c r="D94">
        <f t="shared" si="5"/>
        <v>33.204662843838442</v>
      </c>
      <c r="E94">
        <f t="shared" si="6"/>
        <v>-1.7083869866390629</v>
      </c>
      <c r="G94">
        <f>+IF(input!$C$12,'Data Sheet (2)'!C94,0)</f>
        <v>-34.913049830477505</v>
      </c>
      <c r="H94">
        <f>+IF(input!$C$13,'Data Sheet (2)'!D94,0)</f>
        <v>33.204662843838442</v>
      </c>
      <c r="I94">
        <f>+IF(input!$C$14,'Data Sheet (2)'!E94,0)</f>
        <v>-1.7083869866390629</v>
      </c>
    </row>
    <row r="95" spans="2:9" x14ac:dyDescent="0.25">
      <c r="B95">
        <f t="shared" si="7"/>
        <v>1.7000000000000008E-2</v>
      </c>
      <c r="C95">
        <f t="shared" si="4"/>
        <v>-37.638919794431189</v>
      </c>
      <c r="D95">
        <f t="shared" si="5"/>
        <v>32.996685857317566</v>
      </c>
      <c r="E95">
        <f t="shared" si="6"/>
        <v>-4.6422339371136232</v>
      </c>
      <c r="G95">
        <f>+IF(input!$C$12,'Data Sheet (2)'!C95,0)</f>
        <v>-37.638919794431189</v>
      </c>
      <c r="H95">
        <f>+IF(input!$C$13,'Data Sheet (2)'!D95,0)</f>
        <v>32.996685857317566</v>
      </c>
      <c r="I95">
        <f>+IF(input!$C$14,'Data Sheet (2)'!E95,0)</f>
        <v>-4.6422339371136232</v>
      </c>
    </row>
    <row r="96" spans="2:9" x14ac:dyDescent="0.25">
      <c r="B96">
        <f t="shared" si="7"/>
        <v>1.7200000000000007E-2</v>
      </c>
      <c r="C96">
        <f t="shared" si="4"/>
        <v>-40.216246137543031</v>
      </c>
      <c r="D96">
        <f t="shared" si="5"/>
        <v>32.790011532026107</v>
      </c>
      <c r="E96">
        <f t="shared" si="6"/>
        <v>-7.4262346055169246</v>
      </c>
      <c r="G96">
        <f>+IF(input!$C$12,'Data Sheet (2)'!C96,0)</f>
        <v>-40.216246137543031</v>
      </c>
      <c r="H96">
        <f>+IF(input!$C$13,'Data Sheet (2)'!D96,0)</f>
        <v>32.790011532026107</v>
      </c>
      <c r="I96">
        <f>+IF(input!$C$14,'Data Sheet (2)'!E96,0)</f>
        <v>-7.4262346055169246</v>
      </c>
    </row>
    <row r="97" spans="2:9" x14ac:dyDescent="0.25">
      <c r="B97">
        <f t="shared" si="7"/>
        <v>1.7400000000000006E-2</v>
      </c>
      <c r="C97">
        <f t="shared" si="4"/>
        <v>-42.634857330205179</v>
      </c>
      <c r="D97">
        <f t="shared" si="5"/>
        <v>32.584631708761883</v>
      </c>
      <c r="E97">
        <f t="shared" si="6"/>
        <v>-10.050225621443296</v>
      </c>
      <c r="G97">
        <f>+IF(input!$C$12,'Data Sheet (2)'!C97,0)</f>
        <v>-42.634857330205179</v>
      </c>
      <c r="H97">
        <f>+IF(input!$C$13,'Data Sheet (2)'!D97,0)</f>
        <v>32.584631708761883</v>
      </c>
      <c r="I97">
        <f>+IF(input!$C$14,'Data Sheet (2)'!E97,0)</f>
        <v>-10.050225621443296</v>
      </c>
    </row>
    <row r="98" spans="2:9" x14ac:dyDescent="0.25">
      <c r="B98">
        <f t="shared" si="7"/>
        <v>1.7600000000000005E-2</v>
      </c>
      <c r="C98">
        <f t="shared" si="4"/>
        <v>-44.88520821899855</v>
      </c>
      <c r="D98">
        <f t="shared" si="5"/>
        <v>32.380538279427796</v>
      </c>
      <c r="E98">
        <f t="shared" si="6"/>
        <v>-12.504669939570753</v>
      </c>
      <c r="G98">
        <f>+IF(input!$C$12,'Data Sheet (2)'!C98,0)</f>
        <v>-44.88520821899855</v>
      </c>
      <c r="H98">
        <f>+IF(input!$C$13,'Data Sheet (2)'!D98,0)</f>
        <v>32.380538279427796</v>
      </c>
      <c r="I98">
        <f>+IF(input!$C$14,'Data Sheet (2)'!E98,0)</f>
        <v>-12.504669939570753</v>
      </c>
    </row>
    <row r="99" spans="2:9" x14ac:dyDescent="0.25">
      <c r="B99">
        <f t="shared" si="7"/>
        <v>1.7800000000000003E-2</v>
      </c>
      <c r="C99">
        <f t="shared" si="4"/>
        <v>-46.958417697052596</v>
      </c>
      <c r="D99">
        <f t="shared" si="5"/>
        <v>32.177723186711724</v>
      </c>
      <c r="E99">
        <f t="shared" si="6"/>
        <v>-14.780694510340872</v>
      </c>
      <c r="G99">
        <f>+IF(input!$C$12,'Data Sheet (2)'!C99,0)</f>
        <v>-46.958417697052596</v>
      </c>
      <c r="H99">
        <f>+IF(input!$C$13,'Data Sheet (2)'!D99,0)</f>
        <v>32.177723186711724</v>
      </c>
      <c r="I99">
        <f>+IF(input!$C$14,'Data Sheet (2)'!E99,0)</f>
        <v>-14.780694510340872</v>
      </c>
    </row>
    <row r="100" spans="2:9" x14ac:dyDescent="0.25">
      <c r="B100">
        <f t="shared" si="7"/>
        <v>1.8000000000000002E-2</v>
      </c>
      <c r="C100">
        <f t="shared" si="4"/>
        <v>-48.846303753716761</v>
      </c>
      <c r="D100">
        <f t="shared" si="5"/>
        <v>31.976178423768374</v>
      </c>
      <c r="E100">
        <f t="shared" si="6"/>
        <v>-16.870125329948387</v>
      </c>
      <c r="G100">
        <f>+IF(input!$C$12,'Data Sheet (2)'!C100,0)</f>
        <v>-48.846303753716761</v>
      </c>
      <c r="H100">
        <f>+IF(input!$C$13,'Data Sheet (2)'!D100,0)</f>
        <v>31.976178423768374</v>
      </c>
      <c r="I100">
        <f>+IF(input!$C$14,'Data Sheet (2)'!E100,0)</f>
        <v>-16.870125329948387</v>
      </c>
    </row>
    <row r="101" spans="2:9" x14ac:dyDescent="0.25">
      <c r="B101">
        <f t="shared" si="7"/>
        <v>1.8200000000000001E-2</v>
      </c>
      <c r="C101">
        <f t="shared" si="4"/>
        <v>-50.541415765218481</v>
      </c>
      <c r="D101">
        <f t="shared" si="5"/>
        <v>31.775896033903262</v>
      </c>
      <c r="E101">
        <f t="shared" si="6"/>
        <v>-18.765519731315219</v>
      </c>
      <c r="G101">
        <f>+IF(input!$C$12,'Data Sheet (2)'!C101,0)</f>
        <v>-50.541415765218481</v>
      </c>
      <c r="H101">
        <f>+IF(input!$C$13,'Data Sheet (2)'!D101,0)</f>
        <v>31.775896033903262</v>
      </c>
      <c r="I101">
        <f>+IF(input!$C$14,'Data Sheet (2)'!E101,0)</f>
        <v>-18.765519731315219</v>
      </c>
    </row>
    <row r="102" spans="2:9" x14ac:dyDescent="0.25">
      <c r="B102">
        <f t="shared" si="7"/>
        <v>1.84E-2</v>
      </c>
      <c r="C102">
        <f t="shared" si="4"/>
        <v>-52.037063898871381</v>
      </c>
      <c r="D102">
        <f t="shared" si="5"/>
        <v>31.576868110258548</v>
      </c>
      <c r="E102">
        <f t="shared" si="6"/>
        <v>-20.460195788612833</v>
      </c>
      <c r="G102">
        <f>+IF(input!$C$12,'Data Sheet (2)'!C102,0)</f>
        <v>-52.037063898871381</v>
      </c>
      <c r="H102">
        <f>+IF(input!$C$13,'Data Sheet (2)'!D102,0)</f>
        <v>31.576868110258548</v>
      </c>
      <c r="I102">
        <f>+IF(input!$C$14,'Data Sheet (2)'!E102,0)</f>
        <v>-20.460195788612833</v>
      </c>
    </row>
    <row r="103" spans="2:9" x14ac:dyDescent="0.25">
      <c r="B103">
        <f t="shared" si="7"/>
        <v>1.8599999999999998E-2</v>
      </c>
      <c r="C103">
        <f t="shared" si="4"/>
        <v>-53.327345514788561</v>
      </c>
      <c r="D103">
        <f t="shared" si="5"/>
        <v>31.3790867955009</v>
      </c>
      <c r="E103">
        <f t="shared" si="6"/>
        <v>-21.948258719287661</v>
      </c>
      <c r="G103">
        <f>+IF(input!$C$12,'Data Sheet (2)'!C103,0)</f>
        <v>-53.327345514788561</v>
      </c>
      <c r="H103">
        <f>+IF(input!$C$13,'Data Sheet (2)'!D103,0)</f>
        <v>31.3790867955009</v>
      </c>
      <c r="I103">
        <f>+IF(input!$C$14,'Data Sheet (2)'!E103,0)</f>
        <v>-21.948258719287661</v>
      </c>
    </row>
    <row r="104" spans="2:9" x14ac:dyDescent="0.25">
      <c r="B104">
        <f t="shared" si="7"/>
        <v>1.8799999999999997E-2</v>
      </c>
      <c r="C104">
        <f t="shared" si="4"/>
        <v>-54.407168460905602</v>
      </c>
      <c r="D104">
        <f t="shared" si="5"/>
        <v>31.182544281511294</v>
      </c>
      <c r="E104">
        <f t="shared" si="6"/>
        <v>-23.224624179394308</v>
      </c>
      <c r="G104">
        <f>+IF(input!$C$12,'Data Sheet (2)'!C104,0)</f>
        <v>-54.407168460905602</v>
      </c>
      <c r="H104">
        <f>+IF(input!$C$13,'Data Sheet (2)'!D104,0)</f>
        <v>31.182544281511294</v>
      </c>
      <c r="I104">
        <f>+IF(input!$C$14,'Data Sheet (2)'!E104,0)</f>
        <v>-23.224624179394308</v>
      </c>
    </row>
    <row r="105" spans="2:9" x14ac:dyDescent="0.25">
      <c r="B105">
        <f t="shared" si="7"/>
        <v>1.8999999999999996E-2</v>
      </c>
      <c r="C105">
        <f t="shared" si="4"/>
        <v>-55.272271169378357</v>
      </c>
      <c r="D105">
        <f t="shared" si="5"/>
        <v>30.987232809076758</v>
      </c>
      <c r="E105">
        <f t="shared" si="6"/>
        <v>-24.285038360301598</v>
      </c>
      <c r="G105">
        <f>+IF(input!$C$12,'Data Sheet (2)'!C105,0)</f>
        <v>-55.272271169378357</v>
      </c>
      <c r="H105">
        <f>+IF(input!$C$13,'Data Sheet (2)'!D105,0)</f>
        <v>30.987232809076758</v>
      </c>
      <c r="I105">
        <f>+IF(input!$C$14,'Data Sheet (2)'!E105,0)</f>
        <v>-24.285038360301598</v>
      </c>
    </row>
    <row r="106" spans="2:9" x14ac:dyDescent="0.25">
      <c r="B106">
        <f t="shared" si="7"/>
        <v>1.9199999999999995E-2</v>
      </c>
      <c r="C106">
        <f t="shared" si="4"/>
        <v>-55.919239475044314</v>
      </c>
      <c r="D106">
        <f t="shared" si="5"/>
        <v>30.793144667584045</v>
      </c>
      <c r="E106">
        <f t="shared" si="6"/>
        <v>-25.126094807460269</v>
      </c>
      <c r="G106">
        <f>+IF(input!$C$12,'Data Sheet (2)'!C106,0)</f>
        <v>-55.919239475044314</v>
      </c>
      <c r="H106">
        <f>+IF(input!$C$13,'Data Sheet (2)'!D106,0)</f>
        <v>30.793144667584045</v>
      </c>
      <c r="I106">
        <f>+IF(input!$C$14,'Data Sheet (2)'!E106,0)</f>
        <v>-25.126094807460269</v>
      </c>
    </row>
    <row r="107" spans="2:9" x14ac:dyDescent="0.25">
      <c r="B107">
        <f t="shared" si="7"/>
        <v>1.9399999999999994E-2</v>
      </c>
      <c r="C107">
        <f t="shared" si="4"/>
        <v>-56.345520089572709</v>
      </c>
      <c r="D107">
        <f t="shared" si="5"/>
        <v>30.600272194715259</v>
      </c>
      <c r="E107">
        <f t="shared" si="6"/>
        <v>-25.745247894857449</v>
      </c>
      <c r="G107">
        <f>+IF(input!$C$12,'Data Sheet (2)'!C107,0)</f>
        <v>-56.345520089572709</v>
      </c>
      <c r="H107">
        <f>+IF(input!$C$13,'Data Sheet (2)'!D107,0)</f>
        <v>30.600272194715259</v>
      </c>
      <c r="I107">
        <f>+IF(input!$C$14,'Data Sheet (2)'!E107,0)</f>
        <v>-25.745247894857449</v>
      </c>
    </row>
    <row r="108" spans="2:9" x14ac:dyDescent="0.25">
      <c r="B108">
        <f t="shared" si="7"/>
        <v>1.9599999999999992E-2</v>
      </c>
      <c r="C108">
        <f t="shared" si="4"/>
        <v>-56.549430678127095</v>
      </c>
      <c r="D108">
        <f t="shared" si="5"/>
        <v>30.40860777614531</v>
      </c>
      <c r="E108">
        <f t="shared" si="6"/>
        <v>-26.140822901981785</v>
      </c>
      <c r="G108">
        <f>+IF(input!$C$12,'Data Sheet (2)'!C108,0)</f>
        <v>-56.549430678127095</v>
      </c>
      <c r="H108">
        <f>+IF(input!$C$13,'Data Sheet (2)'!D108,0)</f>
        <v>30.40860777614531</v>
      </c>
      <c r="I108">
        <f>+IF(input!$C$14,'Data Sheet (2)'!E108,0)</f>
        <v>-26.140822901981785</v>
      </c>
    </row>
    <row r="109" spans="2:9" x14ac:dyDescent="0.25">
      <c r="B109">
        <f t="shared" si="7"/>
        <v>1.9799999999999991E-2</v>
      </c>
      <c r="C109">
        <f t="shared" si="4"/>
        <v>-56.530166498772331</v>
      </c>
      <c r="D109">
        <f t="shared" si="5"/>
        <v>30.218143845241354</v>
      </c>
      <c r="E109">
        <f t="shared" si="6"/>
        <v>-26.312022653530978</v>
      </c>
      <c r="G109">
        <f>+IF(input!$C$12,'Data Sheet (2)'!C109,0)</f>
        <v>-56.530166498772331</v>
      </c>
      <c r="H109">
        <f>+IF(input!$C$13,'Data Sheet (2)'!D109,0)</f>
        <v>30.218143845241354</v>
      </c>
      <c r="I109">
        <f>+IF(input!$C$14,'Data Sheet (2)'!E109,0)</f>
        <v>-26.312022653530978</v>
      </c>
    </row>
    <row r="110" spans="2:9" x14ac:dyDescent="0.25">
      <c r="B110">
        <f t="shared" si="7"/>
        <v>1.999999999999999E-2</v>
      </c>
      <c r="C110">
        <f t="shared" si="4"/>
        <v>-56.287803578423372</v>
      </c>
      <c r="D110">
        <f t="shared" si="5"/>
        <v>30.028872882764052</v>
      </c>
      <c r="E110">
        <f t="shared" si="6"/>
        <v>-26.25893069565932</v>
      </c>
      <c r="G110">
        <f>+IF(input!$C$12,'Data Sheet (2)'!C110,0)</f>
        <v>-56.287803578423372</v>
      </c>
      <c r="H110">
        <f>+IF(input!$C$13,'Data Sheet (2)'!D110,0)</f>
        <v>30.028872882764052</v>
      </c>
      <c r="I110">
        <f>+IF(input!$C$14,'Data Sheet (2)'!E110,0)</f>
        <v>-26.25893069565932</v>
      </c>
    </row>
    <row r="111" spans="2:9" x14ac:dyDescent="0.25">
      <c r="B111">
        <f t="shared" si="7"/>
        <v>2.0199999999999989E-2</v>
      </c>
      <c r="C111">
        <f t="shared" si="4"/>
        <v>-55.823298412801734</v>
      </c>
      <c r="D111">
        <f t="shared" si="5"/>
        <v>29.84078741657072</v>
      </c>
      <c r="E111">
        <f t="shared" si="6"/>
        <v>-25.982510996231014</v>
      </c>
      <c r="G111">
        <f>+IF(input!$C$12,'Data Sheet (2)'!C111,0)</f>
        <v>-55.823298412801734</v>
      </c>
      <c r="H111">
        <f>+IF(input!$C$13,'Data Sheet (2)'!D111,0)</f>
        <v>29.84078741657072</v>
      </c>
      <c r="I111">
        <f>+IF(input!$C$14,'Data Sheet (2)'!E111,0)</f>
        <v>-25.982510996231014</v>
      </c>
    </row>
    <row r="112" spans="2:9" x14ac:dyDescent="0.25">
      <c r="B112">
        <f t="shared" si="7"/>
        <v>2.0399999999999988E-2</v>
      </c>
      <c r="C112">
        <f t="shared" si="4"/>
        <v>-55.138484191583906</v>
      </c>
      <c r="D112">
        <f t="shared" si="5"/>
        <v>29.653880021320358</v>
      </c>
      <c r="E112">
        <f t="shared" si="6"/>
        <v>-25.484604170263548</v>
      </c>
      <c r="G112">
        <f>+IF(input!$C$12,'Data Sheet (2)'!C112,0)</f>
        <v>-55.138484191583906</v>
      </c>
      <c r="H112">
        <f>+IF(input!$C$13,'Data Sheet (2)'!D112,0)</f>
        <v>29.653880021320358</v>
      </c>
      <c r="I112">
        <f>+IF(input!$C$14,'Data Sheet (2)'!E112,0)</f>
        <v>-25.484604170263548</v>
      </c>
    </row>
    <row r="113" spans="2:9" x14ac:dyDescent="0.25">
      <c r="B113">
        <f t="shared" si="7"/>
        <v>2.0599999999999986E-2</v>
      </c>
      <c r="C113">
        <f t="shared" si="4"/>
        <v>-54.236063563639185</v>
      </c>
      <c r="D113">
        <f t="shared" si="5"/>
        <v>29.468143318180473</v>
      </c>
      <c r="E113">
        <f t="shared" si="6"/>
        <v>-24.767920245458711</v>
      </c>
      <c r="G113">
        <f>+IF(input!$C$12,'Data Sheet (2)'!C113,0)</f>
        <v>-54.236063563639185</v>
      </c>
      <c r="H113">
        <f>+IF(input!$C$13,'Data Sheet (2)'!D113,0)</f>
        <v>29.468143318180473</v>
      </c>
      <c r="I113">
        <f>+IF(input!$C$14,'Data Sheet (2)'!E113,0)</f>
        <v>-24.767920245458711</v>
      </c>
    </row>
    <row r="114" spans="2:9" x14ac:dyDescent="0.25">
      <c r="B114">
        <f t="shared" si="7"/>
        <v>2.0799999999999985E-2</v>
      </c>
      <c r="C114">
        <f t="shared" si="4"/>
        <v>-53.11959797090929</v>
      </c>
      <c r="D114">
        <f t="shared" si="5"/>
        <v>29.283569974535823</v>
      </c>
      <c r="E114">
        <f t="shared" si="6"/>
        <v>-23.836027996373467</v>
      </c>
      <c r="G114">
        <f>+IF(input!$C$12,'Data Sheet (2)'!C114,0)</f>
        <v>-53.11959797090929</v>
      </c>
      <c r="H114">
        <f>+IF(input!$C$13,'Data Sheet (2)'!D114,0)</f>
        <v>29.283569974535823</v>
      </c>
      <c r="I114">
        <f>+IF(input!$C$14,'Data Sheet (2)'!E114,0)</f>
        <v>-23.836027996373467</v>
      </c>
    </row>
    <row r="115" spans="2:9" x14ac:dyDescent="0.25">
      <c r="B115">
        <f t="shared" si="7"/>
        <v>2.0999999999999984E-2</v>
      </c>
      <c r="C115">
        <f t="shared" si="4"/>
        <v>-51.793493593024124</v>
      </c>
      <c r="D115">
        <f t="shared" si="5"/>
        <v>29.100152703698896</v>
      </c>
      <c r="E115">
        <f t="shared" si="6"/>
        <v>-22.693340889325228</v>
      </c>
      <c r="G115">
        <f>+IF(input!$C$12,'Data Sheet (2)'!C115,0)</f>
        <v>-51.793493593024124</v>
      </c>
      <c r="H115">
        <f>+IF(input!$C$13,'Data Sheet (2)'!D115,0)</f>
        <v>29.100152703698896</v>
      </c>
      <c r="I115">
        <f>+IF(input!$C$14,'Data Sheet (2)'!E115,0)</f>
        <v>-22.693340889325228</v>
      </c>
    </row>
    <row r="116" spans="2:9" x14ac:dyDescent="0.25">
      <c r="B116">
        <f t="shared" si="7"/>
        <v>2.1199999999999983E-2</v>
      </c>
      <c r="C116">
        <f t="shared" si="4"/>
        <v>-50.262983958123726</v>
      </c>
      <c r="D116">
        <f t="shared" si="5"/>
        <v>28.917884264622256</v>
      </c>
      <c r="E116">
        <f t="shared" si="6"/>
        <v>-21.345099693501471</v>
      </c>
      <c r="G116">
        <f>+IF(input!$C$12,'Data Sheet (2)'!C116,0)</f>
        <v>-50.262983958123726</v>
      </c>
      <c r="H116">
        <f>+IF(input!$C$13,'Data Sheet (2)'!D116,0)</f>
        <v>28.917884264622256</v>
      </c>
      <c r="I116">
        <f>+IF(input!$C$14,'Data Sheet (2)'!E116,0)</f>
        <v>-21.345099693501471</v>
      </c>
    </row>
    <row r="117" spans="2:9" x14ac:dyDescent="0.25">
      <c r="B117">
        <f t="shared" si="7"/>
        <v>2.1399999999999982E-2</v>
      </c>
      <c r="C117">
        <f t="shared" si="4"/>
        <v>-48.534109288513726</v>
      </c>
      <c r="D117">
        <f t="shared" si="5"/>
        <v>28.736757461612669</v>
      </c>
      <c r="E117">
        <f t="shared" si="6"/>
        <v>-19.797351826901057</v>
      </c>
      <c r="G117">
        <f>+IF(input!$C$12,'Data Sheet (2)'!C117,0)</f>
        <v>-48.534109288513726</v>
      </c>
      <c r="H117">
        <f>+IF(input!$C$13,'Data Sheet (2)'!D117,0)</f>
        <v>28.736757461612669</v>
      </c>
      <c r="I117">
        <f>+IF(input!$C$14,'Data Sheet (2)'!E117,0)</f>
        <v>-19.797351826901057</v>
      </c>
    </row>
    <row r="118" spans="2:9" x14ac:dyDescent="0.25">
      <c r="B118">
        <f t="shared" si="7"/>
        <v>2.159999999999998E-2</v>
      </c>
      <c r="C118">
        <f t="shared" si="4"/>
        <v>-46.613692662667347</v>
      </c>
      <c r="D118">
        <f t="shared" si="5"/>
        <v>28.556765144047056</v>
      </c>
      <c r="E118">
        <f t="shared" si="6"/>
        <v>-18.056927518620292</v>
      </c>
      <c r="G118">
        <f>+IF(input!$C$12,'Data Sheet (2)'!C118,0)</f>
        <v>-46.613692662667347</v>
      </c>
      <c r="H118">
        <f>+IF(input!$C$13,'Data Sheet (2)'!D118,0)</f>
        <v>28.556765144047056</v>
      </c>
      <c r="I118">
        <f>+IF(input!$C$14,'Data Sheet (2)'!E118,0)</f>
        <v>-18.056927518620292</v>
      </c>
    </row>
    <row r="119" spans="2:9" x14ac:dyDescent="0.25">
      <c r="B119">
        <f t="shared" si="7"/>
        <v>2.1799999999999979E-2</v>
      </c>
      <c r="C119">
        <f t="shared" si="4"/>
        <v>-44.509313087651918</v>
      </c>
      <c r="D119">
        <f t="shared" si="5"/>
        <v>28.377900206090143</v>
      </c>
      <c r="E119">
        <f t="shared" si="6"/>
        <v>-16.131412881561776</v>
      </c>
      <c r="G119">
        <f>+IF(input!$C$12,'Data Sheet (2)'!C119,0)</f>
        <v>-44.509313087651918</v>
      </c>
      <c r="H119">
        <f>+IF(input!$C$13,'Data Sheet (2)'!D119,0)</f>
        <v>28.377900206090143</v>
      </c>
      <c r="I119">
        <f>+IF(input!$C$14,'Data Sheet (2)'!E119,0)</f>
        <v>-16.131412881561776</v>
      </c>
    </row>
    <row r="120" spans="2:9" x14ac:dyDescent="0.25">
      <c r="B120">
        <f t="shared" si="7"/>
        <v>2.1999999999999978E-2</v>
      </c>
      <c r="C120">
        <f t="shared" si="4"/>
        <v>-42.229275588250438</v>
      </c>
      <c r="D120">
        <f t="shared" si="5"/>
        <v>28.200155586413992</v>
      </c>
      <c r="E120">
        <f t="shared" si="6"/>
        <v>-14.029120001836446</v>
      </c>
      <c r="G120">
        <f>+IF(input!$C$12,'Data Sheet (2)'!C120,0)</f>
        <v>-42.229275588250438</v>
      </c>
      <c r="H120">
        <f>+IF(input!$C$13,'Data Sheet (2)'!D120,0)</f>
        <v>28.200155586413992</v>
      </c>
      <c r="I120">
        <f>+IF(input!$C$14,'Data Sheet (2)'!E120,0)</f>
        <v>-14.029120001836446</v>
      </c>
    </row>
    <row r="121" spans="2:9" x14ac:dyDescent="0.25">
      <c r="B121">
        <f t="shared" si="7"/>
        <v>2.2199999999999977E-2</v>
      </c>
      <c r="C121">
        <f t="shared" si="4"/>
        <v>-39.782578430823008</v>
      </c>
      <c r="D121">
        <f t="shared" si="5"/>
        <v>28.0235242679192</v>
      </c>
      <c r="E121">
        <f t="shared" si="6"/>
        <v>-11.759054162903809</v>
      </c>
      <c r="G121">
        <f>+IF(input!$C$12,'Data Sheet (2)'!C121,0)</f>
        <v>-39.782578430823008</v>
      </c>
      <c r="H121">
        <f>+IF(input!$C$13,'Data Sheet (2)'!D121,0)</f>
        <v>28.0235242679192</v>
      </c>
      <c r="I121">
        <f>+IF(input!$C$14,'Data Sheet (2)'!E121,0)</f>
        <v>-11.759054162903809</v>
      </c>
    </row>
    <row r="122" spans="2:9" x14ac:dyDescent="0.25">
      <c r="B122">
        <f t="shared" si="7"/>
        <v>2.2399999999999975E-2</v>
      </c>
      <c r="C122">
        <f t="shared" si="4"/>
        <v>-37.178877611260418</v>
      </c>
      <c r="D122">
        <f t="shared" si="5"/>
        <v>27.847999277457866</v>
      </c>
      <c r="E122">
        <f t="shared" si="6"/>
        <v>-9.330878333802552</v>
      </c>
      <c r="G122">
        <f>+IF(input!$C$12,'Data Sheet (2)'!C122,0)</f>
        <v>-37.178877611260418</v>
      </c>
      <c r="H122">
        <f>+IF(input!$C$13,'Data Sheet (2)'!D122,0)</f>
        <v>27.847999277457866</v>
      </c>
      <c r="I122">
        <f>+IF(input!$C$14,'Data Sheet (2)'!E122,0)</f>
        <v>-9.330878333802552</v>
      </c>
    </row>
    <row r="123" spans="2:9" x14ac:dyDescent="0.25">
      <c r="B123">
        <f t="shared" si="7"/>
        <v>2.2599999999999974E-2</v>
      </c>
      <c r="C123">
        <f t="shared" si="4"/>
        <v>-34.428448747179644</v>
      </c>
      <c r="D123">
        <f t="shared" si="5"/>
        <v>27.673573685558328</v>
      </c>
      <c r="E123">
        <f t="shared" si="6"/>
        <v>-6.7548750616213162</v>
      </c>
      <c r="G123">
        <f>+IF(input!$C$12,'Data Sheet (2)'!C123,0)</f>
        <v>-34.428448747179644</v>
      </c>
      <c r="H123">
        <f>+IF(input!$C$13,'Data Sheet (2)'!D123,0)</f>
        <v>27.673573685558328</v>
      </c>
      <c r="I123">
        <f>+IF(input!$C$14,'Data Sheet (2)'!E123,0)</f>
        <v>-6.7548750616213162</v>
      </c>
    </row>
    <row r="124" spans="2:9" x14ac:dyDescent="0.25">
      <c r="B124">
        <f t="shared" si="7"/>
        <v>2.2799999999999973E-2</v>
      </c>
      <c r="C124">
        <f t="shared" si="4"/>
        <v>-31.542146524755839</v>
      </c>
      <c r="D124">
        <f t="shared" si="5"/>
        <v>27.500240606151564</v>
      </c>
      <c r="E124">
        <f t="shared" si="6"/>
        <v>-4.0419059186042752</v>
      </c>
      <c r="G124">
        <f>+IF(input!$C$12,'Data Sheet (2)'!C124,0)</f>
        <v>-31.542146524755839</v>
      </c>
      <c r="H124">
        <f>+IF(input!$C$13,'Data Sheet (2)'!D124,0)</f>
        <v>27.500240606151564</v>
      </c>
      <c r="I124">
        <f>+IF(input!$C$14,'Data Sheet (2)'!E124,0)</f>
        <v>-4.0419059186042752</v>
      </c>
    </row>
    <row r="125" spans="2:9" x14ac:dyDescent="0.25">
      <c r="B125">
        <f t="shared" si="7"/>
        <v>2.2999999999999972E-2</v>
      </c>
      <c r="C125">
        <f t="shared" si="4"/>
        <v>-28.531361860234849</v>
      </c>
      <c r="D125">
        <f t="shared" si="5"/>
        <v>27.327993196299374</v>
      </c>
      <c r="E125">
        <f t="shared" si="6"/>
        <v>-1.2033686639354748</v>
      </c>
      <c r="G125">
        <f>+IF(input!$C$12,'Data Sheet (2)'!C125,0)</f>
        <v>-28.531361860234849</v>
      </c>
      <c r="H125">
        <f>+IF(input!$C$13,'Data Sheet (2)'!D125,0)</f>
        <v>27.327993196299374</v>
      </c>
      <c r="I125">
        <f>+IF(input!$C$14,'Data Sheet (2)'!E125,0)</f>
        <v>-1.2033686639354748</v>
      </c>
    </row>
    <row r="126" spans="2:9" x14ac:dyDescent="0.25">
      <c r="B126">
        <f t="shared" si="7"/>
        <v>2.3199999999999971E-2</v>
      </c>
      <c r="C126">
        <f t="shared" si="4"/>
        <v>-25.407976945190857</v>
      </c>
      <c r="D126">
        <f t="shared" si="5"/>
        <v>27.156824655924204</v>
      </c>
      <c r="E126">
        <f t="shared" si="6"/>
        <v>1.7488477107333473</v>
      </c>
      <c r="G126">
        <f>+IF(input!$C$12,'Data Sheet (2)'!C126,0)</f>
        <v>-25.407976945190857</v>
      </c>
      <c r="H126">
        <f>+IF(input!$C$13,'Data Sheet (2)'!D126,0)</f>
        <v>27.156824655924204</v>
      </c>
      <c r="I126">
        <f>+IF(input!$C$14,'Data Sheet (2)'!E126,0)</f>
        <v>1.7488477107333473</v>
      </c>
    </row>
    <row r="127" spans="2:9" x14ac:dyDescent="0.25">
      <c r="B127">
        <f t="shared" si="7"/>
        <v>2.3399999999999969E-2</v>
      </c>
      <c r="C127">
        <f t="shared" si="4"/>
        <v>-22.184318352944718</v>
      </c>
      <c r="D127">
        <f t="shared" si="5"/>
        <v>26.986728227540716</v>
      </c>
      <c r="E127">
        <f t="shared" si="6"/>
        <v>4.8024098745959982</v>
      </c>
      <c r="G127">
        <f>+IF(input!$C$12,'Data Sheet (2)'!C127,0)</f>
        <v>-22.184318352944718</v>
      </c>
      <c r="H127">
        <f>+IF(input!$C$13,'Data Sheet (2)'!D127,0)</f>
        <v>26.986728227540716</v>
      </c>
      <c r="I127">
        <f>+IF(input!$C$14,'Data Sheet (2)'!E127,0)</f>
        <v>4.8024098745959982</v>
      </c>
    </row>
    <row r="128" spans="2:9" x14ac:dyDescent="0.25">
      <c r="B128">
        <f t="shared" si="7"/>
        <v>2.3599999999999968E-2</v>
      </c>
      <c r="C128">
        <f t="shared" si="4"/>
        <v>-18.873108391210501</v>
      </c>
      <c r="D128">
        <f t="shared" si="5"/>
        <v>26.817697195988973</v>
      </c>
      <c r="E128">
        <f t="shared" si="6"/>
        <v>7.9445888047784727</v>
      </c>
      <c r="G128">
        <f>+IF(input!$C$12,'Data Sheet (2)'!C128,0)</f>
        <v>-18.873108391210501</v>
      </c>
      <c r="H128">
        <f>+IF(input!$C$13,'Data Sheet (2)'!D128,0)</f>
        <v>26.817697195988973</v>
      </c>
      <c r="I128">
        <f>+IF(input!$C$14,'Data Sheet (2)'!E128,0)</f>
        <v>7.9445888047784727</v>
      </c>
    </row>
    <row r="129" spans="2:9" x14ac:dyDescent="0.25">
      <c r="B129">
        <f t="shared" si="7"/>
        <v>2.3799999999999967E-2</v>
      </c>
      <c r="C129">
        <f t="shared" si="4"/>
        <v>-15.487414892959233</v>
      </c>
      <c r="D129">
        <f t="shared" si="5"/>
        <v>26.649724888169377</v>
      </c>
      <c r="E129">
        <f t="shared" si="6"/>
        <v>11.162309995210144</v>
      </c>
      <c r="G129">
        <f>+IF(input!$C$12,'Data Sheet (2)'!C129,0)</f>
        <v>-15.487414892959233</v>
      </c>
      <c r="H129">
        <f>+IF(input!$C$13,'Data Sheet (2)'!D129,0)</f>
        <v>26.649724888169377</v>
      </c>
      <c r="I129">
        <f>+IF(input!$C$14,'Data Sheet (2)'!E129,0)</f>
        <v>11.162309995210144</v>
      </c>
    </row>
    <row r="130" spans="2:9" x14ac:dyDescent="0.25">
      <c r="B130">
        <f t="shared" si="7"/>
        <v>2.3999999999999966E-2</v>
      </c>
      <c r="C130">
        <f t="shared" si="4"/>
        <v>-12.040599643652286</v>
      </c>
      <c r="D130">
        <f t="shared" si="5"/>
        <v>26.482804672779196</v>
      </c>
      <c r="E130">
        <f t="shared" si="6"/>
        <v>14.44220502912691</v>
      </c>
      <c r="G130">
        <f>+IF(input!$C$12,'Data Sheet (2)'!C130,0)</f>
        <v>-12.040599643652286</v>
      </c>
      <c r="H130">
        <f>+IF(input!$C$13,'Data Sheet (2)'!D130,0)</f>
        <v>26.482804672779196</v>
      </c>
      <c r="I130">
        <f>+IF(input!$C$14,'Data Sheet (2)'!E130,0)</f>
        <v>14.44220502912691</v>
      </c>
    </row>
    <row r="131" spans="2:9" x14ac:dyDescent="0.25">
      <c r="B131">
        <f t="shared" si="7"/>
        <v>2.4199999999999965E-2</v>
      </c>
      <c r="C131">
        <f t="shared" si="4"/>
        <v>-8.5462656483785757</v>
      </c>
      <c r="D131">
        <f t="shared" si="5"/>
        <v>26.316929960050778</v>
      </c>
      <c r="E131">
        <f t="shared" si="6"/>
        <v>17.770664311672203</v>
      </c>
      <c r="G131">
        <f>+IF(input!$C$12,'Data Sheet (2)'!C131,0)</f>
        <v>-8.5462656483785757</v>
      </c>
      <c r="H131">
        <f>+IF(input!$C$13,'Data Sheet (2)'!D131,0)</f>
        <v>26.316929960050778</v>
      </c>
      <c r="I131">
        <f>+IF(input!$C$14,'Data Sheet (2)'!E131,0)</f>
        <v>17.770664311672203</v>
      </c>
    </row>
    <row r="132" spans="2:9" x14ac:dyDescent="0.25">
      <c r="B132">
        <f t="shared" si="7"/>
        <v>2.4399999999999963E-2</v>
      </c>
      <c r="C132">
        <f t="shared" si="4"/>
        <v>-5.0182034470080943</v>
      </c>
      <c r="D132">
        <f t="shared" si="5"/>
        <v>26.152094201491408</v>
      </c>
      <c r="E132">
        <f t="shared" si="6"/>
        <v>21.133890754483314</v>
      </c>
      <c r="G132">
        <f>+IF(input!$C$12,'Data Sheet (2)'!C132,0)</f>
        <v>-5.0182034470080943</v>
      </c>
      <c r="H132">
        <f>+IF(input!$C$13,'Data Sheet (2)'!D132,0)</f>
        <v>26.152094201491408</v>
      </c>
      <c r="I132">
        <f>+IF(input!$C$14,'Data Sheet (2)'!E132,0)</f>
        <v>21.133890754483314</v>
      </c>
    </row>
    <row r="133" spans="2:9" x14ac:dyDescent="0.25">
      <c r="B133">
        <f t="shared" si="7"/>
        <v>2.4599999999999962E-2</v>
      </c>
      <c r="C133">
        <f t="shared" si="4"/>
        <v>-1.4703366892313523</v>
      </c>
      <c r="D133">
        <f t="shared" si="5"/>
        <v>25.988290889624757</v>
      </c>
      <c r="E133">
        <f t="shared" si="6"/>
        <v>24.517954200393405</v>
      </c>
      <c r="G133">
        <f>+IF(input!$C$12,'Data Sheet (2)'!C133,0)</f>
        <v>-1.4703366892313523</v>
      </c>
      <c r="H133">
        <f>+IF(input!$C$13,'Data Sheet (2)'!D133,0)</f>
        <v>25.988290889624757</v>
      </c>
      <c r="I133">
        <f>+IF(input!$C$14,'Data Sheet (2)'!E133,0)</f>
        <v>24.517954200393405</v>
      </c>
    </row>
    <row r="134" spans="2:9" x14ac:dyDescent="0.25">
      <c r="B134">
        <f t="shared" si="7"/>
        <v>2.4799999999999961E-2</v>
      </c>
      <c r="C134">
        <f t="shared" si="4"/>
        <v>2.0833328157248485</v>
      </c>
      <c r="D134">
        <f t="shared" si="5"/>
        <v>25.825513557734002</v>
      </c>
      <c r="E134">
        <f t="shared" si="6"/>
        <v>27.90884637345885</v>
      </c>
      <c r="G134">
        <f>+IF(input!$C$12,'Data Sheet (2)'!C134,0)</f>
        <v>2.0833328157248485</v>
      </c>
      <c r="H134">
        <f>+IF(input!$C$13,'Data Sheet (2)'!D134,0)</f>
        <v>25.825513557734002</v>
      </c>
      <c r="I134">
        <f>+IF(input!$C$14,'Data Sheet (2)'!E134,0)</f>
        <v>27.90884637345885</v>
      </c>
    </row>
    <row r="135" spans="2:9" x14ac:dyDescent="0.25">
      <c r="B135">
        <f t="shared" si="7"/>
        <v>2.499999999999996E-2</v>
      </c>
      <c r="C135">
        <f t="shared" si="4"/>
        <v>5.6287803578416122</v>
      </c>
      <c r="D135">
        <f t="shared" si="5"/>
        <v>25.663755779606518</v>
      </c>
      <c r="E135">
        <f t="shared" si="6"/>
        <v>31.292536137448131</v>
      </c>
      <c r="G135">
        <f>+IF(input!$C$12,'Data Sheet (2)'!C135,0)</f>
        <v>5.6287803578416122</v>
      </c>
      <c r="H135">
        <f>+IF(input!$C$13,'Data Sheet (2)'!D135,0)</f>
        <v>25.663755779606518</v>
      </c>
      <c r="I135">
        <f>+IF(input!$C$14,'Data Sheet (2)'!E135,0)</f>
        <v>31.292536137448131</v>
      </c>
    </row>
    <row r="136" spans="2:9" x14ac:dyDescent="0.25">
      <c r="B136">
        <f t="shared" si="7"/>
        <v>2.5199999999999959E-2</v>
      </c>
      <c r="C136">
        <f t="shared" si="4"/>
        <v>9.1520136754311121</v>
      </c>
      <c r="D136">
        <f t="shared" si="5"/>
        <v>25.503011169280175</v>
      </c>
      <c r="E136">
        <f t="shared" si="6"/>
        <v>34.655024844711285</v>
      </c>
      <c r="G136">
        <f>+IF(input!$C$12,'Data Sheet (2)'!C136,0)</f>
        <v>9.1520136754311121</v>
      </c>
      <c r="H136">
        <f>+IF(input!$C$13,'Data Sheet (2)'!D136,0)</f>
        <v>25.503011169280175</v>
      </c>
      <c r="I136">
        <f>+IF(input!$C$14,'Data Sheet (2)'!E136,0)</f>
        <v>34.655024844711285</v>
      </c>
    </row>
    <row r="137" spans="2:9" x14ac:dyDescent="0.25">
      <c r="B137">
        <f t="shared" si="7"/>
        <v>2.5399999999999957E-2</v>
      </c>
      <c r="C137">
        <f t="shared" si="4"/>
        <v>12.639128176201014</v>
      </c>
      <c r="D137">
        <f t="shared" si="5"/>
        <v>25.343273380791249</v>
      </c>
      <c r="E137">
        <f t="shared" si="6"/>
        <v>37.982401556992265</v>
      </c>
      <c r="G137">
        <f>+IF(input!$C$12,'Data Sheet (2)'!C137,0)</f>
        <v>12.639128176201014</v>
      </c>
      <c r="H137">
        <f>+IF(input!$C$13,'Data Sheet (2)'!D137,0)</f>
        <v>25.343273380791249</v>
      </c>
      <c r="I137">
        <f>+IF(input!$C$14,'Data Sheet (2)'!E137,0)</f>
        <v>37.982401556992265</v>
      </c>
    </row>
    <row r="138" spans="2:9" x14ac:dyDescent="0.25">
      <c r="B138">
        <f t="shared" si="7"/>
        <v>2.5599999999999956E-2</v>
      </c>
      <c r="C138">
        <f t="shared" si="4"/>
        <v>16.076361812327857</v>
      </c>
      <c r="D138">
        <f t="shared" si="5"/>
        <v>25.184536107923872</v>
      </c>
      <c r="E138">
        <f t="shared" si="6"/>
        <v>41.260897920251729</v>
      </c>
      <c r="G138">
        <f>+IF(input!$C$12,'Data Sheet (2)'!C138,0)</f>
        <v>16.076361812327857</v>
      </c>
      <c r="H138">
        <f>+IF(input!$C$13,'Data Sheet (2)'!D138,0)</f>
        <v>25.184536107923872</v>
      </c>
      <c r="I138">
        <f>+IF(input!$C$14,'Data Sheet (2)'!E138,0)</f>
        <v>41.260897920251729</v>
      </c>
    </row>
    <row r="139" spans="2:9" x14ac:dyDescent="0.25">
      <c r="B139">
        <f t="shared" si="7"/>
        <v>2.5799999999999955E-2</v>
      </c>
      <c r="C139">
        <f t="shared" ref="C139:C202" si="8">+SQRT(2)*$C$4*SIN($C$1*B139+$C$6-$C$7)</f>
        <v>19.450149392972531</v>
      </c>
      <c r="D139">
        <f t="shared" ref="D139:D202" si="9">-SQRT(2)*$C$4*SIN($C$6-$C$7)*EXP(-$C$2/$C$3*B139)</f>
        <v>25.026793083961078</v>
      </c>
      <c r="E139">
        <f t="shared" ref="E139:E202" si="10">+C139+D139</f>
        <v>44.476942476933608</v>
      </c>
      <c r="G139">
        <f>+IF(input!$C$12,'Data Sheet (2)'!C139,0)</f>
        <v>19.450149392972531</v>
      </c>
      <c r="H139">
        <f>+IF(input!$C$13,'Data Sheet (2)'!D139,0)</f>
        <v>25.026793083961078</v>
      </c>
      <c r="I139">
        <f>+IF(input!$C$14,'Data Sheet (2)'!E139,0)</f>
        <v>44.476942476933608</v>
      </c>
    </row>
    <row r="140" spans="2:9" x14ac:dyDescent="0.25">
      <c r="B140">
        <f t="shared" si="7"/>
        <v>2.5999999999999954E-2</v>
      </c>
      <c r="C140">
        <f t="shared" si="8"/>
        <v>22.747176119891154</v>
      </c>
      <c r="D140">
        <f t="shared" si="9"/>
        <v>24.8700380814374</v>
      </c>
      <c r="E140">
        <f t="shared" si="10"/>
        <v>47.617214201328551</v>
      </c>
      <c r="G140">
        <f>+IF(input!$C$12,'Data Sheet (2)'!C140,0)</f>
        <v>22.747176119891154</v>
      </c>
      <c r="H140">
        <f>+IF(input!$C$13,'Data Sheet (2)'!D140,0)</f>
        <v>24.8700380814374</v>
      </c>
      <c r="I140">
        <f>+IF(input!$C$14,'Data Sheet (2)'!E140,0)</f>
        <v>47.617214201328551</v>
      </c>
    </row>
    <row r="141" spans="2:9" x14ac:dyDescent="0.25">
      <c r="B141">
        <f t="shared" ref="B141:B204" si="11">+B140+0.0002</f>
        <v>2.6199999999999952E-2</v>
      </c>
      <c r="C141">
        <f t="shared" si="8"/>
        <v>25.954430134860818</v>
      </c>
      <c r="D141">
        <f t="shared" si="9"/>
        <v>24.714264911893029</v>
      </c>
      <c r="E141">
        <f t="shared" si="10"/>
        <v>50.668695046753847</v>
      </c>
      <c r="G141">
        <f>+IF(input!$C$12,'Data Sheet (2)'!C141,0)</f>
        <v>25.954430134860818</v>
      </c>
      <c r="H141">
        <f>+IF(input!$C$13,'Data Sheet (2)'!D141,0)</f>
        <v>24.714264911893029</v>
      </c>
      <c r="I141">
        <f>+IF(input!$C$14,'Data Sheet (2)'!E141,0)</f>
        <v>50.668695046753847</v>
      </c>
    </row>
    <row r="142" spans="2:9" x14ac:dyDescent="0.25">
      <c r="B142">
        <f t="shared" si="11"/>
        <v>2.6399999999999951E-2</v>
      </c>
      <c r="C142">
        <f t="shared" si="8"/>
        <v>29.059253871539418</v>
      </c>
      <c r="D142">
        <f t="shared" si="9"/>
        <v>24.559467425629506</v>
      </c>
      <c r="E142">
        <f t="shared" si="10"/>
        <v>53.618721297168925</v>
      </c>
      <c r="G142">
        <f>+IF(input!$C$12,'Data Sheet (2)'!C142,0)</f>
        <v>29.059253871539418</v>
      </c>
      <c r="H142">
        <f>+IF(input!$C$13,'Data Sheet (2)'!D142,0)</f>
        <v>24.559467425629506</v>
      </c>
      <c r="I142">
        <f>+IF(input!$C$14,'Data Sheet (2)'!E142,0)</f>
        <v>53.618721297168925</v>
      </c>
    </row>
    <row r="143" spans="2:9" x14ac:dyDescent="0.25">
      <c r="B143">
        <f t="shared" si="11"/>
        <v>2.659999999999995E-2</v>
      </c>
      <c r="C143">
        <f t="shared" si="8"/>
        <v>32.04939400909732</v>
      </c>
      <c r="D143">
        <f t="shared" si="9"/>
        <v>24.405639511466902</v>
      </c>
      <c r="E143">
        <f t="shared" si="10"/>
        <v>56.455033520564221</v>
      </c>
      <c r="G143">
        <f>+IF(input!$C$12,'Data Sheet (2)'!C143,0)</f>
        <v>32.04939400909732</v>
      </c>
      <c r="H143">
        <f>+IF(input!$C$13,'Data Sheet (2)'!D143,0)</f>
        <v>24.405639511466902</v>
      </c>
      <c r="I143">
        <f>+IF(input!$C$14,'Data Sheet (2)'!E143,0)</f>
        <v>56.455033520564221</v>
      </c>
    </row>
    <row r="144" spans="2:9" x14ac:dyDescent="0.25">
      <c r="B144">
        <f t="shared" si="11"/>
        <v>2.6799999999999949E-2</v>
      </c>
      <c r="C144">
        <f t="shared" si="8"/>
        <v>34.913049830476673</v>
      </c>
      <c r="D144">
        <f t="shared" si="9"/>
        <v>24.252775096502617</v>
      </c>
      <c r="E144">
        <f t="shared" si="10"/>
        <v>59.16582492697929</v>
      </c>
      <c r="G144">
        <f>+IF(input!$C$12,'Data Sheet (2)'!C144,0)</f>
        <v>34.913049830476673</v>
      </c>
      <c r="H144">
        <f>+IF(input!$C$13,'Data Sheet (2)'!D144,0)</f>
        <v>24.252775096502617</v>
      </c>
      <c r="I144">
        <f>+IF(input!$C$14,'Data Sheet (2)'!E144,0)</f>
        <v>59.16582492697929</v>
      </c>
    </row>
    <row r="145" spans="2:9" x14ac:dyDescent="0.25">
      <c r="B145">
        <f t="shared" si="11"/>
        <v>2.6999999999999948E-2</v>
      </c>
      <c r="C145">
        <f t="shared" si="8"/>
        <v>37.6389197944304</v>
      </c>
      <c r="D145">
        <f t="shared" si="9"/>
        <v>24.10086814587158</v>
      </c>
      <c r="E145">
        <f t="shared" si="10"/>
        <v>61.73978794030198</v>
      </c>
      <c r="G145">
        <f>+IF(input!$C$12,'Data Sheet (2)'!C145,0)</f>
        <v>37.6389197944304</v>
      </c>
      <c r="H145">
        <f>+IF(input!$C$13,'Data Sheet (2)'!D145,0)</f>
        <v>24.10086814587158</v>
      </c>
      <c r="I145">
        <f>+IF(input!$C$14,'Data Sheet (2)'!E145,0)</f>
        <v>61.73978794030198</v>
      </c>
    </row>
    <row r="146" spans="2:9" x14ac:dyDescent="0.25">
      <c r="B146">
        <f t="shared" si="11"/>
        <v>2.7199999999999946E-2</v>
      </c>
      <c r="C146">
        <f t="shared" si="8"/>
        <v>40.216246137542285</v>
      </c>
      <c r="D146">
        <f t="shared" si="9"/>
        <v>23.949912662508034</v>
      </c>
      <c r="E146">
        <f t="shared" si="10"/>
        <v>64.166158800050312</v>
      </c>
      <c r="G146">
        <f>+IF(input!$C$12,'Data Sheet (2)'!C146,0)</f>
        <v>40.216246137542285</v>
      </c>
      <c r="H146">
        <f>+IF(input!$C$13,'Data Sheet (2)'!D146,0)</f>
        <v>23.949912662508034</v>
      </c>
      <c r="I146">
        <f>+IF(input!$C$14,'Data Sheet (2)'!E146,0)</f>
        <v>64.166158800050312</v>
      </c>
    </row>
    <row r="147" spans="2:9" x14ac:dyDescent="0.25">
      <c r="B147">
        <f t="shared" si="11"/>
        <v>2.7399999999999945E-2</v>
      </c>
      <c r="C147">
        <f t="shared" si="8"/>
        <v>42.634857330204483</v>
      </c>
      <c r="D147">
        <f t="shared" si="9"/>
        <v>23.799902686908748</v>
      </c>
      <c r="E147">
        <f t="shared" si="10"/>
        <v>66.434760017113234</v>
      </c>
      <c r="G147">
        <f>+IF(input!$C$12,'Data Sheet (2)'!C147,0)</f>
        <v>42.634857330204483</v>
      </c>
      <c r="H147">
        <f>+IF(input!$C$13,'Data Sheet (2)'!D147,0)</f>
        <v>23.799902686908748</v>
      </c>
      <c r="I147">
        <f>+IF(input!$C$14,'Data Sheet (2)'!E147,0)</f>
        <v>66.434760017113234</v>
      </c>
    </row>
    <row r="148" spans="2:9" x14ac:dyDescent="0.25">
      <c r="B148">
        <f t="shared" si="11"/>
        <v>2.7599999999999944E-2</v>
      </c>
      <c r="C148">
        <f t="shared" si="8"/>
        <v>44.885208218997903</v>
      </c>
      <c r="D148">
        <f t="shared" si="9"/>
        <v>23.650832296897793</v>
      </c>
      <c r="E148">
        <f t="shared" si="10"/>
        <v>68.536040515895692</v>
      </c>
      <c r="G148">
        <f>+IF(input!$C$12,'Data Sheet (2)'!C148,0)</f>
        <v>44.885208218997903</v>
      </c>
      <c r="H148">
        <f>+IF(input!$C$13,'Data Sheet (2)'!D148,0)</f>
        <v>23.650832296897793</v>
      </c>
      <c r="I148">
        <f>+IF(input!$C$14,'Data Sheet (2)'!E148,0)</f>
        <v>68.536040515895692</v>
      </c>
    </row>
    <row r="149" spans="2:9" x14ac:dyDescent="0.25">
      <c r="B149">
        <f t="shared" si="11"/>
        <v>2.7799999999999943E-2</v>
      </c>
      <c r="C149">
        <f t="shared" si="8"/>
        <v>46.958417697051999</v>
      </c>
      <c r="D149">
        <f t="shared" si="9"/>
        <v>23.502695607392685</v>
      </c>
      <c r="E149">
        <f t="shared" si="10"/>
        <v>70.46111330444468</v>
      </c>
      <c r="G149">
        <f>+IF(input!$C$12,'Data Sheet (2)'!C149,0)</f>
        <v>46.958417697051999</v>
      </c>
      <c r="H149">
        <f>+IF(input!$C$13,'Data Sheet (2)'!D149,0)</f>
        <v>23.502695607392685</v>
      </c>
      <c r="I149">
        <f>+IF(input!$C$14,'Data Sheet (2)'!E149,0)</f>
        <v>70.46111330444468</v>
      </c>
    </row>
    <row r="150" spans="2:9" x14ac:dyDescent="0.25">
      <c r="B150">
        <f t="shared" si="11"/>
        <v>2.7999999999999942E-2</v>
      </c>
      <c r="C150">
        <f t="shared" si="8"/>
        <v>48.846303753716228</v>
      </c>
      <c r="D150">
        <f t="shared" si="9"/>
        <v>23.355486770172103</v>
      </c>
      <c r="E150">
        <f t="shared" si="10"/>
        <v>72.201790523888334</v>
      </c>
      <c r="G150">
        <f>+IF(input!$C$12,'Data Sheet (2)'!C150,0)</f>
        <v>48.846303753716228</v>
      </c>
      <c r="H150">
        <f>+IF(input!$C$13,'Data Sheet (2)'!D150,0)</f>
        <v>23.355486770172103</v>
      </c>
      <c r="I150">
        <f>+IF(input!$C$14,'Data Sheet (2)'!E150,0)</f>
        <v>72.201790523888334</v>
      </c>
    </row>
    <row r="151" spans="2:9" x14ac:dyDescent="0.25">
      <c r="B151">
        <f t="shared" si="11"/>
        <v>2.819999999999994E-2</v>
      </c>
      <c r="C151">
        <f t="shared" si="8"/>
        <v>50.541415765218005</v>
      </c>
      <c r="D151">
        <f t="shared" si="9"/>
        <v>23.209199973644974</v>
      </c>
      <c r="E151">
        <f t="shared" si="10"/>
        <v>73.750615738862976</v>
      </c>
      <c r="G151">
        <f>+IF(input!$C$12,'Data Sheet (2)'!C151,0)</f>
        <v>50.541415765218005</v>
      </c>
      <c r="H151">
        <f>+IF(input!$C$13,'Data Sheet (2)'!D151,0)</f>
        <v>23.209199973644974</v>
      </c>
      <c r="I151">
        <f>+IF(input!$C$14,'Data Sheet (2)'!E151,0)</f>
        <v>73.750615738862976</v>
      </c>
    </row>
    <row r="152" spans="2:9" x14ac:dyDescent="0.25">
      <c r="B152">
        <f t="shared" si="11"/>
        <v>2.8399999999999939E-2</v>
      </c>
      <c r="C152">
        <f t="shared" si="8"/>
        <v>52.037063898870962</v>
      </c>
      <c r="D152">
        <f t="shared" si="9"/>
        <v>23.063829442621046</v>
      </c>
      <c r="E152">
        <f t="shared" si="10"/>
        <v>75.100893341492011</v>
      </c>
      <c r="G152">
        <f>+IF(input!$C$12,'Data Sheet (2)'!C152,0)</f>
        <v>52.037063898870962</v>
      </c>
      <c r="H152">
        <f>+IF(input!$C$13,'Data Sheet (2)'!D152,0)</f>
        <v>23.063829442621046</v>
      </c>
      <c r="I152">
        <f>+IF(input!$C$14,'Data Sheet (2)'!E152,0)</f>
        <v>75.100893341492011</v>
      </c>
    </row>
    <row r="153" spans="2:9" x14ac:dyDescent="0.25">
      <c r="B153">
        <f t="shared" si="11"/>
        <v>2.8599999999999938E-2</v>
      </c>
      <c r="C153">
        <f t="shared" si="8"/>
        <v>53.327345514788213</v>
      </c>
      <c r="D153">
        <f t="shared" si="9"/>
        <v>22.919369438082924</v>
      </c>
      <c r="E153">
        <f t="shared" si="10"/>
        <v>76.246714952871145</v>
      </c>
      <c r="G153">
        <f>+IF(input!$C$12,'Data Sheet (2)'!C153,0)</f>
        <v>53.327345514788213</v>
      </c>
      <c r="H153">
        <f>+IF(input!$C$13,'Data Sheet (2)'!D153,0)</f>
        <v>22.919369438082924</v>
      </c>
      <c r="I153">
        <f>+IF(input!$C$14,'Data Sheet (2)'!E153,0)</f>
        <v>76.246714952871145</v>
      </c>
    </row>
    <row r="154" spans="2:9" x14ac:dyDescent="0.25">
      <c r="B154">
        <f t="shared" si="11"/>
        <v>2.8799999999999937E-2</v>
      </c>
      <c r="C154">
        <f t="shared" si="8"/>
        <v>54.407168460905311</v>
      </c>
      <c r="D154">
        <f t="shared" si="9"/>
        <v>22.775814256959446</v>
      </c>
      <c r="E154">
        <f t="shared" si="10"/>
        <v>77.182982717864761</v>
      </c>
      <c r="G154">
        <f>+IF(input!$C$12,'Data Sheet (2)'!C154,0)</f>
        <v>54.407168460905311</v>
      </c>
      <c r="H154">
        <f>+IF(input!$C$13,'Data Sheet (2)'!D154,0)</f>
        <v>22.775814256959446</v>
      </c>
      <c r="I154">
        <f>+IF(input!$C$14,'Data Sheet (2)'!E154,0)</f>
        <v>77.182982717864761</v>
      </c>
    </row>
    <row r="155" spans="2:9" x14ac:dyDescent="0.25">
      <c r="B155">
        <f t="shared" si="11"/>
        <v>2.8999999999999936E-2</v>
      </c>
      <c r="C155">
        <f t="shared" si="8"/>
        <v>55.272271169378129</v>
      </c>
      <c r="D155">
        <f t="shared" si="9"/>
        <v>22.633158231900588</v>
      </c>
      <c r="E155">
        <f t="shared" si="10"/>
        <v>77.905429401278724</v>
      </c>
      <c r="G155">
        <f>+IF(input!$C$12,'Data Sheet (2)'!C155,0)</f>
        <v>55.272271169378129</v>
      </c>
      <c r="H155">
        <f>+IF(input!$C$13,'Data Sheet (2)'!D155,0)</f>
        <v>22.633158231900588</v>
      </c>
      <c r="I155">
        <f>+IF(input!$C$14,'Data Sheet (2)'!E155,0)</f>
        <v>77.905429401278724</v>
      </c>
    </row>
    <row r="156" spans="2:9" x14ac:dyDescent="0.25">
      <c r="B156">
        <f t="shared" si="11"/>
        <v>2.9199999999999934E-2</v>
      </c>
      <c r="C156">
        <f t="shared" si="8"/>
        <v>55.919239475044151</v>
      </c>
      <c r="D156">
        <f t="shared" si="9"/>
        <v>22.491395731053682</v>
      </c>
      <c r="E156">
        <f t="shared" si="10"/>
        <v>78.410635206097837</v>
      </c>
      <c r="G156">
        <f>+IF(input!$C$12,'Data Sheet (2)'!C156,0)</f>
        <v>55.919239475044151</v>
      </c>
      <c r="H156">
        <f>+IF(input!$C$13,'Data Sheet (2)'!D156,0)</f>
        <v>22.491395731053682</v>
      </c>
      <c r="I156">
        <f>+IF(input!$C$14,'Data Sheet (2)'!E156,0)</f>
        <v>78.410635206097837</v>
      </c>
    </row>
    <row r="157" spans="2:9" x14ac:dyDescent="0.25">
      <c r="B157">
        <f t="shared" si="11"/>
        <v>2.9399999999999933E-2</v>
      </c>
      <c r="C157">
        <f t="shared" si="8"/>
        <v>56.345520089572616</v>
      </c>
      <c r="D157">
        <f t="shared" si="9"/>
        <v>22.350521157841111</v>
      </c>
      <c r="E157">
        <f t="shared" si="10"/>
        <v>78.696041247413731</v>
      </c>
      <c r="G157">
        <f>+IF(input!$C$12,'Data Sheet (2)'!C157,0)</f>
        <v>56.345520089572616</v>
      </c>
      <c r="H157">
        <f>+IF(input!$C$13,'Data Sheet (2)'!D157,0)</f>
        <v>22.350521157841111</v>
      </c>
      <c r="I157">
        <f>+IF(input!$C$14,'Data Sheet (2)'!E157,0)</f>
        <v>78.696041247413731</v>
      </c>
    </row>
    <row r="158" spans="2:9" x14ac:dyDescent="0.25">
      <c r="B158">
        <f t="shared" si="11"/>
        <v>2.9599999999999932E-2</v>
      </c>
      <c r="C158">
        <f t="shared" si="8"/>
        <v>56.549430678127074</v>
      </c>
      <c r="D158">
        <f t="shared" si="9"/>
        <v>22.210528950739349</v>
      </c>
      <c r="E158">
        <f t="shared" si="10"/>
        <v>78.759959628866426</v>
      </c>
      <c r="G158">
        <f>+IF(input!$C$12,'Data Sheet (2)'!C158,0)</f>
        <v>56.549430678127074</v>
      </c>
      <c r="H158">
        <f>+IF(input!$C$13,'Data Sheet (2)'!D158,0)</f>
        <v>22.210528950739349</v>
      </c>
      <c r="I158">
        <f>+IF(input!$C$14,'Data Sheet (2)'!E158,0)</f>
        <v>78.759959628866426</v>
      </c>
    </row>
    <row r="159" spans="2:9" x14ac:dyDescent="0.25">
      <c r="B159">
        <f t="shared" si="11"/>
        <v>2.9799999999999931E-2</v>
      </c>
      <c r="C159">
        <f t="shared" si="8"/>
        <v>56.530166498772374</v>
      </c>
      <c r="D159">
        <f t="shared" si="9"/>
        <v>22.071413583059396</v>
      </c>
      <c r="E159">
        <f t="shared" si="10"/>
        <v>78.60158008183177</v>
      </c>
      <c r="G159">
        <f>+IF(input!$C$12,'Data Sheet (2)'!C159,0)</f>
        <v>56.530166498772374</v>
      </c>
      <c r="H159">
        <f>+IF(input!$C$13,'Data Sheet (2)'!D159,0)</f>
        <v>22.071413583059396</v>
      </c>
      <c r="I159">
        <f>+IF(input!$C$14,'Data Sheet (2)'!E159,0)</f>
        <v>78.60158008183177</v>
      </c>
    </row>
    <row r="160" spans="2:9" x14ac:dyDescent="0.25">
      <c r="B160">
        <f t="shared" si="11"/>
        <v>2.999999999999993E-2</v>
      </c>
      <c r="C160">
        <f t="shared" si="8"/>
        <v>56.287803578423471</v>
      </c>
      <c r="D160">
        <f t="shared" si="9"/>
        <v>21.933169562728605</v>
      </c>
      <c r="E160">
        <f t="shared" si="10"/>
        <v>78.220973141152072</v>
      </c>
      <c r="G160">
        <f>+IF(input!$C$12,'Data Sheet (2)'!C160,0)</f>
        <v>56.287803578423471</v>
      </c>
      <c r="H160">
        <f>+IF(input!$C$13,'Data Sheet (2)'!D160,0)</f>
        <v>21.933169562728605</v>
      </c>
      <c r="I160">
        <f>+IF(input!$C$14,'Data Sheet (2)'!E160,0)</f>
        <v>78.220973141152072</v>
      </c>
    </row>
    <row r="161" spans="2:9" x14ac:dyDescent="0.25">
      <c r="B161">
        <f t="shared" si="11"/>
        <v>3.0199999999999928E-2</v>
      </c>
      <c r="C161">
        <f t="shared" si="8"/>
        <v>55.823298412801897</v>
      </c>
      <c r="D161">
        <f t="shared" si="9"/>
        <v>21.795791432073855</v>
      </c>
      <c r="E161">
        <f t="shared" si="10"/>
        <v>77.619089844875759</v>
      </c>
      <c r="G161">
        <f>+IF(input!$C$12,'Data Sheet (2)'!C161,0)</f>
        <v>55.823298412801897</v>
      </c>
      <c r="H161">
        <f>+IF(input!$C$13,'Data Sheet (2)'!D161,0)</f>
        <v>21.795791432073855</v>
      </c>
      <c r="I161">
        <f>+IF(input!$C$14,'Data Sheet (2)'!E161,0)</f>
        <v>77.619089844875759</v>
      </c>
    </row>
    <row r="162" spans="2:9" x14ac:dyDescent="0.25">
      <c r="B162">
        <f t="shared" si="11"/>
        <v>3.0399999999999927E-2</v>
      </c>
      <c r="C162">
        <f t="shared" si="8"/>
        <v>55.138484191584126</v>
      </c>
      <c r="D162">
        <f t="shared" si="9"/>
        <v>21.659273767606095</v>
      </c>
      <c r="E162">
        <f t="shared" si="10"/>
        <v>76.797757959190221</v>
      </c>
      <c r="G162">
        <f>+IF(input!$C$12,'Data Sheet (2)'!C162,0)</f>
        <v>55.138484191584126</v>
      </c>
      <c r="H162">
        <f>+IF(input!$C$13,'Data Sheet (2)'!D162,0)</f>
        <v>21.659273767606095</v>
      </c>
      <c r="I162">
        <f>+IF(input!$C$14,'Data Sheet (2)'!E162,0)</f>
        <v>76.797757959190221</v>
      </c>
    </row>
    <row r="163" spans="2:9" x14ac:dyDescent="0.25">
      <c r="B163">
        <f t="shared" si="11"/>
        <v>3.0599999999999926E-2</v>
      </c>
      <c r="C163">
        <f t="shared" si="8"/>
        <v>54.236063563639469</v>
      </c>
      <c r="D163">
        <f t="shared" si="9"/>
        <v>21.523611179806224</v>
      </c>
      <c r="E163">
        <f t="shared" si="10"/>
        <v>75.759674743445686</v>
      </c>
      <c r="G163">
        <f>+IF(input!$C$12,'Data Sheet (2)'!C163,0)</f>
        <v>54.236063563639469</v>
      </c>
      <c r="H163">
        <f>+IF(input!$C$13,'Data Sheet (2)'!D163,0)</f>
        <v>21.523611179806224</v>
      </c>
      <c r="I163">
        <f>+IF(input!$C$14,'Data Sheet (2)'!E163,0)</f>
        <v>75.759674743445686</v>
      </c>
    </row>
    <row r="164" spans="2:9" x14ac:dyDescent="0.25">
      <c r="B164">
        <f t="shared" si="11"/>
        <v>3.0799999999999925E-2</v>
      </c>
      <c r="C164">
        <f t="shared" si="8"/>
        <v>53.119597970909638</v>
      </c>
      <c r="D164">
        <f t="shared" si="9"/>
        <v>21.388798312912328</v>
      </c>
      <c r="E164">
        <f t="shared" si="10"/>
        <v>74.508396283821966</v>
      </c>
      <c r="G164">
        <f>+IF(input!$C$12,'Data Sheet (2)'!C164,0)</f>
        <v>53.119597970909638</v>
      </c>
      <c r="H164">
        <f>+IF(input!$C$13,'Data Sheet (2)'!D164,0)</f>
        <v>21.388798312912328</v>
      </c>
      <c r="I164">
        <f>+IF(input!$C$14,'Data Sheet (2)'!E164,0)</f>
        <v>74.508396283821966</v>
      </c>
    </row>
    <row r="165" spans="2:9" x14ac:dyDescent="0.25">
      <c r="B165">
        <f t="shared" si="11"/>
        <v>3.0999999999999923E-2</v>
      </c>
      <c r="C165">
        <f t="shared" si="8"/>
        <v>51.793493593024529</v>
      </c>
      <c r="D165">
        <f t="shared" si="9"/>
        <v>21.254829844708233</v>
      </c>
      <c r="E165">
        <f t="shared" si="10"/>
        <v>73.048323437732762</v>
      </c>
      <c r="G165">
        <f>+IF(input!$C$12,'Data Sheet (2)'!C165,0)</f>
        <v>51.793493593024529</v>
      </c>
      <c r="H165">
        <f>+IF(input!$C$13,'Data Sheet (2)'!D165,0)</f>
        <v>21.254829844708233</v>
      </c>
      <c r="I165">
        <f>+IF(input!$C$14,'Data Sheet (2)'!E165,0)</f>
        <v>73.048323437732762</v>
      </c>
    </row>
    <row r="166" spans="2:9" x14ac:dyDescent="0.25">
      <c r="B166">
        <f t="shared" si="11"/>
        <v>3.1199999999999922E-2</v>
      </c>
      <c r="C166">
        <f t="shared" si="8"/>
        <v>50.262983958124195</v>
      </c>
      <c r="D166">
        <f t="shared" si="9"/>
        <v>21.121700486313419</v>
      </c>
      <c r="E166">
        <f t="shared" si="10"/>
        <v>71.38468444443761</v>
      </c>
      <c r="G166">
        <f>+IF(input!$C$12,'Data Sheet (2)'!C166,0)</f>
        <v>50.262983958124195</v>
      </c>
      <c r="H166">
        <f>+IF(input!$C$13,'Data Sheet (2)'!D166,0)</f>
        <v>21.121700486313419</v>
      </c>
      <c r="I166">
        <f>+IF(input!$C$14,'Data Sheet (2)'!E166,0)</f>
        <v>71.38468444443761</v>
      </c>
    </row>
    <row r="167" spans="2:9" x14ac:dyDescent="0.25">
      <c r="B167">
        <f t="shared" si="11"/>
        <v>3.1399999999999921E-2</v>
      </c>
      <c r="C167">
        <f t="shared" si="8"/>
        <v>48.534109288514237</v>
      </c>
      <c r="D167">
        <f t="shared" si="9"/>
        <v>20.989404981974182</v>
      </c>
      <c r="E167">
        <f t="shared" si="10"/>
        <v>69.52351427048842</v>
      </c>
      <c r="G167">
        <f>+IF(input!$C$12,'Data Sheet (2)'!C167,0)</f>
        <v>48.534109288514237</v>
      </c>
      <c r="H167">
        <f>+IF(input!$C$13,'Data Sheet (2)'!D167,0)</f>
        <v>20.989404981974182</v>
      </c>
      <c r="I167">
        <f>+IF(input!$C$14,'Data Sheet (2)'!E167,0)</f>
        <v>69.52351427048842</v>
      </c>
    </row>
    <row r="168" spans="2:9" x14ac:dyDescent="0.25">
      <c r="B168">
        <f t="shared" si="11"/>
        <v>3.159999999999992E-2</v>
      </c>
      <c r="C168">
        <f t="shared" si="8"/>
        <v>46.613692662667923</v>
      </c>
      <c r="D168">
        <f t="shared" si="9"/>
        <v>20.857938108856171</v>
      </c>
      <c r="E168">
        <f t="shared" si="10"/>
        <v>67.47163077152409</v>
      </c>
      <c r="G168">
        <f>+IF(input!$C$12,'Data Sheet (2)'!C168,0)</f>
        <v>46.613692662667923</v>
      </c>
      <c r="H168">
        <f>+IF(input!$C$13,'Data Sheet (2)'!D168,0)</f>
        <v>20.857938108856171</v>
      </c>
      <c r="I168">
        <f>+IF(input!$C$14,'Data Sheet (2)'!E168,0)</f>
        <v>67.47163077152409</v>
      </c>
    </row>
    <row r="169" spans="2:9" x14ac:dyDescent="0.25">
      <c r="B169">
        <f t="shared" si="11"/>
        <v>3.1799999999999919E-2</v>
      </c>
      <c r="C169">
        <f t="shared" si="8"/>
        <v>44.509313087652544</v>
      </c>
      <c r="D169">
        <f t="shared" si="9"/>
        <v>20.727294676838191</v>
      </c>
      <c r="E169">
        <f t="shared" si="10"/>
        <v>65.236607764490742</v>
      </c>
      <c r="G169">
        <f>+IF(input!$C$12,'Data Sheet (2)'!C169,0)</f>
        <v>44.509313087652544</v>
      </c>
      <c r="H169">
        <f>+IF(input!$C$13,'Data Sheet (2)'!D169,0)</f>
        <v>20.727294676838191</v>
      </c>
      <c r="I169">
        <f>+IF(input!$C$14,'Data Sheet (2)'!E169,0)</f>
        <v>65.236607764490742</v>
      </c>
    </row>
    <row r="170" spans="2:9" x14ac:dyDescent="0.25">
      <c r="B170">
        <f t="shared" si="11"/>
        <v>3.1999999999999917E-2</v>
      </c>
      <c r="C170">
        <f t="shared" si="8"/>
        <v>42.22927558825112</v>
      </c>
      <c r="D170">
        <f t="shared" si="9"/>
        <v>20.597469528307318</v>
      </c>
      <c r="E170">
        <f t="shared" si="10"/>
        <v>62.826745116558442</v>
      </c>
      <c r="G170">
        <f>+IF(input!$C$12,'Data Sheet (2)'!C170,0)</f>
        <v>42.22927558825112</v>
      </c>
      <c r="H170">
        <f>+IF(input!$C$13,'Data Sheet (2)'!D170,0)</f>
        <v>20.597469528307318</v>
      </c>
      <c r="I170">
        <f>+IF(input!$C$14,'Data Sheet (2)'!E170,0)</f>
        <v>62.826745116558442</v>
      </c>
    </row>
    <row r="171" spans="2:9" x14ac:dyDescent="0.25">
      <c r="B171">
        <f t="shared" si="11"/>
        <v>3.2199999999999916E-2</v>
      </c>
      <c r="C171">
        <f t="shared" si="8"/>
        <v>39.782578430823733</v>
      </c>
      <c r="D171">
        <f t="shared" si="9"/>
        <v>20.468457537955249</v>
      </c>
      <c r="E171">
        <f t="shared" si="10"/>
        <v>60.251035968778979</v>
      </c>
      <c r="G171">
        <f>+IF(input!$C$12,'Data Sheet (2)'!C171,0)</f>
        <v>39.782578430823733</v>
      </c>
      <c r="H171">
        <f>+IF(input!$C$13,'Data Sheet (2)'!D171,0)</f>
        <v>20.468457537955249</v>
      </c>
      <c r="I171">
        <f>+IF(input!$C$14,'Data Sheet (2)'!E171,0)</f>
        <v>60.251035968778979</v>
      </c>
    </row>
    <row r="172" spans="2:9" x14ac:dyDescent="0.25">
      <c r="B172">
        <f t="shared" si="11"/>
        <v>3.2399999999999915E-2</v>
      </c>
      <c r="C172">
        <f t="shared" si="8"/>
        <v>37.178877611261143</v>
      </c>
      <c r="D172">
        <f t="shared" si="9"/>
        <v>20.340253612575999</v>
      </c>
      <c r="E172">
        <f t="shared" si="10"/>
        <v>57.519131223837142</v>
      </c>
      <c r="G172">
        <f>+IF(input!$C$12,'Data Sheet (2)'!C172,0)</f>
        <v>37.178877611261143</v>
      </c>
      <c r="H172">
        <f>+IF(input!$C$13,'Data Sheet (2)'!D172,0)</f>
        <v>20.340253612575999</v>
      </c>
      <c r="I172">
        <f>+IF(input!$C$14,'Data Sheet (2)'!E172,0)</f>
        <v>57.519131223837142</v>
      </c>
    </row>
    <row r="173" spans="2:9" x14ac:dyDescent="0.25">
      <c r="B173">
        <f t="shared" si="11"/>
        <v>3.2599999999999914E-2</v>
      </c>
      <c r="C173">
        <f t="shared" si="8"/>
        <v>34.428448747180404</v>
      </c>
      <c r="D173">
        <f t="shared" si="9"/>
        <v>20.212852690864828</v>
      </c>
      <c r="E173">
        <f t="shared" si="10"/>
        <v>54.641301438045232</v>
      </c>
      <c r="G173">
        <f>+IF(input!$C$12,'Data Sheet (2)'!C173,0)</f>
        <v>34.428448747180404</v>
      </c>
      <c r="H173">
        <f>+IF(input!$C$13,'Data Sheet (2)'!D173,0)</f>
        <v>20.212852690864828</v>
      </c>
      <c r="I173">
        <f>+IF(input!$C$14,'Data Sheet (2)'!E173,0)</f>
        <v>54.641301438045232</v>
      </c>
    </row>
    <row r="174" spans="2:9" x14ac:dyDescent="0.25">
      <c r="B174">
        <f t="shared" si="11"/>
        <v>3.2799999999999913E-2</v>
      </c>
      <c r="C174">
        <f t="shared" si="8"/>
        <v>31.542146524756639</v>
      </c>
      <c r="D174">
        <f t="shared" si="9"/>
        <v>20.086249743218374</v>
      </c>
      <c r="E174">
        <f t="shared" si="10"/>
        <v>51.628396267975013</v>
      </c>
      <c r="G174">
        <f>+IF(input!$C$12,'Data Sheet (2)'!C174,0)</f>
        <v>31.542146524756639</v>
      </c>
      <c r="H174">
        <f>+IF(input!$C$13,'Data Sheet (2)'!D174,0)</f>
        <v>20.086249743218374</v>
      </c>
      <c r="I174">
        <f>+IF(input!$C$14,'Data Sheet (2)'!E174,0)</f>
        <v>51.628396267975013</v>
      </c>
    </row>
    <row r="175" spans="2:9" x14ac:dyDescent="0.25">
      <c r="B175">
        <f t="shared" si="11"/>
        <v>3.2999999999999911E-2</v>
      </c>
      <c r="C175">
        <f t="shared" si="8"/>
        <v>28.531361860235677</v>
      </c>
      <c r="D175">
        <f t="shared" si="9"/>
        <v>19.96043977153618</v>
      </c>
      <c r="E175">
        <f t="shared" si="10"/>
        <v>48.491801631771857</v>
      </c>
      <c r="G175">
        <f>+IF(input!$C$12,'Data Sheet (2)'!C175,0)</f>
        <v>28.531361860235677</v>
      </c>
      <c r="H175">
        <f>+IF(input!$C$13,'Data Sheet (2)'!D175,0)</f>
        <v>19.96043977153618</v>
      </c>
      <c r="I175">
        <f>+IF(input!$C$14,'Data Sheet (2)'!E175,0)</f>
        <v>48.491801631771857</v>
      </c>
    </row>
    <row r="176" spans="2:9" x14ac:dyDescent="0.25">
      <c r="B176">
        <f t="shared" si="11"/>
        <v>3.319999999999991E-2</v>
      </c>
      <c r="C176">
        <f t="shared" si="8"/>
        <v>25.40797694519172</v>
      </c>
      <c r="D176">
        <f t="shared" si="9"/>
        <v>19.835417809023287</v>
      </c>
      <c r="E176">
        <f t="shared" si="10"/>
        <v>45.243394754215004</v>
      </c>
      <c r="G176">
        <f>+IF(input!$C$12,'Data Sheet (2)'!C176,0)</f>
        <v>25.40797694519172</v>
      </c>
      <c r="H176">
        <f>+IF(input!$C$13,'Data Sheet (2)'!D176,0)</f>
        <v>19.835417809023287</v>
      </c>
      <c r="I176">
        <f>+IF(input!$C$14,'Data Sheet (2)'!E176,0)</f>
        <v>45.243394754215004</v>
      </c>
    </row>
    <row r="177" spans="2:9" x14ac:dyDescent="0.25">
      <c r="B177">
        <f t="shared" si="11"/>
        <v>3.3399999999999909E-2</v>
      </c>
      <c r="C177">
        <f t="shared" si="8"/>
        <v>22.184318352945603</v>
      </c>
      <c r="D177">
        <f t="shared" si="9"/>
        <v>19.711178919994218</v>
      </c>
      <c r="E177">
        <f t="shared" si="10"/>
        <v>41.895497272939821</v>
      </c>
      <c r="G177">
        <f>+IF(input!$C$12,'Data Sheet (2)'!C177,0)</f>
        <v>22.184318352945603</v>
      </c>
      <c r="H177">
        <f>+IF(input!$C$13,'Data Sheet (2)'!D177,0)</f>
        <v>19.711178919994218</v>
      </c>
      <c r="I177">
        <f>+IF(input!$C$14,'Data Sheet (2)'!E177,0)</f>
        <v>41.895497272939821</v>
      </c>
    </row>
    <row r="178" spans="2:9" x14ac:dyDescent="0.25">
      <c r="B178">
        <f t="shared" si="11"/>
        <v>3.3599999999999908E-2</v>
      </c>
      <c r="C178">
        <f t="shared" si="8"/>
        <v>18.873108391211407</v>
      </c>
      <c r="D178">
        <f t="shared" si="9"/>
        <v>19.5877181996781</v>
      </c>
      <c r="E178">
        <f t="shared" si="10"/>
        <v>38.460826590889511</v>
      </c>
      <c r="G178">
        <f>+IF(input!$C$12,'Data Sheet (2)'!C178,0)</f>
        <v>18.873108391211407</v>
      </c>
      <c r="H178">
        <f>+IF(input!$C$13,'Data Sheet (2)'!D178,0)</f>
        <v>19.5877181996781</v>
      </c>
      <c r="I178">
        <f>+IF(input!$C$14,'Data Sheet (2)'!E178,0)</f>
        <v>38.460826590889511</v>
      </c>
    </row>
    <row r="179" spans="2:9" x14ac:dyDescent="0.25">
      <c r="B179">
        <f t="shared" si="11"/>
        <v>3.3799999999999907E-2</v>
      </c>
      <c r="C179">
        <f t="shared" si="8"/>
        <v>15.487414892960157</v>
      </c>
      <c r="D179">
        <f t="shared" si="9"/>
        <v>19.465030774025017</v>
      </c>
      <c r="E179">
        <f t="shared" si="10"/>
        <v>34.95244566698517</v>
      </c>
      <c r="G179">
        <f>+IF(input!$C$12,'Data Sheet (2)'!C179,0)</f>
        <v>15.487414892960157</v>
      </c>
      <c r="H179">
        <f>+IF(input!$C$13,'Data Sheet (2)'!D179,0)</f>
        <v>19.465030774025017</v>
      </c>
      <c r="I179">
        <f>+IF(input!$C$14,'Data Sheet (2)'!E179,0)</f>
        <v>34.95244566698517</v>
      </c>
    </row>
    <row r="180" spans="2:9" x14ac:dyDescent="0.25">
      <c r="B180">
        <f t="shared" si="11"/>
        <v>3.3999999999999905E-2</v>
      </c>
      <c r="C180">
        <f t="shared" si="8"/>
        <v>12.040599643653227</v>
      </c>
      <c r="D180">
        <f t="shared" si="9"/>
        <v>19.343111799513611</v>
      </c>
      <c r="E180">
        <f t="shared" si="10"/>
        <v>31.383711443166838</v>
      </c>
      <c r="G180">
        <f>+IF(input!$C$12,'Data Sheet (2)'!C180,0)</f>
        <v>12.040599643653227</v>
      </c>
      <c r="H180">
        <f>+IF(input!$C$13,'Data Sheet (2)'!D180,0)</f>
        <v>19.343111799513611</v>
      </c>
      <c r="I180">
        <f>+IF(input!$C$14,'Data Sheet (2)'!E180,0)</f>
        <v>31.383711443166838</v>
      </c>
    </row>
    <row r="181" spans="2:9" x14ac:dyDescent="0.25">
      <c r="B181">
        <f t="shared" si="11"/>
        <v>3.4199999999999904E-2</v>
      </c>
      <c r="C181">
        <f t="shared" si="8"/>
        <v>8.5462656483795261</v>
      </c>
      <c r="D181">
        <f t="shared" si="9"/>
        <v>19.221956462959852</v>
      </c>
      <c r="E181">
        <f t="shared" si="10"/>
        <v>27.768222111339377</v>
      </c>
      <c r="G181">
        <f>+IF(input!$C$12,'Data Sheet (2)'!C181,0)</f>
        <v>8.5462656483795261</v>
      </c>
      <c r="H181">
        <f>+IF(input!$C$13,'Data Sheet (2)'!D181,0)</f>
        <v>19.221956462959852</v>
      </c>
      <c r="I181">
        <f>+IF(input!$C$14,'Data Sheet (2)'!E181,0)</f>
        <v>27.768222111339377</v>
      </c>
    </row>
    <row r="182" spans="2:9" x14ac:dyDescent="0.25">
      <c r="B182">
        <f t="shared" si="11"/>
        <v>3.4399999999999903E-2</v>
      </c>
      <c r="C182">
        <f t="shared" si="8"/>
        <v>5.0182034470092525</v>
      </c>
      <c r="D182">
        <f t="shared" si="9"/>
        <v>19.101559981327036</v>
      </c>
      <c r="E182">
        <f t="shared" si="10"/>
        <v>24.119763428336288</v>
      </c>
      <c r="G182">
        <f>+IF(input!$C$12,'Data Sheet (2)'!C182,0)</f>
        <v>5.0182034470092525</v>
      </c>
      <c r="H182">
        <f>+IF(input!$C$13,'Data Sheet (2)'!D182,0)</f>
        <v>19.101559981327036</v>
      </c>
      <c r="I182">
        <f>+IF(input!$C$14,'Data Sheet (2)'!E182,0)</f>
        <v>24.119763428336288</v>
      </c>
    </row>
    <row r="183" spans="2:9" x14ac:dyDescent="0.25">
      <c r="B183">
        <f t="shared" si="11"/>
        <v>3.4599999999999902E-2</v>
      </c>
      <c r="C183">
        <f t="shared" si="8"/>
        <v>1.4703366892325145</v>
      </c>
      <c r="D183">
        <f t="shared" si="9"/>
        <v>18.98191760153696</v>
      </c>
      <c r="E183">
        <f t="shared" si="10"/>
        <v>20.452254290769474</v>
      </c>
      <c r="G183">
        <f>+IF(input!$C$12,'Data Sheet (2)'!C183,0)</f>
        <v>1.4703366892325145</v>
      </c>
      <c r="H183">
        <f>+IF(input!$C$13,'Data Sheet (2)'!D183,0)</f>
        <v>18.98191760153696</v>
      </c>
      <c r="I183">
        <f>+IF(input!$C$14,'Data Sheet (2)'!E183,0)</f>
        <v>20.452254290769474</v>
      </c>
    </row>
    <row r="184" spans="2:9" x14ac:dyDescent="0.25">
      <c r="B184">
        <f t="shared" si="11"/>
        <v>3.47999999999999E-2</v>
      </c>
      <c r="C184">
        <f t="shared" si="8"/>
        <v>-2.0833328157236863</v>
      </c>
      <c r="D184">
        <f t="shared" si="9"/>
        <v>18.86302460028223</v>
      </c>
      <c r="E184">
        <f t="shared" si="10"/>
        <v>16.779691784558544</v>
      </c>
      <c r="G184">
        <f>+IF(input!$C$12,'Data Sheet (2)'!C184,0)</f>
        <v>-2.0833328157236863</v>
      </c>
      <c r="H184">
        <f>+IF(input!$C$13,'Data Sheet (2)'!D184,0)</f>
        <v>18.86302460028223</v>
      </c>
      <c r="I184">
        <f>+IF(input!$C$14,'Data Sheet (2)'!E184,0)</f>
        <v>16.779691784558544</v>
      </c>
    </row>
    <row r="185" spans="2:9" x14ac:dyDescent="0.25">
      <c r="B185">
        <f t="shared" si="11"/>
        <v>3.4999999999999899E-2</v>
      </c>
      <c r="C185">
        <f t="shared" si="8"/>
        <v>-5.6287803578404549</v>
      </c>
      <c r="D185">
        <f t="shared" si="9"/>
        <v>18.744876283839869</v>
      </c>
      <c r="E185">
        <f t="shared" si="10"/>
        <v>13.116095925999414</v>
      </c>
      <c r="G185">
        <f>+IF(input!$C$12,'Data Sheet (2)'!C185,0)</f>
        <v>-5.6287803578404549</v>
      </c>
      <c r="H185">
        <f>+IF(input!$C$13,'Data Sheet (2)'!D185,0)</f>
        <v>18.744876283839869</v>
      </c>
      <c r="I185">
        <f>+IF(input!$C$14,'Data Sheet (2)'!E185,0)</f>
        <v>13.116095925999414</v>
      </c>
    </row>
    <row r="186" spans="2:9" x14ac:dyDescent="0.25">
      <c r="B186">
        <f t="shared" si="11"/>
        <v>3.5199999999999898E-2</v>
      </c>
      <c r="C186">
        <f t="shared" si="8"/>
        <v>-9.1520136754299628</v>
      </c>
      <c r="D186">
        <f t="shared" si="9"/>
        <v>18.627467987885943</v>
      </c>
      <c r="E186">
        <f t="shared" si="10"/>
        <v>9.4754543124559802</v>
      </c>
      <c r="G186">
        <f>+IF(input!$C$12,'Data Sheet (2)'!C186,0)</f>
        <v>-9.1520136754299628</v>
      </c>
      <c r="H186">
        <f>+IF(input!$C$13,'Data Sheet (2)'!D186,0)</f>
        <v>18.627467987885943</v>
      </c>
      <c r="I186">
        <f>+IF(input!$C$14,'Data Sheet (2)'!E186,0)</f>
        <v>9.4754543124559802</v>
      </c>
    </row>
    <row r="187" spans="2:9" x14ac:dyDescent="0.25">
      <c r="B187">
        <f t="shared" si="11"/>
        <v>3.5399999999999897E-2</v>
      </c>
      <c r="C187">
        <f t="shared" si="8"/>
        <v>-12.639128176199881</v>
      </c>
      <c r="D187">
        <f t="shared" si="9"/>
        <v>18.510795077311474</v>
      </c>
      <c r="E187">
        <f t="shared" si="10"/>
        <v>5.8716669011115936</v>
      </c>
      <c r="G187">
        <f>+IF(input!$C$12,'Data Sheet (2)'!C187,0)</f>
        <v>-12.639128176199881</v>
      </c>
      <c r="H187">
        <f>+IF(input!$C$13,'Data Sheet (2)'!D187,0)</f>
        <v>18.510795077311474</v>
      </c>
      <c r="I187">
        <f>+IF(input!$C$14,'Data Sheet (2)'!E187,0)</f>
        <v>5.8716669011115936</v>
      </c>
    </row>
    <row r="188" spans="2:9" x14ac:dyDescent="0.25">
      <c r="B188">
        <f t="shared" si="11"/>
        <v>3.5599999999999896E-2</v>
      </c>
      <c r="C188">
        <f t="shared" si="8"/>
        <v>-16.076361812326745</v>
      </c>
      <c r="D188">
        <f t="shared" si="9"/>
        <v>18.394852946039414</v>
      </c>
      <c r="E188">
        <f t="shared" si="10"/>
        <v>2.3184911337126692</v>
      </c>
      <c r="G188">
        <f>+IF(input!$C$12,'Data Sheet (2)'!C188,0)</f>
        <v>-16.076361812326745</v>
      </c>
      <c r="H188">
        <f>+IF(input!$C$13,'Data Sheet (2)'!D188,0)</f>
        <v>18.394852946039414</v>
      </c>
      <c r="I188">
        <f>+IF(input!$C$14,'Data Sheet (2)'!E188,0)</f>
        <v>2.3184911337126692</v>
      </c>
    </row>
    <row r="189" spans="2:9" x14ac:dyDescent="0.25">
      <c r="B189">
        <f t="shared" si="11"/>
        <v>3.5799999999999894E-2</v>
      </c>
      <c r="C189">
        <f t="shared" si="8"/>
        <v>-19.45014939297144</v>
      </c>
      <c r="D189">
        <f t="shared" si="9"/>
        <v>18.279637016842834</v>
      </c>
      <c r="E189">
        <f t="shared" si="10"/>
        <v>-1.170512376128606</v>
      </c>
      <c r="G189">
        <f>+IF(input!$C$12,'Data Sheet (2)'!C189,0)</f>
        <v>-19.45014939297144</v>
      </c>
      <c r="H189">
        <f>+IF(input!$C$13,'Data Sheet (2)'!D189,0)</f>
        <v>18.279637016842834</v>
      </c>
      <c r="I189">
        <f>+IF(input!$C$14,'Data Sheet (2)'!E189,0)</f>
        <v>-1.170512376128606</v>
      </c>
    </row>
    <row r="190" spans="2:9" x14ac:dyDescent="0.25">
      <c r="B190">
        <f t="shared" si="11"/>
        <v>3.5999999999999893E-2</v>
      </c>
      <c r="C190">
        <f t="shared" si="8"/>
        <v>-22.747176119890089</v>
      </c>
      <c r="D190">
        <f t="shared" si="9"/>
        <v>18.165142741164207</v>
      </c>
      <c r="E190">
        <f t="shared" si="10"/>
        <v>-4.5820333787258818</v>
      </c>
      <c r="G190">
        <f>+IF(input!$C$12,'Data Sheet (2)'!C190,0)</f>
        <v>-22.747176119890089</v>
      </c>
      <c r="H190">
        <f>+IF(input!$C$13,'Data Sheet (2)'!D190,0)</f>
        <v>18.165142741164207</v>
      </c>
      <c r="I190">
        <f>+IF(input!$C$14,'Data Sheet (2)'!E190,0)</f>
        <v>-4.5820333787258818</v>
      </c>
    </row>
    <row r="191" spans="2:9" x14ac:dyDescent="0.25">
      <c r="B191">
        <f t="shared" si="11"/>
        <v>3.6199999999999892E-2</v>
      </c>
      <c r="C191">
        <f t="shared" si="8"/>
        <v>-25.954430134859784</v>
      </c>
      <c r="D191">
        <f t="shared" si="9"/>
        <v>18.051365598935824</v>
      </c>
      <c r="E191">
        <f t="shared" si="10"/>
        <v>-7.90306453592396</v>
      </c>
      <c r="G191">
        <f>+IF(input!$C$12,'Data Sheet (2)'!C191,0)</f>
        <v>-25.954430134859784</v>
      </c>
      <c r="H191">
        <f>+IF(input!$C$13,'Data Sheet (2)'!D191,0)</f>
        <v>18.051365598935824</v>
      </c>
      <c r="I191">
        <f>+IF(input!$C$14,'Data Sheet (2)'!E191,0)</f>
        <v>-7.90306453592396</v>
      </c>
    </row>
    <row r="192" spans="2:9" x14ac:dyDescent="0.25">
      <c r="B192">
        <f t="shared" si="11"/>
        <v>3.6399999999999891E-2</v>
      </c>
      <c r="C192">
        <f t="shared" si="8"/>
        <v>-29.05925387153842</v>
      </c>
      <c r="D192">
        <f t="shared" si="9"/>
        <v>17.938301098401379</v>
      </c>
      <c r="E192">
        <f t="shared" si="10"/>
        <v>-11.120952773137041</v>
      </c>
      <c r="G192">
        <f>+IF(input!$C$12,'Data Sheet (2)'!C192,0)</f>
        <v>-29.05925387153842</v>
      </c>
      <c r="H192">
        <f>+IF(input!$C$13,'Data Sheet (2)'!D192,0)</f>
        <v>17.938301098401379</v>
      </c>
      <c r="I192">
        <f>+IF(input!$C$14,'Data Sheet (2)'!E192,0)</f>
        <v>-11.120952773137041</v>
      </c>
    </row>
    <row r="193" spans="2:9" x14ac:dyDescent="0.25">
      <c r="B193">
        <f t="shared" si="11"/>
        <v>3.659999999999989E-2</v>
      </c>
      <c r="C193">
        <f t="shared" si="8"/>
        <v>-32.04939400909636</v>
      </c>
      <c r="D193">
        <f t="shared" si="9"/>
        <v>17.825944775938613</v>
      </c>
      <c r="E193">
        <f t="shared" si="10"/>
        <v>-14.223449233157748</v>
      </c>
      <c r="G193">
        <f>+IF(input!$C$12,'Data Sheet (2)'!C193,0)</f>
        <v>-32.04939400909636</v>
      </c>
      <c r="H193">
        <f>+IF(input!$C$13,'Data Sheet (2)'!D193,0)</f>
        <v>17.825944775938613</v>
      </c>
      <c r="I193">
        <f>+IF(input!$C$14,'Data Sheet (2)'!E193,0)</f>
        <v>-14.223449233157748</v>
      </c>
    </row>
    <row r="194" spans="2:9" x14ac:dyDescent="0.25">
      <c r="B194">
        <f t="shared" si="11"/>
        <v>3.6799999999999888E-2</v>
      </c>
      <c r="C194">
        <f t="shared" si="8"/>
        <v>-34.913049830475764</v>
      </c>
      <c r="D194">
        <f t="shared" si="9"/>
        <v>17.714292195883122</v>
      </c>
      <c r="E194">
        <f t="shared" si="10"/>
        <v>-17.198757634592642</v>
      </c>
      <c r="G194">
        <f>+IF(input!$C$12,'Data Sheet (2)'!C194,0)</f>
        <v>-34.913049830475764</v>
      </c>
      <c r="H194">
        <f>+IF(input!$C$13,'Data Sheet (2)'!D194,0)</f>
        <v>17.714292195883122</v>
      </c>
      <c r="I194">
        <f>+IF(input!$C$14,'Data Sheet (2)'!E194,0)</f>
        <v>-17.198757634592642</v>
      </c>
    </row>
    <row r="195" spans="2:9" x14ac:dyDescent="0.25">
      <c r="B195">
        <f t="shared" si="11"/>
        <v>3.6999999999999887E-2</v>
      </c>
      <c r="C195">
        <f t="shared" si="8"/>
        <v>-37.638919794429526</v>
      </c>
      <c r="D195">
        <f t="shared" si="9"/>
        <v>17.603338950353219</v>
      </c>
      <c r="E195">
        <f t="shared" si="10"/>
        <v>-20.035580844076307</v>
      </c>
      <c r="G195">
        <f>+IF(input!$C$12,'Data Sheet (2)'!C195,0)</f>
        <v>-37.638919794429526</v>
      </c>
      <c r="H195">
        <f>+IF(input!$C$13,'Data Sheet (2)'!D195,0)</f>
        <v>17.603338950353219</v>
      </c>
      <c r="I195">
        <f>+IF(input!$C$14,'Data Sheet (2)'!E195,0)</f>
        <v>-20.035580844076307</v>
      </c>
    </row>
    <row r="196" spans="2:9" x14ac:dyDescent="0.25">
      <c r="B196">
        <f t="shared" si="11"/>
        <v>3.7199999999999886E-2</v>
      </c>
      <c r="C196">
        <f t="shared" si="8"/>
        <v>-40.216246137541468</v>
      </c>
      <c r="D196">
        <f t="shared" si="9"/>
        <v>17.493080659075929</v>
      </c>
      <c r="E196">
        <f t="shared" si="10"/>
        <v>-22.723165478465539</v>
      </c>
      <c r="G196">
        <f>+IF(input!$C$12,'Data Sheet (2)'!C196,0)</f>
        <v>-40.216246137541468</v>
      </c>
      <c r="H196">
        <f>+IF(input!$C$13,'Data Sheet (2)'!D196,0)</f>
        <v>17.493080659075929</v>
      </c>
      <c r="I196">
        <f>+IF(input!$C$14,'Data Sheet (2)'!E196,0)</f>
        <v>-22.723165478465539</v>
      </c>
    </row>
    <row r="197" spans="2:9" x14ac:dyDescent="0.25">
      <c r="B197">
        <f t="shared" si="11"/>
        <v>3.7399999999999885E-2</v>
      </c>
      <c r="C197">
        <f t="shared" si="8"/>
        <v>-42.634857330203722</v>
      </c>
      <c r="D197">
        <f t="shared" si="9"/>
        <v>17.383512969214078</v>
      </c>
      <c r="E197">
        <f t="shared" si="10"/>
        <v>-25.251344360989645</v>
      </c>
      <c r="G197">
        <f>+IF(input!$C$12,'Data Sheet (2)'!C197,0)</f>
        <v>-42.634857330203722</v>
      </c>
      <c r="H197">
        <f>+IF(input!$C$13,'Data Sheet (2)'!D197,0)</f>
        <v>17.383512969214078</v>
      </c>
      <c r="I197">
        <f>+IF(input!$C$14,'Data Sheet (2)'!E197,0)</f>
        <v>-25.251344360989645</v>
      </c>
    </row>
    <row r="198" spans="2:9" x14ac:dyDescent="0.25">
      <c r="B198">
        <f t="shared" si="11"/>
        <v>3.7599999999999884E-2</v>
      </c>
      <c r="C198">
        <f t="shared" si="8"/>
        <v>-44.885208218997199</v>
      </c>
      <c r="D198">
        <f t="shared" si="9"/>
        <v>17.274631555194397</v>
      </c>
      <c r="E198">
        <f t="shared" si="10"/>
        <v>-27.610576663802803</v>
      </c>
      <c r="G198">
        <f>+IF(input!$C$12,'Data Sheet (2)'!C198,0)</f>
        <v>-44.885208218997199</v>
      </c>
      <c r="H198">
        <f>+IF(input!$C$13,'Data Sheet (2)'!D198,0)</f>
        <v>17.274631555194397</v>
      </c>
      <c r="I198">
        <f>+IF(input!$C$14,'Data Sheet (2)'!E198,0)</f>
        <v>-27.610576663802803</v>
      </c>
    </row>
    <row r="199" spans="2:9" x14ac:dyDescent="0.25">
      <c r="B199">
        <f t="shared" si="11"/>
        <v>3.7799999999999882E-2</v>
      </c>
      <c r="C199">
        <f t="shared" si="8"/>
        <v>-46.958417697051352</v>
      </c>
      <c r="D199">
        <f t="shared" si="9"/>
        <v>17.166432118536832</v>
      </c>
      <c r="E199">
        <f t="shared" si="10"/>
        <v>-29.79198557851452</v>
      </c>
      <c r="G199">
        <f>+IF(input!$C$12,'Data Sheet (2)'!C199,0)</f>
        <v>-46.958417697051352</v>
      </c>
      <c r="H199">
        <f>+IF(input!$C$13,'Data Sheet (2)'!D199,0)</f>
        <v>17.166432118536832</v>
      </c>
      <c r="I199">
        <f>+IF(input!$C$14,'Data Sheet (2)'!E199,0)</f>
        <v>-29.79198557851452</v>
      </c>
    </row>
    <row r="200" spans="2:9" x14ac:dyDescent="0.25">
      <c r="B200">
        <f t="shared" si="11"/>
        <v>3.7999999999999881E-2</v>
      </c>
      <c r="C200">
        <f t="shared" si="8"/>
        <v>-48.846303753715638</v>
      </c>
      <c r="D200">
        <f t="shared" si="9"/>
        <v>17.058910387684776</v>
      </c>
      <c r="E200">
        <f t="shared" si="10"/>
        <v>-31.787393366030862</v>
      </c>
      <c r="G200">
        <f>+IF(input!$C$12,'Data Sheet (2)'!C200,0)</f>
        <v>-48.846303753715638</v>
      </c>
      <c r="H200">
        <f>+IF(input!$C$13,'Data Sheet (2)'!D200,0)</f>
        <v>17.058910387684776</v>
      </c>
      <c r="I200">
        <f>+IF(input!$C$14,'Data Sheet (2)'!E200,0)</f>
        <v>-31.787393366030862</v>
      </c>
    </row>
    <row r="201" spans="2:9" x14ac:dyDescent="0.25">
      <c r="B201">
        <f t="shared" si="11"/>
        <v>3.819999999999988E-2</v>
      </c>
      <c r="C201">
        <f t="shared" si="8"/>
        <v>-50.541415765217479</v>
      </c>
      <c r="D201">
        <f t="shared" si="9"/>
        <v>16.952062117836473</v>
      </c>
      <c r="E201">
        <f t="shared" si="10"/>
        <v>-33.589353647381003</v>
      </c>
      <c r="G201">
        <f>+IF(input!$C$12,'Data Sheet (2)'!C201,0)</f>
        <v>-50.541415765217479</v>
      </c>
      <c r="H201">
        <f>+IF(input!$C$13,'Data Sheet (2)'!D201,0)</f>
        <v>16.952062117836473</v>
      </c>
      <c r="I201">
        <f>+IF(input!$C$14,'Data Sheet (2)'!E201,0)</f>
        <v>-33.589353647381003</v>
      </c>
    </row>
    <row r="202" spans="2:9" x14ac:dyDescent="0.25">
      <c r="B202">
        <f t="shared" si="11"/>
        <v>3.8399999999999879E-2</v>
      </c>
      <c r="C202">
        <f t="shared" si="8"/>
        <v>-52.037063898870507</v>
      </c>
      <c r="D202">
        <f t="shared" si="9"/>
        <v>16.845883090777431</v>
      </c>
      <c r="E202">
        <f t="shared" si="10"/>
        <v>-35.19118080809308</v>
      </c>
      <c r="G202">
        <f>+IF(input!$C$12,'Data Sheet (2)'!C202,0)</f>
        <v>-52.037063898870507</v>
      </c>
      <c r="H202">
        <f>+IF(input!$C$13,'Data Sheet (2)'!D202,0)</f>
        <v>16.845883090777431</v>
      </c>
      <c r="I202">
        <f>+IF(input!$C$14,'Data Sheet (2)'!E202,0)</f>
        <v>-35.19118080809308</v>
      </c>
    </row>
    <row r="203" spans="2:9" x14ac:dyDescent="0.25">
      <c r="B203">
        <f t="shared" si="11"/>
        <v>3.8599999999999877E-2</v>
      </c>
      <c r="C203">
        <f t="shared" ref="C203:C266" si="12">+SQRT(2)*$C$4*SIN($C$1*B203+$C$6-$C$7)</f>
        <v>-53.327345514787822</v>
      </c>
      <c r="D203">
        <f t="shared" ref="D203:D266" si="13">-SQRT(2)*$C$4*SIN($C$6-$C$7)*EXP(-$C$2/$C$3*B203)</f>
        <v>16.740369114713886</v>
      </c>
      <c r="E203">
        <f t="shared" ref="E203:E266" si="14">+C203+D203</f>
        <v>-36.586976400073937</v>
      </c>
      <c r="G203">
        <f>+IF(input!$C$12,'Data Sheet (2)'!C203,0)</f>
        <v>-53.327345514787822</v>
      </c>
      <c r="H203">
        <f>+IF(input!$C$13,'Data Sheet (2)'!D203,0)</f>
        <v>16.740369114713886</v>
      </c>
      <c r="I203">
        <f>+IF(input!$C$14,'Data Sheet (2)'!E203,0)</f>
        <v>-36.586976400073937</v>
      </c>
    </row>
    <row r="204" spans="2:9" x14ac:dyDescent="0.25">
      <c r="B204">
        <f t="shared" si="11"/>
        <v>3.8799999999999876E-2</v>
      </c>
      <c r="C204">
        <f t="shared" si="12"/>
        <v>-54.407168460904991</v>
      </c>
      <c r="D204">
        <f t="shared" si="13"/>
        <v>16.635516024107318</v>
      </c>
      <c r="E204">
        <f t="shared" si="14"/>
        <v>-37.771652436797673</v>
      </c>
      <c r="G204">
        <f>+IF(input!$C$12,'Data Sheet (2)'!C204,0)</f>
        <v>-54.407168460904991</v>
      </c>
      <c r="H204">
        <f>+IF(input!$C$13,'Data Sheet (2)'!D204,0)</f>
        <v>16.635516024107318</v>
      </c>
      <c r="I204">
        <f>+IF(input!$C$14,'Data Sheet (2)'!E204,0)</f>
        <v>-37.771652436797673</v>
      </c>
    </row>
    <row r="205" spans="2:9" x14ac:dyDescent="0.25">
      <c r="B205">
        <f t="shared" ref="B205:B268" si="15">+B204+0.0002</f>
        <v>3.8999999999999875E-2</v>
      </c>
      <c r="C205">
        <f t="shared" si="12"/>
        <v>-55.272271169377888</v>
      </c>
      <c r="D205">
        <f t="shared" si="13"/>
        <v>16.531319679510027</v>
      </c>
      <c r="E205">
        <f t="shared" si="14"/>
        <v>-38.740951489867861</v>
      </c>
      <c r="G205">
        <f>+IF(input!$C$12,'Data Sheet (2)'!C205,0)</f>
        <v>-55.272271169377888</v>
      </c>
      <c r="H205">
        <f>+IF(input!$C$13,'Data Sheet (2)'!D205,0)</f>
        <v>16.531319679510027</v>
      </c>
      <c r="I205">
        <f>+IF(input!$C$14,'Data Sheet (2)'!E205,0)</f>
        <v>-38.740951489867861</v>
      </c>
    </row>
    <row r="206" spans="2:9" x14ac:dyDescent="0.25">
      <c r="B206">
        <f t="shared" si="15"/>
        <v>3.9199999999999874E-2</v>
      </c>
      <c r="C206">
        <f t="shared" si="12"/>
        <v>-55.91923947504398</v>
      </c>
      <c r="D206">
        <f t="shared" si="13"/>
        <v>16.427775967401661</v>
      </c>
      <c r="E206">
        <f t="shared" si="14"/>
        <v>-39.491463507642322</v>
      </c>
      <c r="G206">
        <f>+IF(input!$C$12,'Data Sheet (2)'!C206,0)</f>
        <v>-55.91923947504398</v>
      </c>
      <c r="H206">
        <f>+IF(input!$C$13,'Data Sheet (2)'!D206,0)</f>
        <v>16.427775967401661</v>
      </c>
      <c r="I206">
        <f>+IF(input!$C$14,'Data Sheet (2)'!E206,0)</f>
        <v>-39.491463507642322</v>
      </c>
    </row>
    <row r="207" spans="2:9" x14ac:dyDescent="0.25">
      <c r="B207">
        <f t="shared" si="15"/>
        <v>3.9399999999999873E-2</v>
      </c>
      <c r="C207">
        <f t="shared" si="12"/>
        <v>-56.34552008957251</v>
      </c>
      <c r="D207">
        <f t="shared" si="13"/>
        <v>16.324880800026872</v>
      </c>
      <c r="E207">
        <f t="shared" si="14"/>
        <v>-40.020639289545642</v>
      </c>
      <c r="G207">
        <f>+IF(input!$C$12,'Data Sheet (2)'!C207,0)</f>
        <v>-56.34552008957251</v>
      </c>
      <c r="H207">
        <f>+IF(input!$C$13,'Data Sheet (2)'!D207,0)</f>
        <v>16.324880800026872</v>
      </c>
      <c r="I207">
        <f>+IF(input!$C$14,'Data Sheet (2)'!E207,0)</f>
        <v>-40.020639289545642</v>
      </c>
    </row>
    <row r="208" spans="2:9" x14ac:dyDescent="0.25">
      <c r="B208">
        <f t="shared" si="15"/>
        <v>3.9599999999999871E-2</v>
      </c>
      <c r="C208">
        <f t="shared" si="12"/>
        <v>-56.549430678127038</v>
      </c>
      <c r="D208">
        <f t="shared" si="13"/>
        <v>16.222630115233901</v>
      </c>
      <c r="E208">
        <f t="shared" si="14"/>
        <v>-40.326800562893141</v>
      </c>
      <c r="G208">
        <f>+IF(input!$C$12,'Data Sheet (2)'!C208,0)</f>
        <v>-56.549430678127038</v>
      </c>
      <c r="H208">
        <f>+IF(input!$C$13,'Data Sheet (2)'!D208,0)</f>
        <v>16.222630115233901</v>
      </c>
      <c r="I208">
        <f>+IF(input!$C$14,'Data Sheet (2)'!E208,0)</f>
        <v>-40.326800562893141</v>
      </c>
    </row>
    <row r="209" spans="2:9" x14ac:dyDescent="0.25">
      <c r="B209">
        <f t="shared" si="15"/>
        <v>3.979999999999987E-2</v>
      </c>
      <c r="C209">
        <f t="shared" si="12"/>
        <v>-56.530166498772417</v>
      </c>
      <c r="D209">
        <f t="shared" si="13"/>
        <v>16.121019876314239</v>
      </c>
      <c r="E209">
        <f t="shared" si="14"/>
        <v>-40.409146622458181</v>
      </c>
      <c r="G209">
        <f>+IF(input!$C$12,'Data Sheet (2)'!C209,0)</f>
        <v>-56.530166498772417</v>
      </c>
      <c r="H209">
        <f>+IF(input!$C$13,'Data Sheet (2)'!D209,0)</f>
        <v>16.121019876314239</v>
      </c>
      <c r="I209">
        <f>+IF(input!$C$14,'Data Sheet (2)'!E209,0)</f>
        <v>-40.409146622458181</v>
      </c>
    </row>
    <row r="210" spans="2:9" x14ac:dyDescent="0.25">
      <c r="B210">
        <f t="shared" si="15"/>
        <v>3.9999999999999869E-2</v>
      </c>
      <c r="C210">
        <f t="shared" si="12"/>
        <v>-56.287803578423592</v>
      </c>
      <c r="D210">
        <f t="shared" si="13"/>
        <v>16.02004607184325</v>
      </c>
      <c r="E210">
        <f t="shared" si="14"/>
        <v>-40.267757506580338</v>
      </c>
      <c r="G210">
        <f>+IF(input!$C$12,'Data Sheet (2)'!C210,0)</f>
        <v>-56.287803578423592</v>
      </c>
      <c r="H210">
        <f>+IF(input!$C$13,'Data Sheet (2)'!D210,0)</f>
        <v>16.02004607184325</v>
      </c>
      <c r="I210">
        <f>+IF(input!$C$14,'Data Sheet (2)'!E210,0)</f>
        <v>-40.267757506580338</v>
      </c>
    </row>
    <row r="211" spans="2:9" x14ac:dyDescent="0.25">
      <c r="B211">
        <f t="shared" si="15"/>
        <v>4.0199999999999868E-2</v>
      </c>
      <c r="C211">
        <f t="shared" si="12"/>
        <v>-55.823298412802089</v>
      </c>
      <c r="D211">
        <f t="shared" si="13"/>
        <v>15.919704715521787</v>
      </c>
      <c r="E211">
        <f t="shared" si="14"/>
        <v>-39.9035936972803</v>
      </c>
      <c r="G211">
        <f>+IF(input!$C$12,'Data Sheet (2)'!C211,0)</f>
        <v>-55.823298412802089</v>
      </c>
      <c r="H211">
        <f>+IF(input!$C$13,'Data Sheet (2)'!D211,0)</f>
        <v>15.919704715521787</v>
      </c>
      <c r="I211">
        <f>+IF(input!$C$14,'Data Sheet (2)'!E211,0)</f>
        <v>-39.9035936972803</v>
      </c>
    </row>
    <row r="212" spans="2:9" x14ac:dyDescent="0.25">
      <c r="B212">
        <f t="shared" si="15"/>
        <v>4.0399999999999867E-2</v>
      </c>
      <c r="C212">
        <f t="shared" si="12"/>
        <v>-55.138484191584396</v>
      </c>
      <c r="D212">
        <f t="shared" si="13"/>
        <v>15.81999184601886</v>
      </c>
      <c r="E212">
        <f t="shared" si="14"/>
        <v>-39.318492345565538</v>
      </c>
      <c r="G212">
        <f>+IF(input!$C$12,'Data Sheet (2)'!C212,0)</f>
        <v>-55.138484191584396</v>
      </c>
      <c r="H212">
        <f>+IF(input!$C$13,'Data Sheet (2)'!D212,0)</f>
        <v>15.81999184601886</v>
      </c>
      <c r="I212">
        <f>+IF(input!$C$14,'Data Sheet (2)'!E212,0)</f>
        <v>-39.318492345565538</v>
      </c>
    </row>
    <row r="213" spans="2:9" x14ac:dyDescent="0.25">
      <c r="B213">
        <f t="shared" si="15"/>
        <v>4.0599999999999865E-2</v>
      </c>
      <c r="C213">
        <f t="shared" si="12"/>
        <v>-54.23606356363981</v>
      </c>
      <c r="D213">
        <f t="shared" si="13"/>
        <v>15.720903526815208</v>
      </c>
      <c r="E213">
        <f t="shared" si="14"/>
        <v>-38.515160036824604</v>
      </c>
      <c r="G213">
        <f>+IF(input!$C$12,'Data Sheet (2)'!C213,0)</f>
        <v>-54.23606356363981</v>
      </c>
      <c r="H213">
        <f>+IF(input!$C$13,'Data Sheet (2)'!D213,0)</f>
        <v>15.720903526815208</v>
      </c>
      <c r="I213">
        <f>+IF(input!$C$14,'Data Sheet (2)'!E213,0)</f>
        <v>-38.515160036824604</v>
      </c>
    </row>
    <row r="214" spans="2:9" x14ac:dyDescent="0.25">
      <c r="B214">
        <f t="shared" si="15"/>
        <v>4.0799999999999864E-2</v>
      </c>
      <c r="C214">
        <f t="shared" si="12"/>
        <v>-53.11959797091005</v>
      </c>
      <c r="D214">
        <f t="shared" si="13"/>
        <v>15.622435846047924</v>
      </c>
      <c r="E214">
        <f t="shared" si="14"/>
        <v>-37.497162124862129</v>
      </c>
      <c r="G214">
        <f>+IF(input!$C$12,'Data Sheet (2)'!C214,0)</f>
        <v>-53.11959797091005</v>
      </c>
      <c r="H214">
        <f>+IF(input!$C$13,'Data Sheet (2)'!D214,0)</f>
        <v>15.622435846047924</v>
      </c>
      <c r="I214">
        <f>+IF(input!$C$14,'Data Sheet (2)'!E214,0)</f>
        <v>-37.497162124862129</v>
      </c>
    </row>
    <row r="215" spans="2:9" x14ac:dyDescent="0.25">
      <c r="B215">
        <f t="shared" si="15"/>
        <v>4.0999999999999863E-2</v>
      </c>
      <c r="C215">
        <f t="shared" si="12"/>
        <v>-51.793493593025012</v>
      </c>
      <c r="D215">
        <f t="shared" si="13"/>
        <v>15.524584916355991</v>
      </c>
      <c r="E215">
        <f t="shared" si="14"/>
        <v>-36.268908676669021</v>
      </c>
      <c r="G215">
        <f>+IF(input!$C$12,'Data Sheet (2)'!C215,0)</f>
        <v>-51.793493593025012</v>
      </c>
      <c r="H215">
        <f>+IF(input!$C$13,'Data Sheet (2)'!D215,0)</f>
        <v>15.524584916355991</v>
      </c>
      <c r="I215">
        <f>+IF(input!$C$14,'Data Sheet (2)'!E215,0)</f>
        <v>-36.268908676669021</v>
      </c>
    </row>
    <row r="216" spans="2:9" x14ac:dyDescent="0.25">
      <c r="B216">
        <f t="shared" si="15"/>
        <v>4.1199999999999862E-2</v>
      </c>
      <c r="C216">
        <f t="shared" si="12"/>
        <v>-50.26298395812475</v>
      </c>
      <c r="D216">
        <f t="shared" si="13"/>
        <v>15.427346874726835</v>
      </c>
      <c r="E216">
        <f t="shared" si="14"/>
        <v>-34.835637083397913</v>
      </c>
      <c r="G216">
        <f>+IF(input!$C$12,'Data Sheet (2)'!C216,0)</f>
        <v>-50.26298395812475</v>
      </c>
      <c r="H216">
        <f>+IF(input!$C$13,'Data Sheet (2)'!D216,0)</f>
        <v>15.427346874726835</v>
      </c>
      <c r="I216">
        <f>+IF(input!$C$14,'Data Sheet (2)'!E216,0)</f>
        <v>-34.835637083397913</v>
      </c>
    </row>
    <row r="217" spans="2:9" x14ac:dyDescent="0.25">
      <c r="B217">
        <f t="shared" si="15"/>
        <v>4.1399999999999861E-2</v>
      </c>
      <c r="C217">
        <f t="shared" si="12"/>
        <v>-48.534109288514863</v>
      </c>
      <c r="D217">
        <f t="shared" si="13"/>
        <v>15.330717882343821</v>
      </c>
      <c r="E217">
        <f t="shared" si="14"/>
        <v>-33.203391406171043</v>
      </c>
      <c r="G217">
        <f>+IF(input!$C$12,'Data Sheet (2)'!C217,0)</f>
        <v>-48.534109288514863</v>
      </c>
      <c r="H217">
        <f>+IF(input!$C$13,'Data Sheet (2)'!D217,0)</f>
        <v>15.330717882343821</v>
      </c>
      <c r="I217">
        <f>+IF(input!$C$14,'Data Sheet (2)'!E217,0)</f>
        <v>-33.203391406171043</v>
      </c>
    </row>
    <row r="218" spans="2:9" x14ac:dyDescent="0.25">
      <c r="B218">
        <f t="shared" si="15"/>
        <v>4.1599999999999859E-2</v>
      </c>
      <c r="C218">
        <f t="shared" si="12"/>
        <v>-46.613692662668605</v>
      </c>
      <c r="D218">
        <f t="shared" si="13"/>
        <v>15.234694124434673</v>
      </c>
      <c r="E218">
        <f t="shared" si="14"/>
        <v>-31.37899853823393</v>
      </c>
      <c r="G218">
        <f>+IF(input!$C$12,'Data Sheet (2)'!C218,0)</f>
        <v>-46.613692662668605</v>
      </c>
      <c r="H218">
        <f>+IF(input!$C$13,'Data Sheet (2)'!D218,0)</f>
        <v>15.234694124434673</v>
      </c>
      <c r="I218">
        <f>+IF(input!$C$14,'Data Sheet (2)'!E218,0)</f>
        <v>-31.37899853823393</v>
      </c>
    </row>
    <row r="219" spans="2:9" x14ac:dyDescent="0.25">
      <c r="B219">
        <f t="shared" si="15"/>
        <v>4.1799999999999858E-2</v>
      </c>
      <c r="C219">
        <f t="shared" si="12"/>
        <v>-44.50931308765329</v>
      </c>
      <c r="D219">
        <f t="shared" si="13"/>
        <v>15.139271810120913</v>
      </c>
      <c r="E219">
        <f t="shared" si="14"/>
        <v>-29.370041277532376</v>
      </c>
      <c r="G219">
        <f>+IF(input!$C$12,'Data Sheet (2)'!C219,0)</f>
        <v>-44.50931308765329</v>
      </c>
      <c r="H219">
        <f>+IF(input!$C$13,'Data Sheet (2)'!D219,0)</f>
        <v>15.139271810120913</v>
      </c>
      <c r="I219">
        <f>+IF(input!$C$14,'Data Sheet (2)'!E219,0)</f>
        <v>-29.370041277532376</v>
      </c>
    </row>
    <row r="220" spans="2:9" x14ac:dyDescent="0.25">
      <c r="B220">
        <f t="shared" si="15"/>
        <v>4.1999999999999857E-2</v>
      </c>
      <c r="C220">
        <f t="shared" si="12"/>
        <v>-42.229275588251923</v>
      </c>
      <c r="D220">
        <f t="shared" si="13"/>
        <v>15.044447172268168</v>
      </c>
      <c r="E220">
        <f t="shared" si="14"/>
        <v>-27.184828415983755</v>
      </c>
      <c r="G220">
        <f>+IF(input!$C$12,'Data Sheet (2)'!C220,0)</f>
        <v>-42.229275588251923</v>
      </c>
      <c r="H220">
        <f>+IF(input!$C$13,'Data Sheet (2)'!D220,0)</f>
        <v>15.044447172268168</v>
      </c>
      <c r="I220">
        <f>+IF(input!$C$14,'Data Sheet (2)'!E220,0)</f>
        <v>-27.184828415983755</v>
      </c>
    </row>
    <row r="221" spans="2:9" x14ac:dyDescent="0.25">
      <c r="B221">
        <f t="shared" si="15"/>
        <v>4.2199999999999856E-2</v>
      </c>
      <c r="C221">
        <f t="shared" si="12"/>
        <v>-39.782578430824593</v>
      </c>
      <c r="D221">
        <f t="shared" si="13"/>
        <v>14.950216467337476</v>
      </c>
      <c r="E221">
        <f t="shared" si="14"/>
        <v>-24.832361963487116</v>
      </c>
      <c r="G221">
        <f>+IF(input!$C$12,'Data Sheet (2)'!C221,0)</f>
        <v>-39.782578430824593</v>
      </c>
      <c r="H221">
        <f>+IF(input!$C$13,'Data Sheet (2)'!D221,0)</f>
        <v>14.950216467337476</v>
      </c>
      <c r="I221">
        <f>+IF(input!$C$14,'Data Sheet (2)'!E221,0)</f>
        <v>-24.832361963487116</v>
      </c>
    </row>
    <row r="222" spans="2:9" x14ac:dyDescent="0.25">
      <c r="B222">
        <f t="shared" si="15"/>
        <v>4.2399999999999854E-2</v>
      </c>
      <c r="C222">
        <f t="shared" si="12"/>
        <v>-37.17887761126206</v>
      </c>
      <c r="D222">
        <f t="shared" si="13"/>
        <v>14.856575975237478</v>
      </c>
      <c r="E222">
        <f t="shared" si="14"/>
        <v>-22.322301636024584</v>
      </c>
      <c r="G222">
        <f>+IF(input!$C$12,'Data Sheet (2)'!C222,0)</f>
        <v>-37.17887761126206</v>
      </c>
      <c r="H222">
        <f>+IF(input!$C$13,'Data Sheet (2)'!D222,0)</f>
        <v>14.856575975237478</v>
      </c>
      <c r="I222">
        <f>+IF(input!$C$14,'Data Sheet (2)'!E222,0)</f>
        <v>-22.322301636024584</v>
      </c>
    </row>
    <row r="223" spans="2:9" x14ac:dyDescent="0.25">
      <c r="B223">
        <f t="shared" si="15"/>
        <v>4.2599999999999853E-2</v>
      </c>
      <c r="C223">
        <f t="shared" si="12"/>
        <v>-34.42844874718137</v>
      </c>
      <c r="D223">
        <f t="shared" si="13"/>
        <v>14.763521999177552</v>
      </c>
      <c r="E223">
        <f t="shared" si="14"/>
        <v>-19.664926748003818</v>
      </c>
      <c r="G223">
        <f>+IF(input!$C$12,'Data Sheet (2)'!C223,0)</f>
        <v>-34.42844874718137</v>
      </c>
      <c r="H223">
        <f>+IF(input!$C$13,'Data Sheet (2)'!D223,0)</f>
        <v>14.763521999177552</v>
      </c>
      <c r="I223">
        <f>+IF(input!$C$14,'Data Sheet (2)'!E223,0)</f>
        <v>-19.664926748003818</v>
      </c>
    </row>
    <row r="224" spans="2:9" x14ac:dyDescent="0.25">
      <c r="B224">
        <f t="shared" si="15"/>
        <v>4.2799999999999852E-2</v>
      </c>
      <c r="C224">
        <f t="shared" si="12"/>
        <v>-31.542146524757641</v>
      </c>
      <c r="D224">
        <f t="shared" si="13"/>
        <v>14.671050865521899</v>
      </c>
      <c r="E224">
        <f t="shared" si="14"/>
        <v>-16.871095659235742</v>
      </c>
      <c r="G224">
        <f>+IF(input!$C$12,'Data Sheet (2)'!C224,0)</f>
        <v>-31.542146524757641</v>
      </c>
      <c r="H224">
        <f>+IF(input!$C$13,'Data Sheet (2)'!D224,0)</f>
        <v>14.671050865521899</v>
      </c>
      <c r="I224">
        <f>+IF(input!$C$14,'Data Sheet (2)'!E224,0)</f>
        <v>-16.871095659235742</v>
      </c>
    </row>
    <row r="225" spans="2:9" x14ac:dyDescent="0.25">
      <c r="B225">
        <f t="shared" si="15"/>
        <v>4.2999999999999851E-2</v>
      </c>
      <c r="C225">
        <f t="shared" si="12"/>
        <v>-28.531361860236728</v>
      </c>
      <c r="D225">
        <f t="shared" si="13"/>
        <v>14.579158923644465</v>
      </c>
      <c r="E225">
        <f t="shared" si="14"/>
        <v>-13.952202936592263</v>
      </c>
      <c r="G225">
        <f>+IF(input!$C$12,'Data Sheet (2)'!C225,0)</f>
        <v>-28.531361860236728</v>
      </c>
      <c r="H225">
        <f>+IF(input!$C$13,'Data Sheet (2)'!D225,0)</f>
        <v>14.579158923644465</v>
      </c>
      <c r="I225">
        <f>+IF(input!$C$14,'Data Sheet (2)'!E225,0)</f>
        <v>-13.952202936592263</v>
      </c>
    </row>
    <row r="226" spans="2:9" x14ac:dyDescent="0.25">
      <c r="B226">
        <f t="shared" si="15"/>
        <v>4.319999999999985E-2</v>
      </c>
      <c r="C226">
        <f t="shared" si="12"/>
        <v>-25.407976945192804</v>
      </c>
      <c r="D226">
        <f t="shared" si="13"/>
        <v>14.487842545784865</v>
      </c>
      <c r="E226">
        <f t="shared" si="14"/>
        <v>-10.920134399407939</v>
      </c>
      <c r="G226">
        <f>+IF(input!$C$12,'Data Sheet (2)'!C226,0)</f>
        <v>-25.407976945192804</v>
      </c>
      <c r="H226">
        <f>+IF(input!$C$13,'Data Sheet (2)'!D226,0)</f>
        <v>14.487842545784865</v>
      </c>
      <c r="I226">
        <f>+IF(input!$C$14,'Data Sheet (2)'!E226,0)</f>
        <v>-10.920134399407939</v>
      </c>
    </row>
    <row r="227" spans="2:9" x14ac:dyDescent="0.25">
      <c r="B227">
        <f t="shared" si="15"/>
        <v>4.3399999999999848E-2</v>
      </c>
      <c r="C227">
        <f t="shared" si="12"/>
        <v>-22.184318352946718</v>
      </c>
      <c r="D227">
        <f t="shared" si="13"/>
        <v>14.397098126905142</v>
      </c>
      <c r="E227">
        <f t="shared" si="14"/>
        <v>-7.7872202260415762</v>
      </c>
      <c r="G227">
        <f>+IF(input!$C$12,'Data Sheet (2)'!C227,0)</f>
        <v>-22.184318352946718</v>
      </c>
      <c r="H227">
        <f>+IF(input!$C$13,'Data Sheet (2)'!D227,0)</f>
        <v>14.397098126905142</v>
      </c>
      <c r="I227">
        <f>+IF(input!$C$14,'Data Sheet (2)'!E227,0)</f>
        <v>-7.7872202260415762</v>
      </c>
    </row>
    <row r="228" spans="2:9" x14ac:dyDescent="0.25">
      <c r="B228">
        <f t="shared" si="15"/>
        <v>4.3599999999999847E-2</v>
      </c>
      <c r="C228">
        <f t="shared" si="12"/>
        <v>-18.873108391212551</v>
      </c>
      <c r="D228">
        <f t="shared" si="13"/>
        <v>14.306922084547443</v>
      </c>
      <c r="E228">
        <f t="shared" si="14"/>
        <v>-4.5661863066651076</v>
      </c>
      <c r="G228">
        <f>+IF(input!$C$12,'Data Sheet (2)'!C228,0)</f>
        <v>-18.873108391212551</v>
      </c>
      <c r="H228">
        <f>+IF(input!$C$13,'Data Sheet (2)'!D228,0)</f>
        <v>14.306922084547443</v>
      </c>
      <c r="I228">
        <f>+IF(input!$C$14,'Data Sheet (2)'!E228,0)</f>
        <v>-4.5661863066651076</v>
      </c>
    </row>
    <row r="229" spans="2:9" x14ac:dyDescent="0.25">
      <c r="B229">
        <f t="shared" si="15"/>
        <v>4.3799999999999846E-2</v>
      </c>
      <c r="C229">
        <f t="shared" si="12"/>
        <v>-15.487414892961324</v>
      </c>
      <c r="D229">
        <f t="shared" si="13"/>
        <v>14.217310858692599</v>
      </c>
      <c r="E229">
        <f t="shared" si="14"/>
        <v>-1.2701040342687246</v>
      </c>
      <c r="G229">
        <f>+IF(input!$C$12,'Data Sheet (2)'!C229,0)</f>
        <v>-15.487414892961324</v>
      </c>
      <c r="H229">
        <f>+IF(input!$C$13,'Data Sheet (2)'!D229,0)</f>
        <v>14.217310858692599</v>
      </c>
      <c r="I229">
        <f>+IF(input!$C$14,'Data Sheet (2)'!E229,0)</f>
        <v>-1.2701040342687246</v>
      </c>
    </row>
    <row r="230" spans="2:9" x14ac:dyDescent="0.25">
      <c r="B230">
        <f t="shared" si="15"/>
        <v>4.3999999999999845E-2</v>
      </c>
      <c r="C230">
        <f t="shared" si="12"/>
        <v>-12.04059964365441</v>
      </c>
      <c r="D230">
        <f t="shared" si="13"/>
        <v>14.128260911619575</v>
      </c>
      <c r="E230">
        <f t="shared" si="14"/>
        <v>2.0876612679651654</v>
      </c>
      <c r="G230">
        <f>+IF(input!$C$12,'Data Sheet (2)'!C230,0)</f>
        <v>-12.04059964365441</v>
      </c>
      <c r="H230">
        <f>+IF(input!$C$13,'Data Sheet (2)'!D230,0)</f>
        <v>14.128260911619575</v>
      </c>
      <c r="I230">
        <f>+IF(input!$C$14,'Data Sheet (2)'!E230,0)</f>
        <v>2.0876612679651654</v>
      </c>
    </row>
    <row r="231" spans="2:9" x14ac:dyDescent="0.25">
      <c r="B231">
        <f t="shared" si="15"/>
        <v>4.4199999999999844E-2</v>
      </c>
      <c r="C231">
        <f t="shared" si="12"/>
        <v>-8.5462656483807251</v>
      </c>
      <c r="D231">
        <f t="shared" si="13"/>
        <v>14.039768727765805</v>
      </c>
      <c r="E231">
        <f t="shared" si="14"/>
        <v>5.4935030793850803</v>
      </c>
      <c r="G231">
        <f>+IF(input!$C$12,'Data Sheet (2)'!C231,0)</f>
        <v>-8.5462656483807251</v>
      </c>
      <c r="H231">
        <f>+IF(input!$C$13,'Data Sheet (2)'!D231,0)</f>
        <v>14.039768727765805</v>
      </c>
      <c r="I231">
        <f>+IF(input!$C$14,'Data Sheet (2)'!E231,0)</f>
        <v>5.4935030793850803</v>
      </c>
    </row>
    <row r="232" spans="2:9" x14ac:dyDescent="0.25">
      <c r="B232">
        <f t="shared" si="15"/>
        <v>4.4399999999999842E-2</v>
      </c>
      <c r="C232">
        <f t="shared" si="12"/>
        <v>-5.0182034470102597</v>
      </c>
      <c r="D232">
        <f t="shared" si="13"/>
        <v>13.951830813588414</v>
      </c>
      <c r="E232">
        <f t="shared" si="14"/>
        <v>8.933627366578154</v>
      </c>
      <c r="G232">
        <f>+IF(input!$C$12,'Data Sheet (2)'!C232,0)</f>
        <v>-5.0182034470102597</v>
      </c>
      <c r="H232">
        <f>+IF(input!$C$13,'Data Sheet (2)'!D232,0)</f>
        <v>13.951830813588414</v>
      </c>
      <c r="I232">
        <f>+IF(input!$C$14,'Data Sheet (2)'!E232,0)</f>
        <v>8.933627366578154</v>
      </c>
    </row>
    <row r="233" spans="2:9" x14ac:dyDescent="0.25">
      <c r="B233">
        <f t="shared" si="15"/>
        <v>4.4599999999999841E-2</v>
      </c>
      <c r="C233">
        <f t="shared" si="12"/>
        <v>-1.4703366892335259</v>
      </c>
      <c r="D233">
        <f t="shared" si="13"/>
        <v>13.864443697426273</v>
      </c>
      <c r="E233">
        <f t="shared" si="14"/>
        <v>12.394107008192748</v>
      </c>
      <c r="G233">
        <f>+IF(input!$C$12,'Data Sheet (2)'!C233,0)</f>
        <v>-1.4703366892335259</v>
      </c>
      <c r="H233">
        <f>+IF(input!$C$13,'Data Sheet (2)'!D233,0)</f>
        <v>13.864443697426273</v>
      </c>
      <c r="I233">
        <f>+IF(input!$C$14,'Data Sheet (2)'!E233,0)</f>
        <v>12.394107008192748</v>
      </c>
    </row>
    <row r="234" spans="2:9" x14ac:dyDescent="0.25">
      <c r="B234">
        <f t="shared" si="15"/>
        <v>4.479999999999984E-2</v>
      </c>
      <c r="C234">
        <f t="shared" si="12"/>
        <v>2.0833328157226756</v>
      </c>
      <c r="D234">
        <f t="shared" si="13"/>
        <v>13.777603929362972</v>
      </c>
      <c r="E234">
        <f t="shared" si="14"/>
        <v>15.860936745085647</v>
      </c>
      <c r="G234">
        <f>+IF(input!$C$12,'Data Sheet (2)'!C234,0)</f>
        <v>2.0833328157226756</v>
      </c>
      <c r="H234">
        <f>+IF(input!$C$13,'Data Sheet (2)'!D234,0)</f>
        <v>13.777603929362972</v>
      </c>
      <c r="I234">
        <f>+IF(input!$C$14,'Data Sheet (2)'!E234,0)</f>
        <v>15.860936745085647</v>
      </c>
    </row>
    <row r="235" spans="2:9" x14ac:dyDescent="0.25">
      <c r="B235">
        <f t="shared" si="15"/>
        <v>4.4999999999999839E-2</v>
      </c>
      <c r="C235">
        <f t="shared" si="12"/>
        <v>5.6287803578394486</v>
      </c>
      <c r="D235">
        <f t="shared" si="13"/>
        <v>13.6913080810906</v>
      </c>
      <c r="E235">
        <f t="shared" si="14"/>
        <v>19.32008843893005</v>
      </c>
      <c r="G235">
        <f>+IF(input!$C$12,'Data Sheet (2)'!C235,0)</f>
        <v>5.6287803578394486</v>
      </c>
      <c r="H235">
        <f>+IF(input!$C$13,'Data Sheet (2)'!D235,0)</f>
        <v>13.6913080810906</v>
      </c>
      <c r="I235">
        <f>+IF(input!$C$14,'Data Sheet (2)'!E235,0)</f>
        <v>19.32008843893005</v>
      </c>
    </row>
    <row r="236" spans="2:9" x14ac:dyDescent="0.25">
      <c r="B236">
        <f t="shared" si="15"/>
        <v>4.5199999999999838E-2</v>
      </c>
      <c r="C236">
        <f t="shared" si="12"/>
        <v>9.1520136754289645</v>
      </c>
      <c r="D236">
        <f t="shared" si="13"/>
        <v>13.605552745774419</v>
      </c>
      <c r="E236">
        <f t="shared" si="14"/>
        <v>22.757566421203386</v>
      </c>
      <c r="G236">
        <f>+IF(input!$C$12,'Data Sheet (2)'!C236,0)</f>
        <v>9.1520136754289645</v>
      </c>
      <c r="H236">
        <f>+IF(input!$C$13,'Data Sheet (2)'!D236,0)</f>
        <v>13.605552745774419</v>
      </c>
      <c r="I236">
        <f>+IF(input!$C$14,'Data Sheet (2)'!E236,0)</f>
        <v>22.757566421203386</v>
      </c>
    </row>
    <row r="237" spans="2:9" x14ac:dyDescent="0.25">
      <c r="B237">
        <f t="shared" si="15"/>
        <v>4.5399999999999836E-2</v>
      </c>
      <c r="C237">
        <f t="shared" si="12"/>
        <v>12.639128176198893</v>
      </c>
      <c r="D237">
        <f t="shared" si="13"/>
        <v>13.520334537918346</v>
      </c>
      <c r="E237">
        <f t="shared" si="14"/>
        <v>26.15946271411724</v>
      </c>
      <c r="G237">
        <f>+IF(input!$C$12,'Data Sheet (2)'!C237,0)</f>
        <v>12.639128176198893</v>
      </c>
      <c r="H237">
        <f>+IF(input!$C$13,'Data Sheet (2)'!D237,0)</f>
        <v>13.520334537918346</v>
      </c>
      <c r="I237">
        <f>+IF(input!$C$14,'Data Sheet (2)'!E237,0)</f>
        <v>26.15946271411724</v>
      </c>
    </row>
    <row r="238" spans="2:9" x14ac:dyDescent="0.25">
      <c r="B238">
        <f t="shared" si="15"/>
        <v>4.5599999999999835E-2</v>
      </c>
      <c r="C238">
        <f t="shared" si="12"/>
        <v>16.076361812325775</v>
      </c>
      <c r="D238">
        <f t="shared" si="13"/>
        <v>13.43565009323132</v>
      </c>
      <c r="E238">
        <f t="shared" si="14"/>
        <v>29.512011905557095</v>
      </c>
      <c r="G238">
        <f>+IF(input!$C$12,'Data Sheet (2)'!C238,0)</f>
        <v>16.076361812325775</v>
      </c>
      <c r="H238">
        <f>+IF(input!$C$13,'Data Sheet (2)'!D238,0)</f>
        <v>13.43565009323132</v>
      </c>
      <c r="I238">
        <f>+IF(input!$C$14,'Data Sheet (2)'!E238,0)</f>
        <v>29.512011905557095</v>
      </c>
    </row>
    <row r="239" spans="2:9" x14ac:dyDescent="0.25">
      <c r="B239">
        <f t="shared" si="15"/>
        <v>4.5799999999999834E-2</v>
      </c>
      <c r="C239">
        <f t="shared" si="12"/>
        <v>19.450149392970488</v>
      </c>
      <c r="D239">
        <f t="shared" si="13"/>
        <v>13.35149606849447</v>
      </c>
      <c r="E239">
        <f t="shared" si="14"/>
        <v>32.801645461464958</v>
      </c>
      <c r="G239">
        <f>+IF(input!$C$12,'Data Sheet (2)'!C239,0)</f>
        <v>19.450149392970488</v>
      </c>
      <c r="H239">
        <f>+IF(input!$C$13,'Data Sheet (2)'!D239,0)</f>
        <v>13.35149606849447</v>
      </c>
      <c r="I239">
        <f>+IF(input!$C$14,'Data Sheet (2)'!E239,0)</f>
        <v>32.801645461464958</v>
      </c>
    </row>
    <row r="240" spans="2:9" x14ac:dyDescent="0.25">
      <c r="B240">
        <f t="shared" si="15"/>
        <v>4.5999999999999833E-2</v>
      </c>
      <c r="C240">
        <f t="shared" si="12"/>
        <v>22.747176119889161</v>
      </c>
      <c r="D240">
        <f t="shared" si="13"/>
        <v>13.267869141429133</v>
      </c>
      <c r="E240">
        <f t="shared" si="14"/>
        <v>36.015045261318292</v>
      </c>
      <c r="G240">
        <f>+IF(input!$C$12,'Data Sheet (2)'!C240,0)</f>
        <v>22.747176119889161</v>
      </c>
      <c r="H240">
        <f>+IF(input!$C$13,'Data Sheet (2)'!D240,0)</f>
        <v>13.267869141429133</v>
      </c>
      <c r="I240">
        <f>+IF(input!$C$14,'Data Sheet (2)'!E240,0)</f>
        <v>36.015045261318292</v>
      </c>
    </row>
    <row r="241" spans="2:9" x14ac:dyDescent="0.25">
      <c r="B241">
        <f t="shared" si="15"/>
        <v>4.6199999999999831E-2</v>
      </c>
      <c r="C241">
        <f t="shared" si="12"/>
        <v>25.954430134858885</v>
      </c>
      <c r="D241">
        <f t="shared" si="13"/>
        <v>13.184766010565697</v>
      </c>
      <c r="E241">
        <f t="shared" si="14"/>
        <v>39.139196145424584</v>
      </c>
      <c r="G241">
        <f>+IF(input!$C$12,'Data Sheet (2)'!C241,0)</f>
        <v>25.954430134858885</v>
      </c>
      <c r="H241">
        <f>+IF(input!$C$13,'Data Sheet (2)'!D241,0)</f>
        <v>13.184766010565697</v>
      </c>
      <c r="I241">
        <f>+IF(input!$C$14,'Data Sheet (2)'!E241,0)</f>
        <v>39.139196145424584</v>
      </c>
    </row>
    <row r="242" spans="2:9" x14ac:dyDescent="0.25">
      <c r="B242">
        <f t="shared" si="15"/>
        <v>4.639999999999983E-2</v>
      </c>
      <c r="C242">
        <f t="shared" si="12"/>
        <v>29.059253871537553</v>
      </c>
      <c r="D242">
        <f t="shared" si="13"/>
        <v>13.102183395113265</v>
      </c>
      <c r="E242">
        <f t="shared" si="14"/>
        <v>42.161437266650822</v>
      </c>
      <c r="G242">
        <f>+IF(input!$C$12,'Data Sheet (2)'!C242,0)</f>
        <v>29.059253871537553</v>
      </c>
      <c r="H242">
        <f>+IF(input!$C$13,'Data Sheet (2)'!D242,0)</f>
        <v>13.102183395113265</v>
      </c>
      <c r="I242">
        <f>+IF(input!$C$14,'Data Sheet (2)'!E242,0)</f>
        <v>42.161437266650822</v>
      </c>
    </row>
    <row r="243" spans="2:9" x14ac:dyDescent="0.25">
      <c r="B243">
        <f t="shared" si="15"/>
        <v>4.6599999999999829E-2</v>
      </c>
      <c r="C243">
        <f t="shared" si="12"/>
        <v>32.049394009095529</v>
      </c>
      <c r="D243">
        <f t="shared" si="13"/>
        <v>13.020118034830132</v>
      </c>
      <c r="E243">
        <f t="shared" si="14"/>
        <v>45.069512043925663</v>
      </c>
      <c r="G243">
        <f>+IF(input!$C$12,'Data Sheet (2)'!C243,0)</f>
        <v>32.049394009095529</v>
      </c>
      <c r="H243">
        <f>+IF(input!$C$13,'Data Sheet (2)'!D243,0)</f>
        <v>13.020118034830132</v>
      </c>
      <c r="I243">
        <f>+IF(input!$C$14,'Data Sheet (2)'!E243,0)</f>
        <v>45.069512043925663</v>
      </c>
    </row>
    <row r="244" spans="2:9" x14ac:dyDescent="0.25">
      <c r="B244">
        <f t="shared" si="15"/>
        <v>4.6799999999999828E-2</v>
      </c>
      <c r="C244">
        <f t="shared" si="12"/>
        <v>34.913049830474961</v>
      </c>
      <c r="D244">
        <f t="shared" si="13"/>
        <v>12.93856668989508</v>
      </c>
      <c r="E244">
        <f t="shared" si="14"/>
        <v>47.851616520370044</v>
      </c>
      <c r="G244">
        <f>+IF(input!$C$12,'Data Sheet (2)'!C244,0)</f>
        <v>34.913049830474961</v>
      </c>
      <c r="H244">
        <f>+IF(input!$C$13,'Data Sheet (2)'!D244,0)</f>
        <v>12.93856668989508</v>
      </c>
      <c r="I244">
        <f>+IF(input!$C$14,'Data Sheet (2)'!E244,0)</f>
        <v>47.851616520370044</v>
      </c>
    </row>
    <row r="245" spans="2:9" x14ac:dyDescent="0.25">
      <c r="B245">
        <f t="shared" si="15"/>
        <v>4.6999999999999827E-2</v>
      </c>
      <c r="C245">
        <f t="shared" si="12"/>
        <v>37.638919794428773</v>
      </c>
      <c r="D245">
        <f t="shared" si="13"/>
        <v>12.857526140779456</v>
      </c>
      <c r="E245">
        <f t="shared" si="14"/>
        <v>50.496445935208229</v>
      </c>
      <c r="G245">
        <f>+IF(input!$C$12,'Data Sheet (2)'!C245,0)</f>
        <v>37.638919794428773</v>
      </c>
      <c r="H245">
        <f>+IF(input!$C$13,'Data Sheet (2)'!D245,0)</f>
        <v>12.857526140779456</v>
      </c>
      <c r="I245">
        <f>+IF(input!$C$14,'Data Sheet (2)'!E245,0)</f>
        <v>50.496445935208229</v>
      </c>
    </row>
    <row r="246" spans="2:9" x14ac:dyDescent="0.25">
      <c r="B246">
        <f t="shared" si="15"/>
        <v>4.7199999999999825E-2</v>
      </c>
      <c r="C246">
        <f t="shared" si="12"/>
        <v>40.216246137540757</v>
      </c>
      <c r="D246">
        <f t="shared" si="13"/>
        <v>12.776993188120102</v>
      </c>
      <c r="E246">
        <f t="shared" si="14"/>
        <v>52.993239325660859</v>
      </c>
      <c r="G246">
        <f>+IF(input!$C$12,'Data Sheet (2)'!C246,0)</f>
        <v>40.216246137540757</v>
      </c>
      <c r="H246">
        <f>+IF(input!$C$13,'Data Sheet (2)'!D246,0)</f>
        <v>12.776993188120102</v>
      </c>
      <c r="I246">
        <f>+IF(input!$C$14,'Data Sheet (2)'!E246,0)</f>
        <v>52.993239325660859</v>
      </c>
    </row>
    <row r="247" spans="2:9" x14ac:dyDescent="0.25">
      <c r="B247">
        <f t="shared" si="15"/>
        <v>4.7399999999999824E-2</v>
      </c>
      <c r="C247">
        <f t="shared" si="12"/>
        <v>42.634857330203054</v>
      </c>
      <c r="D247">
        <f t="shared" si="13"/>
        <v>12.696964652593016</v>
      </c>
      <c r="E247">
        <f t="shared" si="14"/>
        <v>55.331821982796072</v>
      </c>
      <c r="G247">
        <f>+IF(input!$C$12,'Data Sheet (2)'!C247,0)</f>
        <v>42.634857330203054</v>
      </c>
      <c r="H247">
        <f>+IF(input!$C$13,'Data Sheet (2)'!D247,0)</f>
        <v>12.696964652593016</v>
      </c>
      <c r="I247">
        <f>+IF(input!$C$14,'Data Sheet (2)'!E247,0)</f>
        <v>55.331821982796072</v>
      </c>
    </row>
    <row r="248" spans="2:9" x14ac:dyDescent="0.25">
      <c r="B248">
        <f t="shared" si="15"/>
        <v>4.7599999999999823E-2</v>
      </c>
      <c r="C248">
        <f t="shared" si="12"/>
        <v>44.885208218996581</v>
      </c>
      <c r="D248">
        <f t="shared" si="13"/>
        <v>12.617437374787862</v>
      </c>
      <c r="E248">
        <f t="shared" si="14"/>
        <v>57.502645593784443</v>
      </c>
      <c r="G248">
        <f>+IF(input!$C$12,'Data Sheet (2)'!C248,0)</f>
        <v>44.885208218996581</v>
      </c>
      <c r="H248">
        <f>+IF(input!$C$13,'Data Sheet (2)'!D248,0)</f>
        <v>12.617437374787862</v>
      </c>
      <c r="I248">
        <f>+IF(input!$C$14,'Data Sheet (2)'!E248,0)</f>
        <v>57.502645593784443</v>
      </c>
    </row>
    <row r="249" spans="2:9" x14ac:dyDescent="0.25">
      <c r="B249">
        <f t="shared" si="15"/>
        <v>4.7799999999999822E-2</v>
      </c>
      <c r="C249">
        <f t="shared" si="12"/>
        <v>46.958417697050791</v>
      </c>
      <c r="D249">
        <f t="shared" si="13"/>
        <v>12.538408215083228</v>
      </c>
      <c r="E249">
        <f t="shared" si="14"/>
        <v>59.496825912134021</v>
      </c>
      <c r="G249">
        <f>+IF(input!$C$12,'Data Sheet (2)'!C249,0)</f>
        <v>46.958417697050791</v>
      </c>
      <c r="H249">
        <f>+IF(input!$C$13,'Data Sheet (2)'!D249,0)</f>
        <v>12.538408215083228</v>
      </c>
      <c r="I249">
        <f>+IF(input!$C$14,'Data Sheet (2)'!E249,0)</f>
        <v>59.496825912134021</v>
      </c>
    </row>
    <row r="250" spans="2:9" x14ac:dyDescent="0.25">
      <c r="B250">
        <f t="shared" si="15"/>
        <v>4.7999999999999821E-2</v>
      </c>
      <c r="C250">
        <f t="shared" si="12"/>
        <v>48.846303753715127</v>
      </c>
      <c r="D250">
        <f t="shared" si="13"/>
        <v>12.459874053522679</v>
      </c>
      <c r="E250">
        <f t="shared" si="14"/>
        <v>61.306177807237802</v>
      </c>
      <c r="G250">
        <f>+IF(input!$C$12,'Data Sheet (2)'!C250,0)</f>
        <v>48.846303753715127</v>
      </c>
      <c r="H250">
        <f>+IF(input!$C$13,'Data Sheet (2)'!D250,0)</f>
        <v>12.459874053522679</v>
      </c>
      <c r="I250">
        <f>+IF(input!$C$14,'Data Sheet (2)'!E250,0)</f>
        <v>61.306177807237802</v>
      </c>
    </row>
    <row r="251" spans="2:9" x14ac:dyDescent="0.25">
      <c r="B251">
        <f t="shared" si="15"/>
        <v>4.8199999999999819E-2</v>
      </c>
      <c r="C251">
        <f t="shared" si="12"/>
        <v>50.541415765217032</v>
      </c>
      <c r="D251">
        <f t="shared" si="13"/>
        <v>12.381831789691587</v>
      </c>
      <c r="E251">
        <f t="shared" si="14"/>
        <v>62.92324755490862</v>
      </c>
      <c r="G251">
        <f>+IF(input!$C$12,'Data Sheet (2)'!C251,0)</f>
        <v>50.541415765217032</v>
      </c>
      <c r="H251">
        <f>+IF(input!$C$13,'Data Sheet (2)'!D251,0)</f>
        <v>12.381831789691587</v>
      </c>
      <c r="I251">
        <f>+IF(input!$C$14,'Data Sheet (2)'!E251,0)</f>
        <v>62.92324755490862</v>
      </c>
    </row>
    <row r="252" spans="2:9" x14ac:dyDescent="0.25">
      <c r="B252">
        <f t="shared" si="15"/>
        <v>4.8399999999999818E-2</v>
      </c>
      <c r="C252">
        <f t="shared" si="12"/>
        <v>52.037063898870109</v>
      </c>
      <c r="D252">
        <f t="shared" si="13"/>
        <v>12.304278342594733</v>
      </c>
      <c r="E252">
        <f t="shared" si="14"/>
        <v>64.341342241464844</v>
      </c>
      <c r="G252">
        <f>+IF(input!$C$12,'Data Sheet (2)'!C252,0)</f>
        <v>52.037063898870109</v>
      </c>
      <c r="H252">
        <f>+IF(input!$C$13,'Data Sheet (2)'!D252,0)</f>
        <v>12.304278342594733</v>
      </c>
      <c r="I252">
        <f>+IF(input!$C$14,'Data Sheet (2)'!E252,0)</f>
        <v>64.341342241464844</v>
      </c>
    </row>
    <row r="253" spans="2:9" x14ac:dyDescent="0.25">
      <c r="B253">
        <f t="shared" si="15"/>
        <v>4.8599999999999817E-2</v>
      </c>
      <c r="C253">
        <f t="shared" si="12"/>
        <v>53.327345514787481</v>
      </c>
      <c r="D253">
        <f t="shared" si="13"/>
        <v>12.227210650534676</v>
      </c>
      <c r="E253">
        <f t="shared" si="14"/>
        <v>65.554556165322154</v>
      </c>
      <c r="G253">
        <f>+IF(input!$C$12,'Data Sheet (2)'!C253,0)</f>
        <v>53.327345514787481</v>
      </c>
      <c r="H253">
        <f>+IF(input!$C$13,'Data Sheet (2)'!D253,0)</f>
        <v>12.227210650534676</v>
      </c>
      <c r="I253">
        <f>+IF(input!$C$14,'Data Sheet (2)'!E253,0)</f>
        <v>65.554556165322154</v>
      </c>
    </row>
    <row r="254" spans="2:9" x14ac:dyDescent="0.25">
      <c r="B254">
        <f t="shared" si="15"/>
        <v>4.8799999999999816E-2</v>
      </c>
      <c r="C254">
        <f t="shared" si="12"/>
        <v>54.407168460904714</v>
      </c>
      <c r="D254">
        <f t="shared" si="13"/>
        <v>12.150625670990875</v>
      </c>
      <c r="E254">
        <f t="shared" si="14"/>
        <v>66.557794131895591</v>
      </c>
      <c r="G254">
        <f>+IF(input!$C$12,'Data Sheet (2)'!C254,0)</f>
        <v>54.407168460904714</v>
      </c>
      <c r="H254">
        <f>+IF(input!$C$13,'Data Sheet (2)'!D254,0)</f>
        <v>12.150625670990875</v>
      </c>
      <c r="I254">
        <f>+IF(input!$C$14,'Data Sheet (2)'!E254,0)</f>
        <v>66.557794131895591</v>
      </c>
    </row>
    <row r="255" spans="2:9" x14ac:dyDescent="0.25">
      <c r="B255">
        <f t="shared" si="15"/>
        <v>4.8999999999999815E-2</v>
      </c>
      <c r="C255">
        <f t="shared" si="12"/>
        <v>55.272271169377667</v>
      </c>
      <c r="D255">
        <f t="shared" si="13"/>
        <v>12.074520380499578</v>
      </c>
      <c r="E255">
        <f t="shared" si="14"/>
        <v>67.346791549877253</v>
      </c>
      <c r="G255">
        <f>+IF(input!$C$12,'Data Sheet (2)'!C255,0)</f>
        <v>55.272271169377667</v>
      </c>
      <c r="H255">
        <f>+IF(input!$C$13,'Data Sheet (2)'!D255,0)</f>
        <v>12.074520380499578</v>
      </c>
      <c r="I255">
        <f>+IF(input!$C$14,'Data Sheet (2)'!E255,0)</f>
        <v>67.346791549877253</v>
      </c>
    </row>
    <row r="256" spans="2:9" x14ac:dyDescent="0.25">
      <c r="B256">
        <f t="shared" si="15"/>
        <v>4.9199999999999813E-2</v>
      </c>
      <c r="C256">
        <f t="shared" si="12"/>
        <v>55.919239475043824</v>
      </c>
      <c r="D256">
        <f t="shared" si="13"/>
        <v>11.998891774534464</v>
      </c>
      <c r="E256">
        <f t="shared" si="14"/>
        <v>67.918131249578295</v>
      </c>
      <c r="G256">
        <f>+IF(input!$C$12,'Data Sheet (2)'!C256,0)</f>
        <v>55.919239475043824</v>
      </c>
      <c r="H256">
        <f>+IF(input!$C$13,'Data Sheet (2)'!D256,0)</f>
        <v>11.998891774534464</v>
      </c>
      <c r="I256">
        <f>+IF(input!$C$14,'Data Sheet (2)'!E256,0)</f>
        <v>67.918131249578295</v>
      </c>
    </row>
    <row r="257" spans="2:9" x14ac:dyDescent="0.25">
      <c r="B257">
        <f t="shared" si="15"/>
        <v>4.9399999999999812E-2</v>
      </c>
      <c r="C257">
        <f t="shared" si="12"/>
        <v>56.345520089572425</v>
      </c>
      <c r="D257">
        <f t="shared" si="13"/>
        <v>11.923736867388016</v>
      </c>
      <c r="E257">
        <f t="shared" si="14"/>
        <v>68.269256956960447</v>
      </c>
      <c r="G257">
        <f>+IF(input!$C$12,'Data Sheet (2)'!C257,0)</f>
        <v>56.345520089572425</v>
      </c>
      <c r="H257">
        <f>+IF(input!$C$13,'Data Sheet (2)'!D257,0)</f>
        <v>11.923736867388016</v>
      </c>
      <c r="I257">
        <f>+IF(input!$C$14,'Data Sheet (2)'!E257,0)</f>
        <v>68.269256956960447</v>
      </c>
    </row>
    <row r="258" spans="2:9" x14ac:dyDescent="0.25">
      <c r="B258">
        <f t="shared" si="15"/>
        <v>4.9599999999999811E-2</v>
      </c>
      <c r="C258">
        <f t="shared" si="12"/>
        <v>56.549430678127017</v>
      </c>
      <c r="D258">
        <f t="shared" si="13"/>
        <v>11.849052692053663</v>
      </c>
      <c r="E258">
        <f t="shared" si="14"/>
        <v>68.398483370180685</v>
      </c>
      <c r="G258">
        <f>+IF(input!$C$12,'Data Sheet (2)'!C258,0)</f>
        <v>56.549430678127017</v>
      </c>
      <c r="H258">
        <f>+IF(input!$C$13,'Data Sheet (2)'!D258,0)</f>
        <v>11.849052692053663</v>
      </c>
      <c r="I258">
        <f>+IF(input!$C$14,'Data Sheet (2)'!E258,0)</f>
        <v>68.398483370180685</v>
      </c>
    </row>
    <row r="259" spans="2:9" x14ac:dyDescent="0.25">
      <c r="B259">
        <f t="shared" si="15"/>
        <v>4.979999999999981E-2</v>
      </c>
      <c r="C259">
        <f t="shared" si="12"/>
        <v>56.530166498772452</v>
      </c>
      <c r="D259">
        <f t="shared" si="13"/>
        <v>11.77483630010865</v>
      </c>
      <c r="E259">
        <f t="shared" si="14"/>
        <v>68.305002798881105</v>
      </c>
      <c r="G259">
        <f>+IF(input!$C$12,'Data Sheet (2)'!C259,0)</f>
        <v>56.530166498772452</v>
      </c>
      <c r="H259">
        <f>+IF(input!$C$13,'Data Sheet (2)'!D259,0)</f>
        <v>11.77483630010865</v>
      </c>
      <c r="I259">
        <f>+IF(input!$C$14,'Data Sheet (2)'!E259,0)</f>
        <v>68.305002798881105</v>
      </c>
    </row>
    <row r="260" spans="2:9" x14ac:dyDescent="0.25">
      <c r="B260">
        <f t="shared" si="15"/>
        <v>4.9999999999999808E-2</v>
      </c>
      <c r="C260">
        <f t="shared" si="12"/>
        <v>56.287803578423691</v>
      </c>
      <c r="D260">
        <f t="shared" si="13"/>
        <v>11.701084761597615</v>
      </c>
      <c r="E260">
        <f t="shared" si="14"/>
        <v>67.988888340021305</v>
      </c>
      <c r="G260">
        <f>+IF(input!$C$12,'Data Sheet (2)'!C260,0)</f>
        <v>56.287803578423691</v>
      </c>
      <c r="H260">
        <f>+IF(input!$C$13,'Data Sheet (2)'!D260,0)</f>
        <v>11.701084761597615</v>
      </c>
      <c r="I260">
        <f>+IF(input!$C$14,'Data Sheet (2)'!E260,0)</f>
        <v>67.988888340021305</v>
      </c>
    </row>
    <row r="261" spans="2:9" x14ac:dyDescent="0.25">
      <c r="B261">
        <f t="shared" si="15"/>
        <v>5.0199999999999807E-2</v>
      </c>
      <c r="C261">
        <f t="shared" si="12"/>
        <v>55.823298412802252</v>
      </c>
      <c r="D261">
        <f t="shared" si="13"/>
        <v>11.62779516491695</v>
      </c>
      <c r="E261">
        <f t="shared" si="14"/>
        <v>67.451093577719206</v>
      </c>
      <c r="G261">
        <f>+IF(input!$C$12,'Data Sheet (2)'!C261,0)</f>
        <v>55.823298412802252</v>
      </c>
      <c r="H261">
        <f>+IF(input!$C$13,'Data Sheet (2)'!D261,0)</f>
        <v>11.62779516491695</v>
      </c>
      <c r="I261">
        <f>+IF(input!$C$14,'Data Sheet (2)'!E261,0)</f>
        <v>67.451093577719206</v>
      </c>
    </row>
    <row r="262" spans="2:9" x14ac:dyDescent="0.25">
      <c r="B262">
        <f t="shared" si="15"/>
        <v>5.0399999999999806E-2</v>
      </c>
      <c r="C262">
        <f t="shared" si="12"/>
        <v>55.138484191584624</v>
      </c>
      <c r="D262">
        <f t="shared" si="13"/>
        <v>11.554964616699827</v>
      </c>
      <c r="E262">
        <f t="shared" si="14"/>
        <v>66.693448808284444</v>
      </c>
      <c r="G262">
        <f>+IF(input!$C$12,'Data Sheet (2)'!C262,0)</f>
        <v>55.138484191584624</v>
      </c>
      <c r="H262">
        <f>+IF(input!$C$13,'Data Sheet (2)'!D262,0)</f>
        <v>11.554964616699827</v>
      </c>
      <c r="I262">
        <f>+IF(input!$C$14,'Data Sheet (2)'!E262,0)</f>
        <v>66.693448808284444</v>
      </c>
    </row>
    <row r="263" spans="2:9" x14ac:dyDescent="0.25">
      <c r="B263">
        <f t="shared" si="15"/>
        <v>5.0599999999999805E-2</v>
      </c>
      <c r="C263">
        <f t="shared" si="12"/>
        <v>54.236063563640101</v>
      </c>
      <c r="D263">
        <f t="shared" si="13"/>
        <v>11.482590241701995</v>
      </c>
      <c r="E263">
        <f t="shared" si="14"/>
        <v>65.7186538053421</v>
      </c>
      <c r="G263">
        <f>+IF(input!$C$12,'Data Sheet (2)'!C263,0)</f>
        <v>54.236063563640101</v>
      </c>
      <c r="H263">
        <f>+IF(input!$C$13,'Data Sheet (2)'!D263,0)</f>
        <v>11.482590241701995</v>
      </c>
      <c r="I263">
        <f>+IF(input!$C$14,'Data Sheet (2)'!E263,0)</f>
        <v>65.7186538053421</v>
      </c>
    </row>
    <row r="264" spans="2:9" x14ac:dyDescent="0.25">
      <c r="B264">
        <f t="shared" si="15"/>
        <v>5.0799999999999804E-2</v>
      </c>
      <c r="C264">
        <f t="shared" si="12"/>
        <v>53.119597970910405</v>
      </c>
      <c r="D264">
        <f t="shared" si="13"/>
        <v>11.410669182688249</v>
      </c>
      <c r="E264">
        <f t="shared" si="14"/>
        <v>64.530267153598658</v>
      </c>
      <c r="G264">
        <f>+IF(input!$C$12,'Data Sheet (2)'!C264,0)</f>
        <v>53.119597970910405</v>
      </c>
      <c r="H264">
        <f>+IF(input!$C$13,'Data Sheet (2)'!D264,0)</f>
        <v>11.410669182688249</v>
      </c>
      <c r="I264">
        <f>+IF(input!$C$14,'Data Sheet (2)'!E264,0)</f>
        <v>64.530267153598658</v>
      </c>
    </row>
    <row r="265" spans="2:9" x14ac:dyDescent="0.25">
      <c r="B265">
        <f t="shared" si="15"/>
        <v>5.0999999999999802E-2</v>
      </c>
      <c r="C265">
        <f t="shared" si="12"/>
        <v>51.793493593025424</v>
      </c>
      <c r="D265">
        <f t="shared" si="13"/>
        <v>11.33919860031965</v>
      </c>
      <c r="E265">
        <f t="shared" si="14"/>
        <v>63.132692193345072</v>
      </c>
      <c r="G265">
        <f>+IF(input!$C$12,'Data Sheet (2)'!C265,0)</f>
        <v>51.793493593025424</v>
      </c>
      <c r="H265">
        <f>+IF(input!$C$13,'Data Sheet (2)'!D265,0)</f>
        <v>11.33919860031965</v>
      </c>
      <c r="I265">
        <f>+IF(input!$C$14,'Data Sheet (2)'!E265,0)</f>
        <v>63.132692193345072</v>
      </c>
    </row>
    <row r="266" spans="2:9" x14ac:dyDescent="0.25">
      <c r="B266">
        <f t="shared" si="15"/>
        <v>5.1199999999999801E-2</v>
      </c>
      <c r="C266">
        <f t="shared" si="12"/>
        <v>50.262983958125211</v>
      </c>
      <c r="D266">
        <f t="shared" si="13"/>
        <v>11.268175673041416</v>
      </c>
      <c r="E266">
        <f t="shared" si="14"/>
        <v>61.531159631166631</v>
      </c>
      <c r="G266">
        <f>+IF(input!$C$12,'Data Sheet (2)'!C266,0)</f>
        <v>50.262983958125211</v>
      </c>
      <c r="H266">
        <f>+IF(input!$C$13,'Data Sheet (2)'!D266,0)</f>
        <v>11.268175673041416</v>
      </c>
      <c r="I266">
        <f>+IF(input!$C$14,'Data Sheet (2)'!E266,0)</f>
        <v>61.531159631166631</v>
      </c>
    </row>
    <row r="267" spans="2:9" x14ac:dyDescent="0.25">
      <c r="B267">
        <f t="shared" si="15"/>
        <v>5.13999999999998E-2</v>
      </c>
      <c r="C267">
        <f t="shared" ref="C267:C330" si="16">+SQRT(2)*$C$4*SIN($C$1*B267+$C$6-$C$7)</f>
        <v>48.534109288515381</v>
      </c>
      <c r="D267">
        <f t="shared" ref="D267:D330" si="17">-SQRT(2)*$C$4*SIN($C$6-$C$7)*EXP(-$C$2/$C$3*B267)</f>
        <v>11.197597596971541</v>
      </c>
      <c r="E267">
        <f t="shared" ref="E267:E330" si="18">+C267+D267</f>
        <v>59.731706885486922</v>
      </c>
      <c r="G267">
        <f>+IF(input!$C$12,'Data Sheet (2)'!C267,0)</f>
        <v>48.534109288515381</v>
      </c>
      <c r="H267">
        <f>+IF(input!$C$13,'Data Sheet (2)'!D267,0)</f>
        <v>11.197597596971541</v>
      </c>
      <c r="I267">
        <f>+IF(input!$C$14,'Data Sheet (2)'!E267,0)</f>
        <v>59.731706885486922</v>
      </c>
    </row>
    <row r="268" spans="2:9" x14ac:dyDescent="0.25">
      <c r="B268">
        <f t="shared" si="15"/>
        <v>5.1599999999999799E-2</v>
      </c>
      <c r="C268">
        <f t="shared" si="16"/>
        <v>46.61369266266918</v>
      </c>
      <c r="D268">
        <f t="shared" si="17"/>
        <v>11.127461585790096</v>
      </c>
      <c r="E268">
        <f t="shared" si="18"/>
        <v>57.741154248459274</v>
      </c>
      <c r="G268">
        <f>+IF(input!$C$12,'Data Sheet (2)'!C268,0)</f>
        <v>46.61369266266918</v>
      </c>
      <c r="H268">
        <f>+IF(input!$C$13,'Data Sheet (2)'!D268,0)</f>
        <v>11.127461585790096</v>
      </c>
      <c r="I268">
        <f>+IF(input!$C$14,'Data Sheet (2)'!E268,0)</f>
        <v>57.741154248459274</v>
      </c>
    </row>
    <row r="269" spans="2:9" x14ac:dyDescent="0.25">
      <c r="B269">
        <f t="shared" ref="B269:B332" si="19">+B268+0.0002</f>
        <v>5.1799999999999798E-2</v>
      </c>
      <c r="C269">
        <f t="shared" si="16"/>
        <v>44.509313087653915</v>
      </c>
      <c r="D269">
        <f t="shared" si="17"/>
        <v>11.057764870629235</v>
      </c>
      <c r="E269">
        <f t="shared" si="18"/>
        <v>55.56707795828315</v>
      </c>
      <c r="G269">
        <f>+IF(input!$C$12,'Data Sheet (2)'!C269,0)</f>
        <v>44.509313087653915</v>
      </c>
      <c r="H269">
        <f>+IF(input!$C$13,'Data Sheet (2)'!D269,0)</f>
        <v>11.057764870629235</v>
      </c>
      <c r="I269">
        <f>+IF(input!$C$14,'Data Sheet (2)'!E269,0)</f>
        <v>55.56707795828315</v>
      </c>
    </row>
    <row r="270" spans="2:9" x14ac:dyDescent="0.25">
      <c r="B270">
        <f t="shared" si="19"/>
        <v>5.1999999999999796E-2</v>
      </c>
      <c r="C270">
        <f t="shared" si="16"/>
        <v>42.229275588252598</v>
      </c>
      <c r="D270">
        <f t="shared" si="17"/>
        <v>10.988504699963876</v>
      </c>
      <c r="E270">
        <f t="shared" si="18"/>
        <v>53.217780288216474</v>
      </c>
      <c r="G270">
        <f>+IF(input!$C$12,'Data Sheet (2)'!C270,0)</f>
        <v>42.229275588252598</v>
      </c>
      <c r="H270">
        <f>+IF(input!$C$13,'Data Sheet (2)'!D270,0)</f>
        <v>10.988504699963876</v>
      </c>
      <c r="I270">
        <f>+IF(input!$C$14,'Data Sheet (2)'!E270,0)</f>
        <v>53.217780288216474</v>
      </c>
    </row>
    <row r="271" spans="2:9" x14ac:dyDescent="0.25">
      <c r="B271">
        <f t="shared" si="19"/>
        <v>5.2199999999999795E-2</v>
      </c>
      <c r="C271">
        <f t="shared" si="16"/>
        <v>39.782578430825311</v>
      </c>
      <c r="D271">
        <f t="shared" si="17"/>
        <v>10.91967833950309</v>
      </c>
      <c r="E271">
        <f t="shared" si="18"/>
        <v>50.702256770328404</v>
      </c>
      <c r="G271">
        <f>+IF(input!$C$12,'Data Sheet (2)'!C271,0)</f>
        <v>39.782578430825311</v>
      </c>
      <c r="H271">
        <f>+IF(input!$C$13,'Data Sheet (2)'!D271,0)</f>
        <v>10.91967833950309</v>
      </c>
      <c r="I271">
        <f>+IF(input!$C$14,'Data Sheet (2)'!E271,0)</f>
        <v>50.702256770328404</v>
      </c>
    </row>
    <row r="272" spans="2:9" x14ac:dyDescent="0.25">
      <c r="B272">
        <f t="shared" si="19"/>
        <v>5.2399999999999794E-2</v>
      </c>
      <c r="C272">
        <f t="shared" si="16"/>
        <v>37.17887761126282</v>
      </c>
      <c r="D272">
        <f t="shared" si="17"/>
        <v>10.851283072082129</v>
      </c>
      <c r="E272">
        <f t="shared" si="18"/>
        <v>48.030160683344945</v>
      </c>
      <c r="G272">
        <f>+IF(input!$C$12,'Data Sheet (2)'!C272,0)</f>
        <v>37.17887761126282</v>
      </c>
      <c r="H272">
        <f>+IF(input!$C$13,'Data Sheet (2)'!D272,0)</f>
        <v>10.851283072082129</v>
      </c>
      <c r="I272">
        <f>+IF(input!$C$14,'Data Sheet (2)'!E272,0)</f>
        <v>48.030160683344945</v>
      </c>
    </row>
    <row r="273" spans="2:9" x14ac:dyDescent="0.25">
      <c r="B273">
        <f t="shared" si="19"/>
        <v>5.2599999999999793E-2</v>
      </c>
      <c r="C273">
        <f t="shared" si="16"/>
        <v>34.428448747182173</v>
      </c>
      <c r="D273">
        <f t="shared" si="17"/>
        <v>10.783316197555187</v>
      </c>
      <c r="E273">
        <f t="shared" si="18"/>
        <v>45.211764944737361</v>
      </c>
      <c r="G273">
        <f>+IF(input!$C$12,'Data Sheet (2)'!C273,0)</f>
        <v>34.428448747182173</v>
      </c>
      <c r="H273">
        <f>+IF(input!$C$13,'Data Sheet (2)'!D273,0)</f>
        <v>10.783316197555187</v>
      </c>
      <c r="I273">
        <f>+IF(input!$C$14,'Data Sheet (2)'!E273,0)</f>
        <v>45.211764944737361</v>
      </c>
    </row>
    <row r="274" spans="2:9" x14ac:dyDescent="0.25">
      <c r="B274">
        <f t="shared" si="19"/>
        <v>5.2799999999999792E-2</v>
      </c>
      <c r="C274">
        <f t="shared" si="16"/>
        <v>31.542146524758483</v>
      </c>
      <c r="D274">
        <f t="shared" si="17"/>
        <v>10.715775032688775</v>
      </c>
      <c r="E274">
        <f t="shared" si="18"/>
        <v>42.257921557447261</v>
      </c>
      <c r="G274">
        <f>+IF(input!$C$12,'Data Sheet (2)'!C274,0)</f>
        <v>31.542146524758483</v>
      </c>
      <c r="H274">
        <f>+IF(input!$C$13,'Data Sheet (2)'!D274,0)</f>
        <v>10.715775032688775</v>
      </c>
      <c r="I274">
        <f>+IF(input!$C$14,'Data Sheet (2)'!E274,0)</f>
        <v>42.257921557447261</v>
      </c>
    </row>
    <row r="275" spans="2:9" x14ac:dyDescent="0.25">
      <c r="B275">
        <f t="shared" si="19"/>
        <v>5.299999999999979E-2</v>
      </c>
      <c r="C275">
        <f t="shared" si="16"/>
        <v>28.531361860237599</v>
      </c>
      <c r="D275">
        <f t="shared" si="17"/>
        <v>10.648656911055811</v>
      </c>
      <c r="E275">
        <f t="shared" si="18"/>
        <v>39.180018771293412</v>
      </c>
      <c r="G275">
        <f>+IF(input!$C$12,'Data Sheet (2)'!C275,0)</f>
        <v>28.531361860237599</v>
      </c>
      <c r="H275">
        <f>+IF(input!$C$13,'Data Sheet (2)'!D275,0)</f>
        <v>10.648656911055811</v>
      </c>
      <c r="I275">
        <f>+IF(input!$C$14,'Data Sheet (2)'!E275,0)</f>
        <v>39.180018771293412</v>
      </c>
    </row>
    <row r="276" spans="2:9" x14ac:dyDescent="0.25">
      <c r="B276">
        <f t="shared" si="19"/>
        <v>5.3199999999999789E-2</v>
      </c>
      <c r="C276">
        <f t="shared" si="16"/>
        <v>25.407976945193706</v>
      </c>
      <c r="D276">
        <f t="shared" si="17"/>
        <v>10.581959182930346</v>
      </c>
      <c r="E276">
        <f t="shared" si="18"/>
        <v>35.98993612812405</v>
      </c>
      <c r="G276">
        <f>+IF(input!$C$12,'Data Sheet (2)'!C276,0)</f>
        <v>25.407976945193706</v>
      </c>
      <c r="H276">
        <f>+IF(input!$C$13,'Data Sheet (2)'!D276,0)</f>
        <v>10.581959182930346</v>
      </c>
      <c r="I276">
        <f>+IF(input!$C$14,'Data Sheet (2)'!E276,0)</f>
        <v>35.98993612812405</v>
      </c>
    </row>
    <row r="277" spans="2:9" x14ac:dyDescent="0.25">
      <c r="B277">
        <f t="shared" si="19"/>
        <v>5.3399999999999788E-2</v>
      </c>
      <c r="C277">
        <f t="shared" si="16"/>
        <v>22.184318352947649</v>
      </c>
      <c r="D277">
        <f t="shared" si="17"/>
        <v>10.515679215182949</v>
      </c>
      <c r="E277">
        <f t="shared" si="18"/>
        <v>32.699997568130598</v>
      </c>
      <c r="G277">
        <f>+IF(input!$C$12,'Data Sheet (2)'!C277,0)</f>
        <v>22.184318352947649</v>
      </c>
      <c r="H277">
        <f>+IF(input!$C$13,'Data Sheet (2)'!D277,0)</f>
        <v>10.515679215182949</v>
      </c>
      <c r="I277">
        <f>+IF(input!$C$14,'Data Sheet (2)'!E277,0)</f>
        <v>32.699997568130598</v>
      </c>
    </row>
    <row r="278" spans="2:9" x14ac:dyDescent="0.25">
      <c r="B278">
        <f t="shared" si="19"/>
        <v>5.3599999999999787E-2</v>
      </c>
      <c r="C278">
        <f t="shared" si="16"/>
        <v>18.873108391213506</v>
      </c>
      <c r="D278">
        <f t="shared" si="17"/>
        <v>10.449814391176771</v>
      </c>
      <c r="E278">
        <f t="shared" si="18"/>
        <v>29.322922782390279</v>
      </c>
      <c r="G278">
        <f>+IF(input!$C$12,'Data Sheet (2)'!C278,0)</f>
        <v>18.873108391213506</v>
      </c>
      <c r="H278">
        <f>+IF(input!$C$13,'Data Sheet (2)'!D278,0)</f>
        <v>10.449814391176771</v>
      </c>
      <c r="I278">
        <f>+IF(input!$C$14,'Data Sheet (2)'!E278,0)</f>
        <v>29.322922782390279</v>
      </c>
    </row>
    <row r="279" spans="2:9" x14ac:dyDescent="0.25">
      <c r="B279">
        <f t="shared" si="19"/>
        <v>5.3799999999999785E-2</v>
      </c>
      <c r="C279">
        <f t="shared" si="16"/>
        <v>15.487414892962297</v>
      </c>
      <c r="D279">
        <f t="shared" si="17"/>
        <v>10.384362110664226</v>
      </c>
      <c r="E279">
        <f t="shared" si="18"/>
        <v>25.871777003626523</v>
      </c>
      <c r="G279">
        <f>+IF(input!$C$12,'Data Sheet (2)'!C279,0)</f>
        <v>15.487414892962297</v>
      </c>
      <c r="H279">
        <f>+IF(input!$C$13,'Data Sheet (2)'!D279,0)</f>
        <v>10.384362110664226</v>
      </c>
      <c r="I279">
        <f>+IF(input!$C$14,'Data Sheet (2)'!E279,0)</f>
        <v>25.871777003626523</v>
      </c>
    </row>
    <row r="280" spans="2:9" x14ac:dyDescent="0.25">
      <c r="B280">
        <f t="shared" si="19"/>
        <v>5.3999999999999784E-2</v>
      </c>
      <c r="C280">
        <f t="shared" si="16"/>
        <v>12.040599643655399</v>
      </c>
      <c r="D280">
        <f t="shared" si="17"/>
        <v>10.319319789684348</v>
      </c>
      <c r="E280">
        <f t="shared" si="18"/>
        <v>22.359919433339748</v>
      </c>
      <c r="G280">
        <f>+IF(input!$C$12,'Data Sheet (2)'!C280,0)</f>
        <v>12.040599643655399</v>
      </c>
      <c r="H280">
        <f>+IF(input!$C$13,'Data Sheet (2)'!D280,0)</f>
        <v>10.319319789684348</v>
      </c>
      <c r="I280">
        <f>+IF(input!$C$14,'Data Sheet (2)'!E280,0)</f>
        <v>22.359919433339748</v>
      </c>
    </row>
    <row r="281" spans="2:9" x14ac:dyDescent="0.25">
      <c r="B281">
        <f t="shared" si="19"/>
        <v>5.4199999999999783E-2</v>
      </c>
      <c r="C281">
        <f t="shared" si="16"/>
        <v>8.5462656483817252</v>
      </c>
      <c r="D281">
        <f t="shared" si="17"/>
        <v>10.254684860460785</v>
      </c>
      <c r="E281">
        <f t="shared" si="18"/>
        <v>18.800950508842512</v>
      </c>
      <c r="G281">
        <f>+IF(input!$C$12,'Data Sheet (2)'!C281,0)</f>
        <v>8.5462656483817252</v>
      </c>
      <c r="H281">
        <f>+IF(input!$C$13,'Data Sheet (2)'!D281,0)</f>
        <v>10.254684860460785</v>
      </c>
      <c r="I281">
        <f>+IF(input!$C$14,'Data Sheet (2)'!E281,0)</f>
        <v>18.800950508842512</v>
      </c>
    </row>
    <row r="282" spans="2:9" x14ac:dyDescent="0.25">
      <c r="B282">
        <f t="shared" si="19"/>
        <v>5.4399999999999782E-2</v>
      </c>
      <c r="C282">
        <f t="shared" si="16"/>
        <v>5.0182034470112677</v>
      </c>
      <c r="D282">
        <f t="shared" si="17"/>
        <v>10.190454771300411</v>
      </c>
      <c r="E282">
        <f t="shared" si="18"/>
        <v>15.20865821831168</v>
      </c>
      <c r="G282">
        <f>+IF(input!$C$12,'Data Sheet (2)'!C282,0)</f>
        <v>5.0182034470112677</v>
      </c>
      <c r="H282">
        <f>+IF(input!$C$13,'Data Sheet (2)'!D282,0)</f>
        <v>10.190454771300411</v>
      </c>
      <c r="I282">
        <f>+IF(input!$C$14,'Data Sheet (2)'!E282,0)</f>
        <v>15.20865821831168</v>
      </c>
    </row>
    <row r="283" spans="2:9" x14ac:dyDescent="0.25">
      <c r="B283">
        <f t="shared" si="19"/>
        <v>5.4599999999999781E-2</v>
      </c>
      <c r="C283">
        <f t="shared" si="16"/>
        <v>1.4703366892345375</v>
      </c>
      <c r="D283">
        <f t="shared" si="17"/>
        <v>10.126626986492603</v>
      </c>
      <c r="E283">
        <f t="shared" si="18"/>
        <v>11.596963675727141</v>
      </c>
      <c r="G283">
        <f>+IF(input!$C$12,'Data Sheet (2)'!C283,0)</f>
        <v>1.4703366892345375</v>
      </c>
      <c r="H283">
        <f>+IF(input!$C$13,'Data Sheet (2)'!D283,0)</f>
        <v>10.126626986492603</v>
      </c>
      <c r="I283">
        <f>+IF(input!$C$14,'Data Sheet (2)'!E283,0)</f>
        <v>11.596963675727141</v>
      </c>
    </row>
    <row r="284" spans="2:9" x14ac:dyDescent="0.25">
      <c r="B284">
        <f t="shared" si="19"/>
        <v>5.4799999999999779E-2</v>
      </c>
      <c r="C284">
        <f t="shared" si="16"/>
        <v>-2.0833328157216648</v>
      </c>
      <c r="D284">
        <f t="shared" si="17"/>
        <v>10.063198986209127</v>
      </c>
      <c r="E284">
        <f t="shared" si="18"/>
        <v>7.9798661704874618</v>
      </c>
      <c r="G284">
        <f>+IF(input!$C$12,'Data Sheet (2)'!C284,0)</f>
        <v>-2.0833328157216648</v>
      </c>
      <c r="H284">
        <f>+IF(input!$C$13,'Data Sheet (2)'!D284,0)</f>
        <v>10.063198986209127</v>
      </c>
      <c r="I284">
        <f>+IF(input!$C$14,'Data Sheet (2)'!E284,0)</f>
        <v>7.9798661704874618</v>
      </c>
    </row>
    <row r="285" spans="2:9" x14ac:dyDescent="0.25">
      <c r="B285">
        <f t="shared" si="19"/>
        <v>5.4999999999999778E-2</v>
      </c>
      <c r="C285">
        <f t="shared" si="16"/>
        <v>-5.6287803578384414</v>
      </c>
      <c r="D285">
        <f t="shared" si="17"/>
        <v>10.00016826640466</v>
      </c>
      <c r="E285">
        <f t="shared" si="18"/>
        <v>4.3713879085662191</v>
      </c>
      <c r="G285">
        <f>+IF(input!$C$12,'Data Sheet (2)'!C285,0)</f>
        <v>-5.6287803578384414</v>
      </c>
      <c r="H285">
        <f>+IF(input!$C$13,'Data Sheet (2)'!D285,0)</f>
        <v>10.00016826640466</v>
      </c>
      <c r="I285">
        <f>+IF(input!$C$14,'Data Sheet (2)'!E285,0)</f>
        <v>4.3713879085662191</v>
      </c>
    </row>
    <row r="286" spans="2:9" x14ac:dyDescent="0.25">
      <c r="B286">
        <f t="shared" si="19"/>
        <v>5.5199999999999777E-2</v>
      </c>
      <c r="C286">
        <f t="shared" si="16"/>
        <v>-9.1520136754279662</v>
      </c>
      <c r="D286">
        <f t="shared" si="17"/>
        <v>9.9375323387179435</v>
      </c>
      <c r="E286">
        <f t="shared" si="18"/>
        <v>0.78551866328997733</v>
      </c>
      <c r="G286">
        <f>+IF(input!$C$12,'Data Sheet (2)'!C286,0)</f>
        <v>-9.1520136754279662</v>
      </c>
      <c r="H286">
        <f>+IF(input!$C$13,'Data Sheet (2)'!D286,0)</f>
        <v>9.9375323387179435</v>
      </c>
      <c r="I286">
        <f>+IF(input!$C$14,'Data Sheet (2)'!E286,0)</f>
        <v>0.78551866328997733</v>
      </c>
    </row>
    <row r="287" spans="2:9" x14ac:dyDescent="0.25">
      <c r="B287">
        <f t="shared" si="19"/>
        <v>5.5399999999999776E-2</v>
      </c>
      <c r="C287">
        <f t="shared" si="16"/>
        <v>-12.639128176197907</v>
      </c>
      <c r="D287">
        <f t="shared" si="17"/>
        <v>9.8752887303735246</v>
      </c>
      <c r="E287">
        <f t="shared" si="18"/>
        <v>-2.7638394458243827</v>
      </c>
      <c r="G287">
        <f>+IF(input!$C$12,'Data Sheet (2)'!C287,0)</f>
        <v>-12.639128176197907</v>
      </c>
      <c r="H287">
        <f>+IF(input!$C$13,'Data Sheet (2)'!D287,0)</f>
        <v>9.8752887303735246</v>
      </c>
      <c r="I287">
        <f>+IF(input!$C$14,'Data Sheet (2)'!E287,0)</f>
        <v>-2.7638394458243827</v>
      </c>
    </row>
    <row r="288" spans="2:9" x14ac:dyDescent="0.25">
      <c r="B288">
        <f t="shared" si="19"/>
        <v>5.5599999999999775E-2</v>
      </c>
      <c r="C288">
        <f t="shared" si="16"/>
        <v>-16.076361812324805</v>
      </c>
      <c r="D288">
        <f t="shared" si="17"/>
        <v>9.8134349840841608</v>
      </c>
      <c r="E288">
        <f t="shared" si="18"/>
        <v>-6.2629268282406443</v>
      </c>
      <c r="G288">
        <f>+IF(input!$C$12,'Data Sheet (2)'!C288,0)</f>
        <v>-16.076361812324805</v>
      </c>
      <c r="H288">
        <f>+IF(input!$C$13,'Data Sheet (2)'!D288,0)</f>
        <v>9.8134349840841608</v>
      </c>
      <c r="I288">
        <f>+IF(input!$C$14,'Data Sheet (2)'!E288,0)</f>
        <v>-6.2629268282406443</v>
      </c>
    </row>
    <row r="289" spans="2:9" x14ac:dyDescent="0.25">
      <c r="B289">
        <f t="shared" si="19"/>
        <v>5.5799999999999773E-2</v>
      </c>
      <c r="C289">
        <f t="shared" si="16"/>
        <v>-19.450149392969539</v>
      </c>
      <c r="D289">
        <f t="shared" si="17"/>
        <v>9.7519686579537908</v>
      </c>
      <c r="E289">
        <f t="shared" si="18"/>
        <v>-9.6981807350157485</v>
      </c>
      <c r="G289">
        <f>+IF(input!$C$12,'Data Sheet (2)'!C289,0)</f>
        <v>-19.450149392969539</v>
      </c>
      <c r="H289">
        <f>+IF(input!$C$13,'Data Sheet (2)'!D289,0)</f>
        <v>9.7519686579537908</v>
      </c>
      <c r="I289">
        <f>+IF(input!$C$14,'Data Sheet (2)'!E289,0)</f>
        <v>-9.6981807350157485</v>
      </c>
    </row>
    <row r="290" spans="2:9" x14ac:dyDescent="0.25">
      <c r="B290">
        <f t="shared" si="19"/>
        <v>5.5999999999999772E-2</v>
      </c>
      <c r="C290">
        <f t="shared" si="16"/>
        <v>-22.747176119888238</v>
      </c>
      <c r="D290">
        <f t="shared" si="17"/>
        <v>9.6908873253811407</v>
      </c>
      <c r="E290">
        <f t="shared" si="18"/>
        <v>-13.056288794507097</v>
      </c>
      <c r="G290">
        <f>+IF(input!$C$12,'Data Sheet (2)'!C290,0)</f>
        <v>-22.747176119888238</v>
      </c>
      <c r="H290">
        <f>+IF(input!$C$13,'Data Sheet (2)'!D290,0)</f>
        <v>9.6908873253811407</v>
      </c>
      <c r="I290">
        <f>+IF(input!$C$14,'Data Sheet (2)'!E290,0)</f>
        <v>-13.056288794507097</v>
      </c>
    </row>
    <row r="291" spans="2:9" x14ac:dyDescent="0.25">
      <c r="B291">
        <f t="shared" si="19"/>
        <v>5.6199999999999771E-2</v>
      </c>
      <c r="C291">
        <f t="shared" si="16"/>
        <v>-25.954430134857986</v>
      </c>
      <c r="D291">
        <f t="shared" si="17"/>
        <v>9.6301885749639187</v>
      </c>
      <c r="E291">
        <f t="shared" si="18"/>
        <v>-16.32424155989407</v>
      </c>
      <c r="G291">
        <f>+IF(input!$C$12,'Data Sheet (2)'!C291,0)</f>
        <v>-25.954430134857986</v>
      </c>
      <c r="H291">
        <f>+IF(input!$C$13,'Data Sheet (2)'!D291,0)</f>
        <v>9.6301885749639187</v>
      </c>
      <c r="I291">
        <f>+IF(input!$C$14,'Data Sheet (2)'!E291,0)</f>
        <v>-16.32424155989407</v>
      </c>
    </row>
    <row r="292" spans="2:9" x14ac:dyDescent="0.25">
      <c r="B292">
        <f t="shared" si="19"/>
        <v>5.639999999999977E-2</v>
      </c>
      <c r="C292">
        <f t="shared" si="16"/>
        <v>-29.059253871536679</v>
      </c>
      <c r="D292">
        <f t="shared" si="17"/>
        <v>9.5698700104036263</v>
      </c>
      <c r="E292">
        <f t="shared" si="18"/>
        <v>-19.489383861133053</v>
      </c>
      <c r="G292">
        <f>+IF(input!$C$12,'Data Sheet (2)'!C292,0)</f>
        <v>-29.059253871536679</v>
      </c>
      <c r="H292">
        <f>+IF(input!$C$13,'Data Sheet (2)'!D292,0)</f>
        <v>9.5698700104036263</v>
      </c>
      <c r="I292">
        <f>+IF(input!$C$14,'Data Sheet (2)'!E292,0)</f>
        <v>-19.489383861133053</v>
      </c>
    </row>
    <row r="293" spans="2:9" x14ac:dyDescent="0.25">
      <c r="B293">
        <f t="shared" si="19"/>
        <v>5.6599999999999769E-2</v>
      </c>
      <c r="C293">
        <f t="shared" si="16"/>
        <v>-32.049394009094698</v>
      </c>
      <c r="D293">
        <f t="shared" si="17"/>
        <v>9.5099292504109503</v>
      </c>
      <c r="E293">
        <f t="shared" si="18"/>
        <v>-22.539464758683749</v>
      </c>
      <c r="G293">
        <f>+IF(input!$C$12,'Data Sheet (2)'!C293,0)</f>
        <v>-32.049394009094698</v>
      </c>
      <c r="H293">
        <f>+IF(input!$C$13,'Data Sheet (2)'!D293,0)</f>
        <v>9.5099292504109503</v>
      </c>
      <c r="I293">
        <f>+IF(input!$C$14,'Data Sheet (2)'!E293,0)</f>
        <v>-22.539464758683749</v>
      </c>
    </row>
    <row r="294" spans="2:9" x14ac:dyDescent="0.25">
      <c r="B294">
        <f t="shared" si="19"/>
        <v>5.6799999999999767E-2</v>
      </c>
      <c r="C294">
        <f t="shared" si="16"/>
        <v>-34.913049830474165</v>
      </c>
      <c r="D294">
        <f t="shared" si="17"/>
        <v>9.4503639286117505</v>
      </c>
      <c r="E294">
        <f t="shared" si="18"/>
        <v>-25.462685901862415</v>
      </c>
      <c r="G294">
        <f>+IF(input!$C$12,'Data Sheet (2)'!C294,0)</f>
        <v>-34.913049830474165</v>
      </c>
      <c r="H294">
        <f>+IF(input!$C$13,'Data Sheet (2)'!D294,0)</f>
        <v>9.4503639286117505</v>
      </c>
      <c r="I294">
        <f>+IF(input!$C$14,'Data Sheet (2)'!E294,0)</f>
        <v>-25.462685901862415</v>
      </c>
    </row>
    <row r="295" spans="2:9" x14ac:dyDescent="0.25">
      <c r="B295">
        <f t="shared" si="19"/>
        <v>5.6999999999999766E-2</v>
      </c>
      <c r="C295">
        <f t="shared" si="16"/>
        <v>-37.63891979442802</v>
      </c>
      <c r="D295">
        <f t="shared" si="17"/>
        <v>9.3911716934536411</v>
      </c>
      <c r="E295">
        <f t="shared" si="18"/>
        <v>-28.247748100974377</v>
      </c>
      <c r="G295">
        <f>+IF(input!$C$12,'Data Sheet (2)'!C295,0)</f>
        <v>-37.63891979442802</v>
      </c>
      <c r="H295">
        <f>+IF(input!$C$13,'Data Sheet (2)'!D295,0)</f>
        <v>9.3911716934536411</v>
      </c>
      <c r="I295">
        <f>+IF(input!$C$14,'Data Sheet (2)'!E295,0)</f>
        <v>-28.247748100974377</v>
      </c>
    </row>
    <row r="296" spans="2:9" x14ac:dyDescent="0.25">
      <c r="B296">
        <f t="shared" si="19"/>
        <v>5.7199999999999765E-2</v>
      </c>
      <c r="C296">
        <f t="shared" si="16"/>
        <v>-40.21624613754004</v>
      </c>
      <c r="D296">
        <f t="shared" si="17"/>
        <v>9.3323502081131533</v>
      </c>
      <c r="E296">
        <f t="shared" si="18"/>
        <v>-30.883895929426885</v>
      </c>
      <c r="G296">
        <f>+IF(input!$C$12,'Data Sheet (2)'!C296,0)</f>
        <v>-40.21624613754004</v>
      </c>
      <c r="H296">
        <f>+IF(input!$C$13,'Data Sheet (2)'!D296,0)</f>
        <v>9.3323502081131533</v>
      </c>
      <c r="I296">
        <f>+IF(input!$C$14,'Data Sheet (2)'!E296,0)</f>
        <v>-30.883895929426885</v>
      </c>
    </row>
    <row r="297" spans="2:9" x14ac:dyDescent="0.25">
      <c r="B297">
        <f t="shared" si="19"/>
        <v>5.7399999999999764E-2</v>
      </c>
      <c r="C297">
        <f t="shared" si="16"/>
        <v>-42.634857330202387</v>
      </c>
      <c r="D297">
        <f t="shared" si="17"/>
        <v>9.2738971504034886</v>
      </c>
      <c r="E297">
        <f t="shared" si="18"/>
        <v>-33.360960179798894</v>
      </c>
      <c r="G297">
        <f>+IF(input!$C$12,'Data Sheet (2)'!C297,0)</f>
        <v>-42.634857330202387</v>
      </c>
      <c r="H297">
        <f>+IF(input!$C$13,'Data Sheet (2)'!D297,0)</f>
        <v>9.2738971504034886</v>
      </c>
      <c r="I297">
        <f>+IF(input!$C$14,'Data Sheet (2)'!E297,0)</f>
        <v>-33.360960179798894</v>
      </c>
    </row>
    <row r="298" spans="2:9" x14ac:dyDescent="0.25">
      <c r="B298">
        <f t="shared" si="19"/>
        <v>5.7599999999999763E-2</v>
      </c>
      <c r="C298">
        <f t="shared" si="16"/>
        <v>-44.885208218995963</v>
      </c>
      <c r="D298">
        <f t="shared" si="17"/>
        <v>9.2158102126828307</v>
      </c>
      <c r="E298">
        <f t="shared" si="18"/>
        <v>-35.669398006313131</v>
      </c>
      <c r="G298">
        <f>+IF(input!$C$12,'Data Sheet (2)'!C298,0)</f>
        <v>-44.885208218995963</v>
      </c>
      <c r="H298">
        <f>+IF(input!$C$13,'Data Sheet (2)'!D298,0)</f>
        <v>9.2158102126828307</v>
      </c>
      <c r="I298">
        <f>+IF(input!$C$14,'Data Sheet (2)'!E298,0)</f>
        <v>-35.669398006313131</v>
      </c>
    </row>
    <row r="299" spans="2:9" x14ac:dyDescent="0.25">
      <c r="B299">
        <f t="shared" si="19"/>
        <v>5.7799999999999761E-2</v>
      </c>
      <c r="C299">
        <f t="shared" si="16"/>
        <v>-46.958417697050223</v>
      </c>
      <c r="D299">
        <f t="shared" si="17"/>
        <v>9.1580871017632521</v>
      </c>
      <c r="E299">
        <f t="shared" si="18"/>
        <v>-37.800330595286972</v>
      </c>
      <c r="G299">
        <f>+IF(input!$C$12,'Data Sheet (2)'!C299,0)</f>
        <v>-46.958417697050223</v>
      </c>
      <c r="H299">
        <f>+IF(input!$C$13,'Data Sheet (2)'!D299,0)</f>
        <v>9.1580871017632521</v>
      </c>
      <c r="I299">
        <f>+IF(input!$C$14,'Data Sheet (2)'!E299,0)</f>
        <v>-37.800330595286972</v>
      </c>
    </row>
    <row r="300" spans="2:9" x14ac:dyDescent="0.25">
      <c r="B300">
        <f t="shared" si="19"/>
        <v>5.799999999999976E-2</v>
      </c>
      <c r="C300">
        <f t="shared" si="16"/>
        <v>-48.846303753714615</v>
      </c>
      <c r="D300">
        <f t="shared" si="17"/>
        <v>9.1007255388201784</v>
      </c>
      <c r="E300">
        <f t="shared" si="18"/>
        <v>-39.745578214894437</v>
      </c>
      <c r="G300">
        <f>+IF(input!$C$12,'Data Sheet (2)'!C300,0)</f>
        <v>-48.846303753714615</v>
      </c>
      <c r="H300">
        <f>+IF(input!$C$13,'Data Sheet (2)'!D300,0)</f>
        <v>9.1007255388201784</v>
      </c>
      <c r="I300">
        <f>+IF(input!$C$14,'Data Sheet (2)'!E300,0)</f>
        <v>-39.745578214894437</v>
      </c>
    </row>
    <row r="301" spans="2:9" x14ac:dyDescent="0.25">
      <c r="B301">
        <f t="shared" si="19"/>
        <v>5.8199999999999759E-2</v>
      </c>
      <c r="C301">
        <f t="shared" si="16"/>
        <v>-50.54141576521657</v>
      </c>
      <c r="D301">
        <f t="shared" si="17"/>
        <v>9.0437232593024195</v>
      </c>
      <c r="E301">
        <f t="shared" si="18"/>
        <v>-41.497692505914152</v>
      </c>
      <c r="G301">
        <f>+IF(input!$C$12,'Data Sheet (2)'!C301,0)</f>
        <v>-50.54141576521657</v>
      </c>
      <c r="H301">
        <f>+IF(input!$C$13,'Data Sheet (2)'!D301,0)</f>
        <v>9.0437232593024195</v>
      </c>
      <c r="I301">
        <f>+IF(input!$C$14,'Data Sheet (2)'!E301,0)</f>
        <v>-41.497692505914152</v>
      </c>
    </row>
    <row r="302" spans="2:9" x14ac:dyDescent="0.25">
      <c r="B302">
        <f t="shared" si="19"/>
        <v>5.8399999999999758E-2</v>
      </c>
      <c r="C302">
        <f t="shared" si="16"/>
        <v>-52.037063898869711</v>
      </c>
      <c r="D302">
        <f t="shared" si="17"/>
        <v>8.9870780128427796</v>
      </c>
      <c r="E302">
        <f t="shared" si="18"/>
        <v>-43.049985886026931</v>
      </c>
      <c r="G302">
        <f>+IF(input!$C$12,'Data Sheet (2)'!C302,0)</f>
        <v>-52.037063898869711</v>
      </c>
      <c r="H302">
        <f>+IF(input!$C$13,'Data Sheet (2)'!D302,0)</f>
        <v>8.9870780128427796</v>
      </c>
      <c r="I302">
        <f>+IF(input!$C$14,'Data Sheet (2)'!E302,0)</f>
        <v>-43.049985886026931</v>
      </c>
    </row>
    <row r="303" spans="2:9" x14ac:dyDescent="0.25">
      <c r="B303">
        <f t="shared" si="19"/>
        <v>5.8599999999999756E-2</v>
      </c>
      <c r="C303">
        <f t="shared" si="16"/>
        <v>-53.32734551478714</v>
      </c>
      <c r="D303">
        <f t="shared" si="17"/>
        <v>8.930787563169206</v>
      </c>
      <c r="E303">
        <f t="shared" si="18"/>
        <v>-44.396557951617936</v>
      </c>
      <c r="G303">
        <f>+IF(input!$C$12,'Data Sheet (2)'!C303,0)</f>
        <v>-53.32734551478714</v>
      </c>
      <c r="H303">
        <f>+IF(input!$C$13,'Data Sheet (2)'!D303,0)</f>
        <v>8.930787563169206</v>
      </c>
      <c r="I303">
        <f>+IF(input!$C$14,'Data Sheet (2)'!E303,0)</f>
        <v>-44.396557951617936</v>
      </c>
    </row>
    <row r="304" spans="2:9" x14ac:dyDescent="0.25">
      <c r="B304">
        <f t="shared" si="19"/>
        <v>5.8799999999999755E-2</v>
      </c>
      <c r="C304">
        <f t="shared" si="16"/>
        <v>-54.407168460904444</v>
      </c>
      <c r="D304">
        <f t="shared" si="17"/>
        <v>8.8748496880165089</v>
      </c>
      <c r="E304">
        <f t="shared" si="18"/>
        <v>-45.532318772887933</v>
      </c>
      <c r="G304">
        <f>+IF(input!$C$12,'Data Sheet (2)'!C304,0)</f>
        <v>-54.407168460904444</v>
      </c>
      <c r="H304">
        <f>+IF(input!$C$13,'Data Sheet (2)'!D304,0)</f>
        <v>8.8748496880165089</v>
      </c>
      <c r="I304">
        <f>+IF(input!$C$14,'Data Sheet (2)'!E304,0)</f>
        <v>-45.532318772887933</v>
      </c>
    </row>
    <row r="305" spans="2:9" x14ac:dyDescent="0.25">
      <c r="B305">
        <f t="shared" si="19"/>
        <v>5.8999999999999754E-2</v>
      </c>
      <c r="C305">
        <f t="shared" si="16"/>
        <v>-55.272271169377454</v>
      </c>
      <c r="D305">
        <f t="shared" si="17"/>
        <v>8.8192621790386259</v>
      </c>
      <c r="E305">
        <f t="shared" si="18"/>
        <v>-46.45300899033883</v>
      </c>
      <c r="G305">
        <f>+IF(input!$C$12,'Data Sheet (2)'!C305,0)</f>
        <v>-55.272271169377454</v>
      </c>
      <c r="H305">
        <f>+IF(input!$C$13,'Data Sheet (2)'!D305,0)</f>
        <v>8.8192621790386259</v>
      </c>
      <c r="I305">
        <f>+IF(input!$C$14,'Data Sheet (2)'!E305,0)</f>
        <v>-46.45300899033883</v>
      </c>
    </row>
    <row r="306" spans="2:9" x14ac:dyDescent="0.25">
      <c r="B306">
        <f t="shared" si="19"/>
        <v>5.9199999999999753E-2</v>
      </c>
      <c r="C306">
        <f t="shared" si="16"/>
        <v>-55.919239475043668</v>
      </c>
      <c r="D306">
        <f t="shared" si="17"/>
        <v>8.764022841721447</v>
      </c>
      <c r="E306">
        <f t="shared" si="18"/>
        <v>-47.155216633322219</v>
      </c>
      <c r="G306">
        <f>+IF(input!$C$12,'Data Sheet (2)'!C306,0)</f>
        <v>-55.919239475043668</v>
      </c>
      <c r="H306">
        <f>+IF(input!$C$13,'Data Sheet (2)'!D306,0)</f>
        <v>8.764022841721447</v>
      </c>
      <c r="I306">
        <f>+IF(input!$C$14,'Data Sheet (2)'!E306,0)</f>
        <v>-47.155216633322219</v>
      </c>
    </row>
    <row r="307" spans="2:9" x14ac:dyDescent="0.25">
      <c r="B307">
        <f t="shared" si="19"/>
        <v>5.9399999999999752E-2</v>
      </c>
      <c r="C307">
        <f t="shared" si="16"/>
        <v>-56.345520089572332</v>
      </c>
      <c r="D307">
        <f t="shared" si="17"/>
        <v>8.7091294952961693</v>
      </c>
      <c r="E307">
        <f t="shared" si="18"/>
        <v>-47.636390594276165</v>
      </c>
      <c r="G307">
        <f>+IF(input!$C$12,'Data Sheet (2)'!C307,0)</f>
        <v>-56.345520089572332</v>
      </c>
      <c r="H307">
        <f>+IF(input!$C$13,'Data Sheet (2)'!D307,0)</f>
        <v>8.7091294952961693</v>
      </c>
      <c r="I307">
        <f>+IF(input!$C$14,'Data Sheet (2)'!E307,0)</f>
        <v>-47.636390594276165</v>
      </c>
    </row>
    <row r="308" spans="2:9" x14ac:dyDescent="0.25">
      <c r="B308">
        <f t="shared" si="19"/>
        <v>5.959999999999975E-2</v>
      </c>
      <c r="C308">
        <f t="shared" si="16"/>
        <v>-56.549430678126988</v>
      </c>
      <c r="D308">
        <f t="shared" si="17"/>
        <v>8.6545799726532113</v>
      </c>
      <c r="E308">
        <f t="shared" si="18"/>
        <v>-47.894850705473779</v>
      </c>
      <c r="G308">
        <f>+IF(input!$C$12,'Data Sheet (2)'!C308,0)</f>
        <v>-56.549430678126988</v>
      </c>
      <c r="H308">
        <f>+IF(input!$C$13,'Data Sheet (2)'!D308,0)</f>
        <v>8.6545799726532113</v>
      </c>
      <c r="I308">
        <f>+IF(input!$C$14,'Data Sheet (2)'!E308,0)</f>
        <v>-47.894850705473779</v>
      </c>
    </row>
    <row r="309" spans="2:9" x14ac:dyDescent="0.25">
      <c r="B309">
        <f t="shared" si="19"/>
        <v>5.9799999999999749E-2</v>
      </c>
      <c r="C309">
        <f t="shared" si="16"/>
        <v>-56.530166498772495</v>
      </c>
      <c r="D309">
        <f t="shared" si="17"/>
        <v>8.6003721202566492</v>
      </c>
      <c r="E309">
        <f t="shared" si="18"/>
        <v>-47.929794378515844</v>
      </c>
      <c r="G309">
        <f>+IF(input!$C$12,'Data Sheet (2)'!C309,0)</f>
        <v>-56.530166498772495</v>
      </c>
      <c r="H309">
        <f>+IF(input!$C$13,'Data Sheet (2)'!D309,0)</f>
        <v>8.6003721202566492</v>
      </c>
      <c r="I309">
        <f>+IF(input!$C$14,'Data Sheet (2)'!E309,0)</f>
        <v>-47.929794378515844</v>
      </c>
    </row>
    <row r="310" spans="2:9" x14ac:dyDescent="0.25">
      <c r="B310">
        <f t="shared" si="19"/>
        <v>5.9999999999999748E-2</v>
      </c>
      <c r="C310">
        <f t="shared" si="16"/>
        <v>-56.287803578423791</v>
      </c>
      <c r="D310">
        <f t="shared" si="17"/>
        <v>8.5465037980592147</v>
      </c>
      <c r="E310">
        <f t="shared" si="18"/>
        <v>-47.741299780364578</v>
      </c>
      <c r="G310">
        <f>+IF(input!$C$12,'Data Sheet (2)'!C310,0)</f>
        <v>-56.287803578423791</v>
      </c>
      <c r="H310">
        <f>+IF(input!$C$13,'Data Sheet (2)'!D310,0)</f>
        <v>8.5465037980592147</v>
      </c>
      <c r="I310">
        <f>+IF(input!$C$14,'Data Sheet (2)'!E310,0)</f>
        <v>-47.741299780364578</v>
      </c>
    </row>
    <row r="311" spans="2:9" x14ac:dyDescent="0.25">
      <c r="B311">
        <f t="shared" si="19"/>
        <v>6.0199999999999747E-2</v>
      </c>
      <c r="C311">
        <f t="shared" si="16"/>
        <v>-55.823298412802416</v>
      </c>
      <c r="D311">
        <f t="shared" si="17"/>
        <v>8.4929728794177848</v>
      </c>
      <c r="E311">
        <f t="shared" si="18"/>
        <v>-47.330325533384631</v>
      </c>
      <c r="G311">
        <f>+IF(input!$C$12,'Data Sheet (2)'!C311,0)</f>
        <v>-55.823298412802416</v>
      </c>
      <c r="H311">
        <f>+IF(input!$C$13,'Data Sheet (2)'!D311,0)</f>
        <v>8.4929728794177848</v>
      </c>
      <c r="I311">
        <f>+IF(input!$C$14,'Data Sheet (2)'!E311,0)</f>
        <v>-47.330325533384631</v>
      </c>
    </row>
    <row r="312" spans="2:9" x14ac:dyDescent="0.25">
      <c r="B312">
        <f t="shared" si="19"/>
        <v>6.0399999999999746E-2</v>
      </c>
      <c r="C312">
        <f t="shared" si="16"/>
        <v>-55.138484191584851</v>
      </c>
      <c r="D312">
        <f t="shared" si="17"/>
        <v>8.4397772510094526</v>
      </c>
      <c r="E312">
        <f t="shared" si="18"/>
        <v>-46.698706940575399</v>
      </c>
      <c r="G312">
        <f>+IF(input!$C$12,'Data Sheet (2)'!C312,0)</f>
        <v>-55.138484191584851</v>
      </c>
      <c r="H312">
        <f>+IF(input!$C$13,'Data Sheet (2)'!D312,0)</f>
        <v>8.4397772510094526</v>
      </c>
      <c r="I312">
        <f>+IF(input!$C$14,'Data Sheet (2)'!E312,0)</f>
        <v>-46.698706940575399</v>
      </c>
    </row>
    <row r="313" spans="2:9" x14ac:dyDescent="0.25">
      <c r="B313">
        <f t="shared" si="19"/>
        <v>6.0599999999999744E-2</v>
      </c>
      <c r="C313">
        <f t="shared" si="16"/>
        <v>-54.236063563640386</v>
      </c>
      <c r="D313">
        <f t="shared" si="17"/>
        <v>8.3869148127480706</v>
      </c>
      <c r="E313">
        <f t="shared" si="18"/>
        <v>-45.849148750892311</v>
      </c>
      <c r="G313">
        <f>+IF(input!$C$12,'Data Sheet (2)'!C313,0)</f>
        <v>-54.236063563640386</v>
      </c>
      <c r="H313">
        <f>+IF(input!$C$13,'Data Sheet (2)'!D313,0)</f>
        <v>8.3869148127480706</v>
      </c>
      <c r="I313">
        <f>+IF(input!$C$14,'Data Sheet (2)'!E313,0)</f>
        <v>-45.849148750892311</v>
      </c>
    </row>
    <row r="314" spans="2:9" x14ac:dyDescent="0.25">
      <c r="B314">
        <f t="shared" si="19"/>
        <v>6.0799999999999743E-2</v>
      </c>
      <c r="C314">
        <f t="shared" si="16"/>
        <v>-53.119597970910746</v>
      </c>
      <c r="D314">
        <f t="shared" si="17"/>
        <v>8.3343834777013619</v>
      </c>
      <c r="E314">
        <f t="shared" si="18"/>
        <v>-44.785214493209381</v>
      </c>
      <c r="G314">
        <f>+IF(input!$C$12,'Data Sheet (2)'!C314,0)</f>
        <v>-53.119597970910746</v>
      </c>
      <c r="H314">
        <f>+IF(input!$C$13,'Data Sheet (2)'!D314,0)</f>
        <v>8.3343834777013619</v>
      </c>
      <c r="I314">
        <f>+IF(input!$C$14,'Data Sheet (2)'!E314,0)</f>
        <v>-44.785214493209381</v>
      </c>
    </row>
    <row r="315" spans="2:9" x14ac:dyDescent="0.25">
      <c r="B315">
        <f t="shared" si="19"/>
        <v>6.0999999999999742E-2</v>
      </c>
      <c r="C315">
        <f t="shared" si="16"/>
        <v>-51.793493593025829</v>
      </c>
      <c r="D315">
        <f t="shared" si="17"/>
        <v>8.2821811720085243</v>
      </c>
      <c r="E315">
        <f t="shared" si="18"/>
        <v>-43.511312421017308</v>
      </c>
      <c r="G315">
        <f>+IF(input!$C$12,'Data Sheet (2)'!C315,0)</f>
        <v>-51.793493593025829</v>
      </c>
      <c r="H315">
        <f>+IF(input!$C$13,'Data Sheet (2)'!D315,0)</f>
        <v>8.2821811720085243</v>
      </c>
      <c r="I315">
        <f>+IF(input!$C$14,'Data Sheet (2)'!E315,0)</f>
        <v>-43.511312421017308</v>
      </c>
    </row>
    <row r="316" spans="2:9" x14ac:dyDescent="0.25">
      <c r="B316">
        <f t="shared" si="19"/>
        <v>6.1199999999999741E-2</v>
      </c>
      <c r="C316">
        <f t="shared" si="16"/>
        <v>-50.262983958125673</v>
      </c>
      <c r="D316">
        <f t="shared" si="17"/>
        <v>8.2303058347983491</v>
      </c>
      <c r="E316">
        <f t="shared" si="18"/>
        <v>-42.032678123327322</v>
      </c>
      <c r="G316">
        <f>+IF(input!$C$12,'Data Sheet (2)'!C316,0)</f>
        <v>-50.262983958125673</v>
      </c>
      <c r="H316">
        <f>+IF(input!$C$13,'Data Sheet (2)'!D316,0)</f>
        <v>8.2303058347983491</v>
      </c>
      <c r="I316">
        <f>+IF(input!$C$14,'Data Sheet (2)'!E316,0)</f>
        <v>-42.032678123327322</v>
      </c>
    </row>
    <row r="317" spans="2:9" x14ac:dyDescent="0.25">
      <c r="B317">
        <f t="shared" si="19"/>
        <v>6.139999999999974E-2</v>
      </c>
      <c r="C317">
        <f t="shared" si="16"/>
        <v>-48.534109288515907</v>
      </c>
      <c r="D317">
        <f t="shared" si="17"/>
        <v>8.1787554181078761</v>
      </c>
      <c r="E317">
        <f t="shared" si="18"/>
        <v>-40.355353870408031</v>
      </c>
      <c r="G317">
        <f>+IF(input!$C$12,'Data Sheet (2)'!C317,0)</f>
        <v>-48.534109288515907</v>
      </c>
      <c r="H317">
        <f>+IF(input!$C$13,'Data Sheet (2)'!D317,0)</f>
        <v>8.1787554181078761</v>
      </c>
      <c r="I317">
        <f>+IF(input!$C$14,'Data Sheet (2)'!E317,0)</f>
        <v>-40.355353870408031</v>
      </c>
    </row>
    <row r="318" spans="2:9" x14ac:dyDescent="0.25">
      <c r="B318">
        <f t="shared" si="19"/>
        <v>6.1599999999999738E-2</v>
      </c>
      <c r="C318">
        <f t="shared" si="16"/>
        <v>-46.613692662669756</v>
      </c>
      <c r="D318">
        <f t="shared" si="17"/>
        <v>8.1275278868015306</v>
      </c>
      <c r="E318">
        <f t="shared" si="18"/>
        <v>-38.486164775868225</v>
      </c>
      <c r="G318">
        <f>+IF(input!$C$12,'Data Sheet (2)'!C318,0)</f>
        <v>-46.613692662669756</v>
      </c>
      <c r="H318">
        <f>+IF(input!$C$13,'Data Sheet (2)'!D318,0)</f>
        <v>8.1275278868015306</v>
      </c>
      <c r="I318">
        <f>+IF(input!$C$14,'Data Sheet (2)'!E318,0)</f>
        <v>-38.486164775868225</v>
      </c>
    </row>
    <row r="319" spans="2:9" x14ac:dyDescent="0.25">
      <c r="B319">
        <f t="shared" si="19"/>
        <v>6.1799999999999737E-2</v>
      </c>
      <c r="C319">
        <f t="shared" si="16"/>
        <v>-44.50931308765454</v>
      </c>
      <c r="D319">
        <f t="shared" si="17"/>
        <v>8.0766212184907857</v>
      </c>
      <c r="E319">
        <f t="shared" si="18"/>
        <v>-36.432691869163754</v>
      </c>
      <c r="G319">
        <f>+IF(input!$C$12,'Data Sheet (2)'!C319,0)</f>
        <v>-44.50931308765454</v>
      </c>
      <c r="H319">
        <f>+IF(input!$C$13,'Data Sheet (2)'!D319,0)</f>
        <v>8.0766212184907857</v>
      </c>
      <c r="I319">
        <f>+IF(input!$C$14,'Data Sheet (2)'!E319,0)</f>
        <v>-36.432691869163754</v>
      </c>
    </row>
    <row r="320" spans="2:9" x14ac:dyDescent="0.25">
      <c r="B320">
        <f t="shared" si="19"/>
        <v>6.1999999999999736E-2</v>
      </c>
      <c r="C320">
        <f t="shared" si="16"/>
        <v>-42.229275588253266</v>
      </c>
      <c r="D320">
        <f t="shared" si="17"/>
        <v>8.0260334034543224</v>
      </c>
      <c r="E320">
        <f t="shared" si="18"/>
        <v>-34.203242184798945</v>
      </c>
      <c r="G320">
        <f>+IF(input!$C$12,'Data Sheet (2)'!C320,0)</f>
        <v>-42.229275588253266</v>
      </c>
      <c r="H320">
        <f>+IF(input!$C$13,'Data Sheet (2)'!D320,0)</f>
        <v>8.0260334034543224</v>
      </c>
      <c r="I320">
        <f>+IF(input!$C$14,'Data Sheet (2)'!E320,0)</f>
        <v>-34.203242184798945</v>
      </c>
    </row>
    <row r="321" spans="2:9" x14ac:dyDescent="0.25">
      <c r="B321">
        <f t="shared" si="19"/>
        <v>6.2199999999999735E-2</v>
      </c>
      <c r="C321">
        <f t="shared" si="16"/>
        <v>-39.782578430826028</v>
      </c>
      <c r="D321">
        <f t="shared" si="17"/>
        <v>7.9757624445586766</v>
      </c>
      <c r="E321">
        <f t="shared" si="18"/>
        <v>-31.806815986267353</v>
      </c>
      <c r="G321">
        <f>+IF(input!$C$12,'Data Sheet (2)'!C321,0)</f>
        <v>-39.782578430826028</v>
      </c>
      <c r="H321">
        <f>+IF(input!$C$13,'Data Sheet (2)'!D321,0)</f>
        <v>7.9757624445586766</v>
      </c>
      <c r="I321">
        <f>+IF(input!$C$14,'Data Sheet (2)'!E321,0)</f>
        <v>-31.806815986267353</v>
      </c>
    </row>
    <row r="322" spans="2:9" x14ac:dyDescent="0.25">
      <c r="B322">
        <f t="shared" si="19"/>
        <v>6.2399999999999733E-2</v>
      </c>
      <c r="C322">
        <f t="shared" si="16"/>
        <v>-37.17887761126358</v>
      </c>
      <c r="D322">
        <f t="shared" si="17"/>
        <v>7.9258063571794164</v>
      </c>
      <c r="E322">
        <f t="shared" si="18"/>
        <v>-29.253071254084162</v>
      </c>
      <c r="G322">
        <f>+IF(input!$C$12,'Data Sheet (2)'!C322,0)</f>
        <v>-37.17887761126358</v>
      </c>
      <c r="H322">
        <f>+IF(input!$C$13,'Data Sheet (2)'!D322,0)</f>
        <v>7.9258063571794164</v>
      </c>
      <c r="I322">
        <f>+IF(input!$C$14,'Data Sheet (2)'!E322,0)</f>
        <v>-29.253071254084162</v>
      </c>
    </row>
    <row r="323" spans="2:9" x14ac:dyDescent="0.25">
      <c r="B323">
        <f t="shared" si="19"/>
        <v>6.2599999999999739E-2</v>
      </c>
      <c r="C323">
        <f t="shared" si="16"/>
        <v>-34.428448747182976</v>
      </c>
      <c r="D323">
        <f t="shared" si="17"/>
        <v>7.8761631691227691</v>
      </c>
      <c r="E323">
        <f t="shared" si="18"/>
        <v>-26.552285578060207</v>
      </c>
      <c r="G323">
        <f>+IF(input!$C$12,'Data Sheet (2)'!C323,0)</f>
        <v>-34.428448747182976</v>
      </c>
      <c r="H323">
        <f>+IF(input!$C$13,'Data Sheet (2)'!D323,0)</f>
        <v>7.8761631691227691</v>
      </c>
      <c r="I323">
        <f>+IF(input!$C$14,'Data Sheet (2)'!E323,0)</f>
        <v>-26.552285578060207</v>
      </c>
    </row>
    <row r="324" spans="2:9" x14ac:dyDescent="0.25">
      <c r="B324">
        <f t="shared" si="19"/>
        <v>6.2799999999999745E-2</v>
      </c>
      <c r="C324">
        <f t="shared" si="16"/>
        <v>-31.542146524759158</v>
      </c>
      <c r="D324">
        <f t="shared" si="17"/>
        <v>7.8268309205477804</v>
      </c>
      <c r="E324">
        <f t="shared" si="18"/>
        <v>-23.715315604211376</v>
      </c>
      <c r="G324">
        <f>+IF(input!$C$12,'Data Sheet (2)'!C324,0)</f>
        <v>-31.542146524759158</v>
      </c>
      <c r="H324">
        <f>+IF(input!$C$13,'Data Sheet (2)'!D324,0)</f>
        <v>7.8268309205477804</v>
      </c>
      <c r="I324">
        <f>+IF(input!$C$14,'Data Sheet (2)'!E324,0)</f>
        <v>-23.715315604211376</v>
      </c>
    </row>
    <row r="325" spans="2:9" x14ac:dyDescent="0.25">
      <c r="B325">
        <f t="shared" si="19"/>
        <v>6.2999999999999751E-2</v>
      </c>
      <c r="C325">
        <f t="shared" si="16"/>
        <v>-28.531361860238121</v>
      </c>
      <c r="D325">
        <f t="shared" si="17"/>
        <v>7.7778076638889342</v>
      </c>
      <c r="E325">
        <f t="shared" si="18"/>
        <v>-20.753554196349185</v>
      </c>
      <c r="G325">
        <f>+IF(input!$C$12,'Data Sheet (2)'!C325,0)</f>
        <v>-28.531361860238121</v>
      </c>
      <c r="H325">
        <f>+IF(input!$C$13,'Data Sheet (2)'!D325,0)</f>
        <v>7.7778076638889342</v>
      </c>
      <c r="I325">
        <f>+IF(input!$C$14,'Data Sheet (2)'!E325,0)</f>
        <v>-20.753554196349185</v>
      </c>
    </row>
    <row r="326" spans="2:9" x14ac:dyDescent="0.25">
      <c r="B326">
        <f t="shared" si="19"/>
        <v>6.3199999999999756E-2</v>
      </c>
      <c r="C326">
        <f t="shared" si="16"/>
        <v>-25.40797694519425</v>
      </c>
      <c r="D326">
        <f t="shared" si="17"/>
        <v>7.7290914637792598</v>
      </c>
      <c r="E326">
        <f t="shared" si="18"/>
        <v>-17.678885481414991</v>
      </c>
      <c r="G326">
        <f>+IF(input!$C$12,'Data Sheet (2)'!C326,0)</f>
        <v>-25.40797694519425</v>
      </c>
      <c r="H326">
        <f>+IF(input!$C$13,'Data Sheet (2)'!D326,0)</f>
        <v>7.7290914637792598</v>
      </c>
      <c r="I326">
        <f>+IF(input!$C$14,'Data Sheet (2)'!E326,0)</f>
        <v>-17.678885481414991</v>
      </c>
    </row>
    <row r="327" spans="2:9" x14ac:dyDescent="0.25">
      <c r="B327">
        <f t="shared" si="19"/>
        <v>6.3399999999999762E-2</v>
      </c>
      <c r="C327">
        <f t="shared" si="16"/>
        <v>-22.184318352948026</v>
      </c>
      <c r="D327">
        <f t="shared" si="17"/>
        <v>7.6806803969739432</v>
      </c>
      <c r="E327">
        <f t="shared" si="18"/>
        <v>-14.503637955974082</v>
      </c>
      <c r="G327">
        <f>+IF(input!$C$12,'Data Sheet (2)'!C327,0)</f>
        <v>-22.184318352948026</v>
      </c>
      <c r="H327">
        <f>+IF(input!$C$13,'Data Sheet (2)'!D327,0)</f>
        <v>7.6806803969739432</v>
      </c>
      <c r="I327">
        <f>+IF(input!$C$14,'Data Sheet (2)'!E327,0)</f>
        <v>-14.503637955974082</v>
      </c>
    </row>
    <row r="328" spans="2:9" x14ac:dyDescent="0.25">
      <c r="B328">
        <f t="shared" si="19"/>
        <v>6.3599999999999768E-2</v>
      </c>
      <c r="C328">
        <f t="shared" si="16"/>
        <v>-18.873108391213698</v>
      </c>
      <c r="D328">
        <f t="shared" si="17"/>
        <v>7.6325725522743815</v>
      </c>
      <c r="E328">
        <f t="shared" si="18"/>
        <v>-11.240535838939316</v>
      </c>
      <c r="G328">
        <f>+IF(input!$C$12,'Data Sheet (2)'!C328,0)</f>
        <v>-18.873108391213698</v>
      </c>
      <c r="H328">
        <f>+IF(input!$C$13,'Data Sheet (2)'!D328,0)</f>
        <v>7.6325725522743815</v>
      </c>
      <c r="I328">
        <f>+IF(input!$C$14,'Data Sheet (2)'!E328,0)</f>
        <v>-11.240535838939316</v>
      </c>
    </row>
    <row r="329" spans="2:9" x14ac:dyDescent="0.25">
      <c r="B329">
        <f t="shared" si="19"/>
        <v>6.3799999999999774E-2</v>
      </c>
      <c r="C329">
        <f t="shared" si="16"/>
        <v>-15.487414892962496</v>
      </c>
      <c r="D329">
        <f t="shared" si="17"/>
        <v>7.5847660304527471</v>
      </c>
      <c r="E329">
        <f t="shared" si="18"/>
        <v>-7.9026488625097491</v>
      </c>
      <c r="G329">
        <f>+IF(input!$C$12,'Data Sheet (2)'!C329,0)</f>
        <v>-15.487414892962496</v>
      </c>
      <c r="H329">
        <f>+IF(input!$C$13,'Data Sheet (2)'!D329,0)</f>
        <v>7.5847660304527471</v>
      </c>
      <c r="I329">
        <f>+IF(input!$C$14,'Data Sheet (2)'!E329,0)</f>
        <v>-7.9026488625097491</v>
      </c>
    </row>
    <row r="330" spans="2:9" x14ac:dyDescent="0.25">
      <c r="B330">
        <f t="shared" si="19"/>
        <v>6.3999999999999779E-2</v>
      </c>
      <c r="C330">
        <f t="shared" si="16"/>
        <v>-12.040599643655407</v>
      </c>
      <c r="D330">
        <f t="shared" si="17"/>
        <v>7.5372589441769948</v>
      </c>
      <c r="E330">
        <f t="shared" si="18"/>
        <v>-4.5033406994784118</v>
      </c>
      <c r="G330">
        <f>+IF(input!$C$12,'Data Sheet (2)'!C330,0)</f>
        <v>-12.040599643655407</v>
      </c>
      <c r="H330">
        <f>+IF(input!$C$13,'Data Sheet (2)'!D330,0)</f>
        <v>7.5372589441769948</v>
      </c>
      <c r="I330">
        <f>+IF(input!$C$14,'Data Sheet (2)'!E330,0)</f>
        <v>-4.5033406994784118</v>
      </c>
    </row>
    <row r="331" spans="2:9" x14ac:dyDescent="0.25">
      <c r="B331">
        <f t="shared" si="19"/>
        <v>6.4199999999999785E-2</v>
      </c>
      <c r="C331">
        <f t="shared" ref="C331:C394" si="20">+SQRT(2)*$C$4*SIN($C$1*B331+$C$6-$C$7)</f>
        <v>-8.5462656483817305</v>
      </c>
      <c r="D331">
        <f t="shared" ref="D331:D394" si="21">-SQRT(2)*$C$4*SIN($C$6-$C$7)*EXP(-$C$2/$C$3*B331)</f>
        <v>7.4900494179363601</v>
      </c>
      <c r="E331">
        <f t="shared" ref="E331:E394" si="22">+C331+D331</f>
        <v>-1.0562162304453704</v>
      </c>
      <c r="G331">
        <f>+IF(input!$C$12,'Data Sheet (2)'!C331,0)</f>
        <v>-8.5462656483817305</v>
      </c>
      <c r="H331">
        <f>+IF(input!$C$13,'Data Sheet (2)'!D331,0)</f>
        <v>7.4900494179363601</v>
      </c>
      <c r="I331">
        <f>+IF(input!$C$14,'Data Sheet (2)'!E331,0)</f>
        <v>-1.0562162304453704</v>
      </c>
    </row>
    <row r="332" spans="2:9" x14ac:dyDescent="0.25">
      <c r="B332">
        <f t="shared" si="19"/>
        <v>6.4399999999999791E-2</v>
      </c>
      <c r="C332">
        <f t="shared" si="20"/>
        <v>-5.0182034470110741</v>
      </c>
      <c r="D332">
        <f t="shared" si="21"/>
        <v>7.443135587967328</v>
      </c>
      <c r="E332">
        <f t="shared" si="22"/>
        <v>2.4249321409562539</v>
      </c>
      <c r="G332">
        <f>+IF(input!$C$12,'Data Sheet (2)'!C332,0)</f>
        <v>-5.0182034470110741</v>
      </c>
      <c r="H332">
        <f>+IF(input!$C$13,'Data Sheet (2)'!D332,0)</f>
        <v>7.443135587967328</v>
      </c>
      <c r="I332">
        <f>+IF(input!$C$14,'Data Sheet (2)'!E332,0)</f>
        <v>2.4249321409562539</v>
      </c>
    </row>
    <row r="333" spans="2:9" x14ac:dyDescent="0.25">
      <c r="B333">
        <f t="shared" ref="B333:B396" si="23">+B332+0.0002</f>
        <v>6.4599999999999796E-2</v>
      </c>
      <c r="C333">
        <f t="shared" si="20"/>
        <v>-1.4703366892341425</v>
      </c>
      <c r="D333">
        <f t="shared" si="21"/>
        <v>7.3965156021800311</v>
      </c>
      <c r="E333">
        <f t="shared" si="22"/>
        <v>5.9261789129458888</v>
      </c>
      <c r="G333">
        <f>+IF(input!$C$12,'Data Sheet (2)'!C333,0)</f>
        <v>-1.4703366892341425</v>
      </c>
      <c r="H333">
        <f>+IF(input!$C$13,'Data Sheet (2)'!D333,0)</f>
        <v>7.3965156021800311</v>
      </c>
      <c r="I333">
        <f>+IF(input!$C$14,'Data Sheet (2)'!E333,0)</f>
        <v>5.9261789129458888</v>
      </c>
    </row>
    <row r="334" spans="2:9" x14ac:dyDescent="0.25">
      <c r="B334">
        <f t="shared" si="23"/>
        <v>6.4799999999999802E-2</v>
      </c>
      <c r="C334">
        <f t="shared" si="20"/>
        <v>2.0833328157220592</v>
      </c>
      <c r="D334">
        <f t="shared" si="21"/>
        <v>7.3501876200851424</v>
      </c>
      <c r="E334">
        <f t="shared" si="22"/>
        <v>9.4335204358072016</v>
      </c>
      <c r="G334">
        <f>+IF(input!$C$12,'Data Sheet (2)'!C334,0)</f>
        <v>2.0833328157220592</v>
      </c>
      <c r="H334">
        <f>+IF(input!$C$13,'Data Sheet (2)'!D334,0)</f>
        <v>7.3501876200851424</v>
      </c>
      <c r="I334">
        <f>+IF(input!$C$14,'Data Sheet (2)'!E334,0)</f>
        <v>9.4335204358072016</v>
      </c>
    </row>
    <row r="335" spans="2:9" x14ac:dyDescent="0.25">
      <c r="B335">
        <f t="shared" si="23"/>
        <v>6.4999999999999808E-2</v>
      </c>
      <c r="C335">
        <f t="shared" si="20"/>
        <v>5.6287803578390347</v>
      </c>
      <c r="D335">
        <f t="shared" si="21"/>
        <v>7.304149812721227</v>
      </c>
      <c r="E335">
        <f t="shared" si="22"/>
        <v>12.932930170560262</v>
      </c>
      <c r="G335">
        <f>+IF(input!$C$12,'Data Sheet (2)'!C335,0)</f>
        <v>5.6287803578390347</v>
      </c>
      <c r="H335">
        <f>+IF(input!$C$13,'Data Sheet (2)'!D335,0)</f>
        <v>7.304149812721227</v>
      </c>
      <c r="I335">
        <f>+IF(input!$C$14,'Data Sheet (2)'!E335,0)</f>
        <v>12.932930170560262</v>
      </c>
    </row>
    <row r="336" spans="2:9" x14ac:dyDescent="0.25">
      <c r="B336">
        <f t="shared" si="23"/>
        <v>6.5199999999999814E-2</v>
      </c>
      <c r="C336">
        <f t="shared" si="20"/>
        <v>9.1520136754285559</v>
      </c>
      <c r="D336">
        <f t="shared" si="21"/>
        <v>7.2584003625825186</v>
      </c>
      <c r="E336">
        <f t="shared" si="22"/>
        <v>16.410414038011076</v>
      </c>
      <c r="G336">
        <f>+IF(input!$C$12,'Data Sheet (2)'!C336,0)</f>
        <v>9.1520136754285559</v>
      </c>
      <c r="H336">
        <f>+IF(input!$C$13,'Data Sheet (2)'!D336,0)</f>
        <v>7.2584003625825186</v>
      </c>
      <c r="I336">
        <f>+IF(input!$C$14,'Data Sheet (2)'!E336,0)</f>
        <v>16.410414038011076</v>
      </c>
    </row>
    <row r="337" spans="2:9" x14ac:dyDescent="0.25">
      <c r="B337">
        <f t="shared" si="23"/>
        <v>6.5399999999999819E-2</v>
      </c>
      <c r="C337">
        <f t="shared" si="20"/>
        <v>12.639128176198685</v>
      </c>
      <c r="D337">
        <f t="shared" si="21"/>
        <v>7.212937463547175</v>
      </c>
      <c r="E337">
        <f t="shared" si="22"/>
        <v>19.852065639745859</v>
      </c>
      <c r="G337">
        <f>+IF(input!$C$12,'Data Sheet (2)'!C337,0)</f>
        <v>12.639128176198685</v>
      </c>
      <c r="H337">
        <f>+IF(input!$C$13,'Data Sheet (2)'!D337,0)</f>
        <v>7.212937463547175</v>
      </c>
      <c r="I337">
        <f>+IF(input!$C$14,'Data Sheet (2)'!E337,0)</f>
        <v>19.852065639745859</v>
      </c>
    </row>
    <row r="338" spans="2:9" x14ac:dyDescent="0.25">
      <c r="B338">
        <f t="shared" si="23"/>
        <v>6.5599999999999825E-2</v>
      </c>
      <c r="C338">
        <f t="shared" si="20"/>
        <v>16.076361812325761</v>
      </c>
      <c r="D338">
        <f t="shared" si="21"/>
        <v>7.167759320805982</v>
      </c>
      <c r="E338">
        <f t="shared" si="22"/>
        <v>23.244121133131742</v>
      </c>
      <c r="G338">
        <f>+IF(input!$C$12,'Data Sheet (2)'!C338,0)</f>
        <v>16.076361812325761</v>
      </c>
      <c r="H338">
        <f>+IF(input!$C$13,'Data Sheet (2)'!D338,0)</f>
        <v>7.167759320805982</v>
      </c>
      <c r="I338">
        <f>+IF(input!$C$14,'Data Sheet (2)'!E338,0)</f>
        <v>23.244121133131742</v>
      </c>
    </row>
    <row r="339" spans="2:9" x14ac:dyDescent="0.25">
      <c r="B339">
        <f t="shared" si="23"/>
        <v>6.5799999999999831E-2</v>
      </c>
      <c r="C339">
        <f t="shared" si="20"/>
        <v>19.450149392970474</v>
      </c>
      <c r="D339">
        <f t="shared" si="21"/>
        <v>7.1228641507914849</v>
      </c>
      <c r="E339">
        <f t="shared" si="22"/>
        <v>26.573013543761959</v>
      </c>
      <c r="G339">
        <f>+IF(input!$C$12,'Data Sheet (2)'!C339,0)</f>
        <v>19.450149392970474</v>
      </c>
      <c r="H339">
        <f>+IF(input!$C$13,'Data Sheet (2)'!D339,0)</f>
        <v>7.1228641507914849</v>
      </c>
      <c r="I339">
        <f>+IF(input!$C$14,'Data Sheet (2)'!E339,0)</f>
        <v>26.573013543761959</v>
      </c>
    </row>
    <row r="340" spans="2:9" x14ac:dyDescent="0.25">
      <c r="B340">
        <f t="shared" si="23"/>
        <v>6.5999999999999837E-2</v>
      </c>
      <c r="C340">
        <f t="shared" si="20"/>
        <v>22.747176119889335</v>
      </c>
      <c r="D340">
        <f t="shared" si="21"/>
        <v>7.078250181107582</v>
      </c>
      <c r="E340">
        <f t="shared" si="22"/>
        <v>29.825426300996916</v>
      </c>
      <c r="G340">
        <f>+IF(input!$C$12,'Data Sheet (2)'!C340,0)</f>
        <v>22.747176119889335</v>
      </c>
      <c r="H340">
        <f>+IF(input!$C$13,'Data Sheet (2)'!D340,0)</f>
        <v>7.078250181107582</v>
      </c>
      <c r="I340">
        <f>+IF(input!$C$14,'Data Sheet (2)'!E340,0)</f>
        <v>29.825426300996916</v>
      </c>
    </row>
    <row r="341" spans="2:9" x14ac:dyDescent="0.25">
      <c r="B341">
        <f t="shared" si="23"/>
        <v>6.6199999999999842E-2</v>
      </c>
      <c r="C341">
        <f t="shared" si="20"/>
        <v>25.954430134859052</v>
      </c>
      <c r="D341">
        <f t="shared" si="21"/>
        <v>7.0339156504595506</v>
      </c>
      <c r="E341">
        <f t="shared" si="22"/>
        <v>32.9883457853186</v>
      </c>
      <c r="G341">
        <f>+IF(input!$C$12,'Data Sheet (2)'!C341,0)</f>
        <v>25.954430134859052</v>
      </c>
      <c r="H341">
        <f>+IF(input!$C$13,'Data Sheet (2)'!D341,0)</f>
        <v>7.0339156504595506</v>
      </c>
      <c r="I341">
        <f>+IF(input!$C$14,'Data Sheet (2)'!E341,0)</f>
        <v>32.9883457853186</v>
      </c>
    </row>
    <row r="342" spans="2:9" x14ac:dyDescent="0.25">
      <c r="B342">
        <f t="shared" si="23"/>
        <v>6.6399999999999848E-2</v>
      </c>
      <c r="C342">
        <f t="shared" si="20"/>
        <v>29.059253871537887</v>
      </c>
      <c r="D342">
        <f t="shared" si="21"/>
        <v>6.9898588085845219</v>
      </c>
      <c r="E342">
        <f t="shared" si="22"/>
        <v>36.049112680122406</v>
      </c>
      <c r="G342">
        <f>+IF(input!$C$12,'Data Sheet (2)'!C342,0)</f>
        <v>29.059253871537887</v>
      </c>
      <c r="H342">
        <f>+IF(input!$C$13,'Data Sheet (2)'!D342,0)</f>
        <v>6.9898588085845219</v>
      </c>
      <c r="I342">
        <f>+IF(input!$C$14,'Data Sheet (2)'!E342,0)</f>
        <v>36.049112680122406</v>
      </c>
    </row>
    <row r="343" spans="2:9" x14ac:dyDescent="0.25">
      <c r="B343">
        <f t="shared" si="23"/>
        <v>6.6599999999999854E-2</v>
      </c>
      <c r="C343">
        <f t="shared" si="20"/>
        <v>32.049394009096012</v>
      </c>
      <c r="D343">
        <f t="shared" si="21"/>
        <v>6.9460779161823698</v>
      </c>
      <c r="E343">
        <f t="shared" si="22"/>
        <v>38.99547192527838</v>
      </c>
      <c r="G343">
        <f>+IF(input!$C$12,'Data Sheet (2)'!C343,0)</f>
        <v>32.049394009096012</v>
      </c>
      <c r="H343">
        <f>+IF(input!$C$13,'Data Sheet (2)'!D343,0)</f>
        <v>6.9460779161823698</v>
      </c>
      <c r="I343">
        <f>+IF(input!$C$14,'Data Sheet (2)'!E343,0)</f>
        <v>38.99547192527838</v>
      </c>
    </row>
    <row r="344" spans="2:9" x14ac:dyDescent="0.25">
      <c r="B344">
        <f t="shared" si="23"/>
        <v>6.6799999999999859E-2</v>
      </c>
      <c r="C344">
        <f t="shared" si="20"/>
        <v>34.91304983047543</v>
      </c>
      <c r="D344">
        <f t="shared" si="21"/>
        <v>6.9025712448470511</v>
      </c>
      <c r="E344">
        <f t="shared" si="22"/>
        <v>41.815621075322483</v>
      </c>
      <c r="G344">
        <f>+IF(input!$C$12,'Data Sheet (2)'!C344,0)</f>
        <v>34.91304983047543</v>
      </c>
      <c r="H344">
        <f>+IF(input!$C$13,'Data Sheet (2)'!D344,0)</f>
        <v>6.9025712448470511</v>
      </c>
      <c r="I344">
        <f>+IF(input!$C$14,'Data Sheet (2)'!E344,0)</f>
        <v>41.815621075322483</v>
      </c>
    </row>
    <row r="345" spans="2:9" x14ac:dyDescent="0.25">
      <c r="B345">
        <f t="shared" si="23"/>
        <v>6.6999999999999865E-2</v>
      </c>
      <c r="C345">
        <f t="shared" si="20"/>
        <v>37.638919794429363</v>
      </c>
      <c r="D345">
        <f t="shared" si="21"/>
        <v>6.8593370769983819</v>
      </c>
      <c r="E345">
        <f t="shared" si="22"/>
        <v>44.498256871427742</v>
      </c>
      <c r="G345">
        <f>+IF(input!$C$12,'Data Sheet (2)'!C345,0)</f>
        <v>37.638919794429363</v>
      </c>
      <c r="H345">
        <f>+IF(input!$C$13,'Data Sheet (2)'!D345,0)</f>
        <v>6.8593370769983819</v>
      </c>
      <c r="I345">
        <f>+IF(input!$C$14,'Data Sheet (2)'!E345,0)</f>
        <v>44.498256871427742</v>
      </c>
    </row>
    <row r="346" spans="2:9" x14ac:dyDescent="0.25">
      <c r="B346">
        <f t="shared" si="23"/>
        <v>6.7199999999999871E-2</v>
      </c>
      <c r="C346">
        <f t="shared" si="20"/>
        <v>40.216246137541312</v>
      </c>
      <c r="D346">
        <f t="shared" si="21"/>
        <v>6.816373705814212</v>
      </c>
      <c r="E346">
        <f t="shared" si="22"/>
        <v>47.032619843355526</v>
      </c>
      <c r="G346">
        <f>+IF(input!$C$12,'Data Sheet (2)'!C346,0)</f>
        <v>40.216246137541312</v>
      </c>
      <c r="H346">
        <f>+IF(input!$C$13,'Data Sheet (2)'!D346,0)</f>
        <v>6.816373705814212</v>
      </c>
      <c r="I346">
        <f>+IF(input!$C$14,'Data Sheet (2)'!E346,0)</f>
        <v>47.032619843355526</v>
      </c>
    </row>
    <row r="347" spans="2:9" x14ac:dyDescent="0.25">
      <c r="B347">
        <f t="shared" si="23"/>
        <v>6.7399999999999877E-2</v>
      </c>
      <c r="C347">
        <f t="shared" si="20"/>
        <v>42.634857330203708</v>
      </c>
      <c r="D347">
        <f t="shared" si="21"/>
        <v>6.7736794351630509</v>
      </c>
      <c r="E347">
        <f t="shared" si="22"/>
        <v>49.408536765366762</v>
      </c>
      <c r="G347">
        <f>+IF(input!$C$12,'Data Sheet (2)'!C347,0)</f>
        <v>42.634857330203708</v>
      </c>
      <c r="H347">
        <f>+IF(input!$C$13,'Data Sheet (2)'!D347,0)</f>
        <v>6.7736794351630509</v>
      </c>
      <c r="I347">
        <f>+IF(input!$C$14,'Data Sheet (2)'!E347,0)</f>
        <v>49.408536765366762</v>
      </c>
    </row>
    <row r="348" spans="2:9" x14ac:dyDescent="0.25">
      <c r="B348">
        <f t="shared" si="23"/>
        <v>6.7599999999999882E-2</v>
      </c>
      <c r="C348">
        <f t="shared" si="20"/>
        <v>44.885208218997306</v>
      </c>
      <c r="D348">
        <f t="shared" si="21"/>
        <v>6.7312525795371041</v>
      </c>
      <c r="E348">
        <f t="shared" si="22"/>
        <v>51.616460798534412</v>
      </c>
      <c r="G348">
        <f>+IF(input!$C$12,'Data Sheet (2)'!C348,0)</f>
        <v>44.885208218997306</v>
      </c>
      <c r="H348">
        <f>+IF(input!$C$13,'Data Sheet (2)'!D348,0)</f>
        <v>6.7312525795371041</v>
      </c>
      <c r="I348">
        <f>+IF(input!$C$14,'Data Sheet (2)'!E348,0)</f>
        <v>51.616460798534412</v>
      </c>
    </row>
    <row r="349" spans="2:9" x14ac:dyDescent="0.25">
      <c r="B349">
        <f t="shared" si="23"/>
        <v>6.7799999999999888E-2</v>
      </c>
      <c r="C349">
        <f t="shared" si="20"/>
        <v>46.958417697051459</v>
      </c>
      <c r="D349">
        <f t="shared" si="21"/>
        <v>6.6890914639857444</v>
      </c>
      <c r="E349">
        <f t="shared" si="22"/>
        <v>53.647509161037206</v>
      </c>
      <c r="G349">
        <f>+IF(input!$C$12,'Data Sheet (2)'!C349,0)</f>
        <v>46.958417697051459</v>
      </c>
      <c r="H349">
        <f>+IF(input!$C$13,'Data Sheet (2)'!D349,0)</f>
        <v>6.6890914639857444</v>
      </c>
      <c r="I349">
        <f>+IF(input!$C$14,'Data Sheet (2)'!E349,0)</f>
        <v>53.647509161037206</v>
      </c>
    </row>
    <row r="350" spans="2:9" x14ac:dyDescent="0.25">
      <c r="B350">
        <f t="shared" si="23"/>
        <v>6.7999999999999894E-2</v>
      </c>
      <c r="C350">
        <f t="shared" si="20"/>
        <v>48.84630375371583</v>
      </c>
      <c r="D350">
        <f t="shared" si="21"/>
        <v>6.6471944240493652</v>
      </c>
      <c r="E350">
        <f t="shared" si="22"/>
        <v>55.493498177765197</v>
      </c>
      <c r="G350">
        <f>+IF(input!$C$12,'Data Sheet (2)'!C350,0)</f>
        <v>48.84630375371583</v>
      </c>
      <c r="H350">
        <f>+IF(input!$C$13,'Data Sheet (2)'!D350,0)</f>
        <v>6.6471944240493652</v>
      </c>
      <c r="I350">
        <f>+IF(input!$C$14,'Data Sheet (2)'!E350,0)</f>
        <v>55.493498177765197</v>
      </c>
    </row>
    <row r="351" spans="2:9" x14ac:dyDescent="0.25">
      <c r="B351">
        <f t="shared" si="23"/>
        <v>6.81999999999999E-2</v>
      </c>
      <c r="C351">
        <f t="shared" si="20"/>
        <v>50.54141576521765</v>
      </c>
      <c r="D351">
        <f t="shared" si="21"/>
        <v>6.6055598056936846</v>
      </c>
      <c r="E351">
        <f t="shared" si="22"/>
        <v>57.146975570911337</v>
      </c>
      <c r="G351">
        <f>+IF(input!$C$12,'Data Sheet (2)'!C351,0)</f>
        <v>50.54141576521765</v>
      </c>
      <c r="H351">
        <f>+IF(input!$C$13,'Data Sheet (2)'!D351,0)</f>
        <v>6.6055598056936846</v>
      </c>
      <c r="I351">
        <f>+IF(input!$C$14,'Data Sheet (2)'!E351,0)</f>
        <v>57.146975570911337</v>
      </c>
    </row>
    <row r="352" spans="2:9" x14ac:dyDescent="0.25">
      <c r="B352">
        <f t="shared" si="23"/>
        <v>6.8399999999999905E-2</v>
      </c>
      <c r="C352">
        <f t="shared" si="20"/>
        <v>52.037063898870741</v>
      </c>
      <c r="D352">
        <f t="shared" si="21"/>
        <v>6.564185965244449</v>
      </c>
      <c r="E352">
        <f t="shared" si="22"/>
        <v>58.601249864115189</v>
      </c>
      <c r="G352">
        <f>+IF(input!$C$12,'Data Sheet (2)'!C352,0)</f>
        <v>52.037063898870741</v>
      </c>
      <c r="H352">
        <f>+IF(input!$C$13,'Data Sheet (2)'!D352,0)</f>
        <v>6.564185965244449</v>
      </c>
      <c r="I352">
        <f>+IF(input!$C$14,'Data Sheet (2)'!E352,0)</f>
        <v>58.601249864115189</v>
      </c>
    </row>
    <row r="353" spans="2:9" x14ac:dyDescent="0.25">
      <c r="B353">
        <f t="shared" si="23"/>
        <v>6.8599999999999911E-2</v>
      </c>
      <c r="C353">
        <f t="shared" si="20"/>
        <v>53.327345514788078</v>
      </c>
      <c r="D353">
        <f t="shared" si="21"/>
        <v>6.5230712693225321</v>
      </c>
      <c r="E353">
        <f t="shared" si="22"/>
        <v>59.850416784110607</v>
      </c>
      <c r="G353">
        <f>+IF(input!$C$12,'Data Sheet (2)'!C353,0)</f>
        <v>53.327345514788078</v>
      </c>
      <c r="H353">
        <f>+IF(input!$C$13,'Data Sheet (2)'!D353,0)</f>
        <v>6.5230712693225321</v>
      </c>
      <c r="I353">
        <f>+IF(input!$C$14,'Data Sheet (2)'!E353,0)</f>
        <v>59.850416784110607</v>
      </c>
    </row>
    <row r="354" spans="2:9" x14ac:dyDescent="0.25">
      <c r="B354">
        <f t="shared" si="23"/>
        <v>6.8799999999999917E-2</v>
      </c>
      <c r="C354">
        <f t="shared" si="20"/>
        <v>54.407168460905204</v>
      </c>
      <c r="D354">
        <f t="shared" si="21"/>
        <v>6.4822140947794589</v>
      </c>
      <c r="E354">
        <f t="shared" si="22"/>
        <v>60.889382555684662</v>
      </c>
      <c r="G354">
        <f>+IF(input!$C$12,'Data Sheet (2)'!C354,0)</f>
        <v>54.407168460905204</v>
      </c>
      <c r="H354">
        <f>+IF(input!$C$13,'Data Sheet (2)'!D354,0)</f>
        <v>6.4822140947794589</v>
      </c>
      <c r="I354">
        <f>+IF(input!$C$14,'Data Sheet (2)'!E354,0)</f>
        <v>60.889382555684662</v>
      </c>
    </row>
    <row r="355" spans="2:9" x14ac:dyDescent="0.25">
      <c r="B355">
        <f t="shared" si="23"/>
        <v>6.8999999999999923E-2</v>
      </c>
      <c r="C355">
        <f t="shared" si="20"/>
        <v>55.272271169378094</v>
      </c>
      <c r="D355">
        <f t="shared" si="21"/>
        <v>6.4416128286333194</v>
      </c>
      <c r="E355">
        <f t="shared" si="22"/>
        <v>61.713883998011411</v>
      </c>
      <c r="G355">
        <f>+IF(input!$C$12,'Data Sheet (2)'!C355,0)</f>
        <v>55.272271169378094</v>
      </c>
      <c r="H355">
        <f>+IF(input!$C$13,'Data Sheet (2)'!D355,0)</f>
        <v>6.4416128286333194</v>
      </c>
      <c r="I355">
        <f>+IF(input!$C$14,'Data Sheet (2)'!E355,0)</f>
        <v>61.713883998011411</v>
      </c>
    </row>
    <row r="356" spans="2:9" x14ac:dyDescent="0.25">
      <c r="B356">
        <f t="shared" si="23"/>
        <v>6.9199999999999928E-2</v>
      </c>
      <c r="C356">
        <f t="shared" si="20"/>
        <v>55.919239475044151</v>
      </c>
      <c r="D356">
        <f t="shared" si="21"/>
        <v>6.4012658680051073</v>
      </c>
      <c r="E356">
        <f t="shared" si="22"/>
        <v>62.320505343049255</v>
      </c>
      <c r="G356">
        <f>+IF(input!$C$12,'Data Sheet (2)'!C356,0)</f>
        <v>55.919239475044151</v>
      </c>
      <c r="H356">
        <f>+IF(input!$C$13,'Data Sheet (2)'!D356,0)</f>
        <v>6.4012658680051073</v>
      </c>
      <c r="I356">
        <f>+IF(input!$C$14,'Data Sheet (2)'!E356,0)</f>
        <v>62.320505343049255</v>
      </c>
    </row>
    <row r="357" spans="2:9" x14ac:dyDescent="0.25">
      <c r="B357">
        <f t="shared" si="23"/>
        <v>6.9399999999999934E-2</v>
      </c>
      <c r="C357">
        <f t="shared" si="20"/>
        <v>56.345520089572616</v>
      </c>
      <c r="D357">
        <f t="shared" si="21"/>
        <v>6.3611716200554191</v>
      </c>
      <c r="E357">
        <f t="shared" si="22"/>
        <v>62.706691709628032</v>
      </c>
      <c r="G357">
        <f>+IF(input!$C$12,'Data Sheet (2)'!C357,0)</f>
        <v>56.345520089572616</v>
      </c>
      <c r="H357">
        <f>+IF(input!$C$13,'Data Sheet (2)'!D357,0)</f>
        <v>6.3611716200554191</v>
      </c>
      <c r="I357">
        <f>+IF(input!$C$14,'Data Sheet (2)'!E357,0)</f>
        <v>62.706691709628032</v>
      </c>
    </row>
    <row r="358" spans="2:9" x14ac:dyDescent="0.25">
      <c r="B358">
        <f t="shared" si="23"/>
        <v>6.959999999999994E-2</v>
      </c>
      <c r="C358">
        <f t="shared" si="20"/>
        <v>56.549430678127074</v>
      </c>
      <c r="D358">
        <f t="shared" si="21"/>
        <v>6.3213285019215801</v>
      </c>
      <c r="E358">
        <f t="shared" si="22"/>
        <v>62.870759180048651</v>
      </c>
      <c r="G358">
        <f>+IF(input!$C$12,'Data Sheet (2)'!C358,0)</f>
        <v>56.549430678127074</v>
      </c>
      <c r="H358">
        <f>+IF(input!$C$13,'Data Sheet (2)'!D358,0)</f>
        <v>6.3213285019215801</v>
      </c>
      <c r="I358">
        <f>+IF(input!$C$14,'Data Sheet (2)'!E358,0)</f>
        <v>62.870759180048651</v>
      </c>
    </row>
    <row r="359" spans="2:9" x14ac:dyDescent="0.25">
      <c r="B359">
        <f t="shared" si="23"/>
        <v>6.9799999999999945E-2</v>
      </c>
      <c r="C359">
        <f t="shared" si="20"/>
        <v>56.530166498772367</v>
      </c>
      <c r="D359">
        <f t="shared" si="21"/>
        <v>6.2817349406551637</v>
      </c>
      <c r="E359">
        <f t="shared" si="22"/>
        <v>62.81190143942753</v>
      </c>
      <c r="G359">
        <f>+IF(input!$C$12,'Data Sheet (2)'!C359,0)</f>
        <v>56.530166498772367</v>
      </c>
      <c r="H359">
        <f>+IF(input!$C$13,'Data Sheet (2)'!D359,0)</f>
        <v>6.2817349406551637</v>
      </c>
      <c r="I359">
        <f>+IF(input!$C$14,'Data Sheet (2)'!E359,0)</f>
        <v>62.81190143942753</v>
      </c>
    </row>
    <row r="360" spans="2:9" x14ac:dyDescent="0.25">
      <c r="B360">
        <f t="shared" si="23"/>
        <v>6.9999999999999951E-2</v>
      </c>
      <c r="C360">
        <f t="shared" si="20"/>
        <v>56.287803578423436</v>
      </c>
      <c r="D360">
        <f t="shared" si="21"/>
        <v>6.2423893731598801</v>
      </c>
      <c r="E360">
        <f t="shared" si="22"/>
        <v>62.530192951583317</v>
      </c>
      <c r="G360">
        <f>+IF(input!$C$12,'Data Sheet (2)'!C360,0)</f>
        <v>56.287803578423436</v>
      </c>
      <c r="H360">
        <f>+IF(input!$C$13,'Data Sheet (2)'!D360,0)</f>
        <v>6.2423893731598801</v>
      </c>
      <c r="I360">
        <f>+IF(input!$C$14,'Data Sheet (2)'!E360,0)</f>
        <v>62.530192951583317</v>
      </c>
    </row>
    <row r="361" spans="2:9" x14ac:dyDescent="0.25">
      <c r="B361">
        <f t="shared" si="23"/>
        <v>7.0199999999999957E-2</v>
      </c>
      <c r="C361">
        <f t="shared" si="20"/>
        <v>55.823298412801797</v>
      </c>
      <c r="D361">
        <f t="shared" si="21"/>
        <v>6.2032902461298756</v>
      </c>
      <c r="E361">
        <f t="shared" si="22"/>
        <v>62.026588658931672</v>
      </c>
      <c r="G361">
        <f>+IF(input!$C$12,'Data Sheet (2)'!C361,0)</f>
        <v>55.823298412801797</v>
      </c>
      <c r="H361">
        <f>+IF(input!$C$13,'Data Sheet (2)'!D361,0)</f>
        <v>6.2032902461298756</v>
      </c>
      <c r="I361">
        <f>+IF(input!$C$14,'Data Sheet (2)'!E361,0)</f>
        <v>62.026588658931672</v>
      </c>
    </row>
    <row r="362" spans="2:9" x14ac:dyDescent="0.25">
      <c r="B362">
        <f t="shared" si="23"/>
        <v>7.0399999999999963E-2</v>
      </c>
      <c r="C362">
        <f t="shared" si="20"/>
        <v>55.138484191584006</v>
      </c>
      <c r="D362">
        <f t="shared" si="21"/>
        <v>6.1644360159884011</v>
      </c>
      <c r="E362">
        <f t="shared" si="22"/>
        <v>61.302920207572406</v>
      </c>
      <c r="G362">
        <f>+IF(input!$C$12,'Data Sheet (2)'!C362,0)</f>
        <v>55.138484191584006</v>
      </c>
      <c r="H362">
        <f>+IF(input!$C$13,'Data Sheet (2)'!D362,0)</f>
        <v>6.1644360159884011</v>
      </c>
      <c r="I362">
        <f>+IF(input!$C$14,'Data Sheet (2)'!E362,0)</f>
        <v>61.302920207572406</v>
      </c>
    </row>
    <row r="363" spans="2:9" x14ac:dyDescent="0.25">
      <c r="B363">
        <f t="shared" si="23"/>
        <v>7.0599999999999968E-2</v>
      </c>
      <c r="C363">
        <f t="shared" si="20"/>
        <v>54.236063563639249</v>
      </c>
      <c r="D363">
        <f t="shared" si="21"/>
        <v>6.1258251488268955</v>
      </c>
      <c r="E363">
        <f t="shared" si="22"/>
        <v>60.361888712466147</v>
      </c>
      <c r="G363">
        <f>+IF(input!$C$12,'Data Sheet (2)'!C363,0)</f>
        <v>54.236063563639249</v>
      </c>
      <c r="H363">
        <f>+IF(input!$C$13,'Data Sheet (2)'!D363,0)</f>
        <v>6.1258251488268955</v>
      </c>
      <c r="I363">
        <f>+IF(input!$C$14,'Data Sheet (2)'!E363,0)</f>
        <v>60.361888712466147</v>
      </c>
    </row>
    <row r="364" spans="2:9" x14ac:dyDescent="0.25">
      <c r="B364">
        <f t="shared" si="23"/>
        <v>7.0799999999999974E-2</v>
      </c>
      <c r="C364">
        <f t="shared" si="20"/>
        <v>53.119597970909375</v>
      </c>
      <c r="D364">
        <f t="shared" si="21"/>
        <v>6.0874561203444015</v>
      </c>
      <c r="E364">
        <f t="shared" si="22"/>
        <v>59.207054091253774</v>
      </c>
      <c r="G364">
        <f>+IF(input!$C$12,'Data Sheet (2)'!C364,0)</f>
        <v>53.119597970909375</v>
      </c>
      <c r="H364">
        <f>+IF(input!$C$13,'Data Sheet (2)'!D364,0)</f>
        <v>6.0874561203444015</v>
      </c>
      <c r="I364">
        <f>+IF(input!$C$14,'Data Sheet (2)'!E364,0)</f>
        <v>59.207054091253774</v>
      </c>
    </row>
    <row r="365" spans="2:9" x14ac:dyDescent="0.25">
      <c r="B365">
        <f t="shared" si="23"/>
        <v>7.099999999999998E-2</v>
      </c>
      <c r="C365">
        <f t="shared" si="20"/>
        <v>51.793493593024138</v>
      </c>
      <c r="D365">
        <f t="shared" si="21"/>
        <v>6.0493274157874053</v>
      </c>
      <c r="E365">
        <f t="shared" si="22"/>
        <v>57.842821008811541</v>
      </c>
      <c r="G365">
        <f>+IF(input!$C$12,'Data Sheet (2)'!C365,0)</f>
        <v>51.793493593024138</v>
      </c>
      <c r="H365">
        <f>+IF(input!$C$13,'Data Sheet (2)'!D365,0)</f>
        <v>6.0493274157874053</v>
      </c>
      <c r="I365">
        <f>+IF(input!$C$14,'Data Sheet (2)'!E365,0)</f>
        <v>57.842821008811541</v>
      </c>
    </row>
    <row r="366" spans="2:9" x14ac:dyDescent="0.25">
      <c r="B366">
        <f t="shared" si="23"/>
        <v>7.1199999999999986E-2</v>
      </c>
      <c r="C366">
        <f t="shared" si="20"/>
        <v>50.262983958123655</v>
      </c>
      <c r="D366">
        <f t="shared" si="21"/>
        <v>6.0114375298900367</v>
      </c>
      <c r="E366">
        <f t="shared" si="22"/>
        <v>56.274421488013694</v>
      </c>
      <c r="G366">
        <f>+IF(input!$C$12,'Data Sheet (2)'!C366,0)</f>
        <v>50.262983958123655</v>
      </c>
      <c r="H366">
        <f>+IF(input!$C$13,'Data Sheet (2)'!D366,0)</f>
        <v>6.0114375298900367</v>
      </c>
      <c r="I366">
        <f>+IF(input!$C$14,'Data Sheet (2)'!E366,0)</f>
        <v>56.274421488013694</v>
      </c>
    </row>
    <row r="367" spans="2:9" x14ac:dyDescent="0.25">
      <c r="B367">
        <f t="shared" si="23"/>
        <v>7.1399999999999991E-2</v>
      </c>
      <c r="C367">
        <f t="shared" si="20"/>
        <v>48.534109288513633</v>
      </c>
      <c r="D367">
        <f t="shared" si="21"/>
        <v>5.9737849668146366</v>
      </c>
      <c r="E367">
        <f t="shared" si="22"/>
        <v>54.507894255328267</v>
      </c>
      <c r="G367">
        <f>+IF(input!$C$12,'Data Sheet (2)'!C367,0)</f>
        <v>48.534109288513633</v>
      </c>
      <c r="H367">
        <f>+IF(input!$C$13,'Data Sheet (2)'!D367,0)</f>
        <v>5.9737849668146366</v>
      </c>
      <c r="I367">
        <f>+IF(input!$C$14,'Data Sheet (2)'!E367,0)</f>
        <v>54.507894255328267</v>
      </c>
    </row>
    <row r="368" spans="2:9" x14ac:dyDescent="0.25">
      <c r="B368">
        <f t="shared" si="23"/>
        <v>7.1599999999999997E-2</v>
      </c>
      <c r="C368">
        <f t="shared" si="20"/>
        <v>46.613692662667141</v>
      </c>
      <c r="D368">
        <f t="shared" si="21"/>
        <v>5.9363682400927029</v>
      </c>
      <c r="E368">
        <f t="shared" si="22"/>
        <v>52.550060902759846</v>
      </c>
      <c r="G368">
        <f>+IF(input!$C$12,'Data Sheet (2)'!C368,0)</f>
        <v>46.613692662667141</v>
      </c>
      <c r="H368">
        <f>+IF(input!$C$13,'Data Sheet (2)'!D368,0)</f>
        <v>5.9363682400927029</v>
      </c>
      <c r="I368">
        <f>+IF(input!$C$14,'Data Sheet (2)'!E368,0)</f>
        <v>52.550060902759846</v>
      </c>
    </row>
    <row r="369" spans="2:9" x14ac:dyDescent="0.25">
      <c r="B369">
        <f t="shared" si="23"/>
        <v>7.1800000000000003E-2</v>
      </c>
      <c r="C369">
        <f t="shared" si="20"/>
        <v>44.509313087651691</v>
      </c>
      <c r="D369">
        <f t="shared" si="21"/>
        <v>5.8991858725662123</v>
      </c>
      <c r="E369">
        <f t="shared" si="22"/>
        <v>50.408498960217905</v>
      </c>
      <c r="G369">
        <f>+IF(input!$C$12,'Data Sheet (2)'!C369,0)</f>
        <v>44.509313087651691</v>
      </c>
      <c r="H369">
        <f>+IF(input!$C$13,'Data Sheet (2)'!D369,0)</f>
        <v>5.8991858725662123</v>
      </c>
      <c r="I369">
        <f>+IF(input!$C$14,'Data Sheet (2)'!E369,0)</f>
        <v>50.408498960217905</v>
      </c>
    </row>
    <row r="370" spans="2:9" x14ac:dyDescent="0.25">
      <c r="B370">
        <f t="shared" si="23"/>
        <v>7.2000000000000008E-2</v>
      </c>
      <c r="C370">
        <f t="shared" si="20"/>
        <v>42.229275588250061</v>
      </c>
      <c r="D370">
        <f t="shared" si="21"/>
        <v>5.8622363963293056</v>
      </c>
      <c r="E370">
        <f t="shared" si="22"/>
        <v>48.09151198457937</v>
      </c>
      <c r="G370">
        <f>+IF(input!$C$12,'Data Sheet (2)'!C370,0)</f>
        <v>42.229275588250061</v>
      </c>
      <c r="H370">
        <f>+IF(input!$C$13,'Data Sheet (2)'!D370,0)</f>
        <v>5.8622363963293056</v>
      </c>
      <c r="I370">
        <f>+IF(input!$C$14,'Data Sheet (2)'!E370,0)</f>
        <v>48.09151198457937</v>
      </c>
    </row>
    <row r="371" spans="2:9" x14ac:dyDescent="0.25">
      <c r="B371">
        <f t="shared" si="23"/>
        <v>7.2200000000000014E-2</v>
      </c>
      <c r="C371">
        <f t="shared" si="20"/>
        <v>39.782578430822461</v>
      </c>
      <c r="D371">
        <f t="shared" si="21"/>
        <v>5.8255183526703318</v>
      </c>
      <c r="E371">
        <f t="shared" si="22"/>
        <v>45.60809678349279</v>
      </c>
      <c r="G371">
        <f>+IF(input!$C$12,'Data Sheet (2)'!C371,0)</f>
        <v>39.782578430822461</v>
      </c>
      <c r="H371">
        <f>+IF(input!$C$13,'Data Sheet (2)'!D371,0)</f>
        <v>5.8255183526703318</v>
      </c>
      <c r="I371">
        <f>+IF(input!$C$14,'Data Sheet (2)'!E371,0)</f>
        <v>45.60809678349279</v>
      </c>
    </row>
    <row r="372" spans="2:9" x14ac:dyDescent="0.25">
      <c r="B372">
        <f t="shared" si="23"/>
        <v>7.240000000000002E-2</v>
      </c>
      <c r="C372">
        <f t="shared" si="20"/>
        <v>37.1788776112598</v>
      </c>
      <c r="D372">
        <f t="shared" si="21"/>
        <v>5.7890302920142558</v>
      </c>
      <c r="E372">
        <f t="shared" si="22"/>
        <v>42.967907903274053</v>
      </c>
      <c r="G372">
        <f>+IF(input!$C$12,'Data Sheet (2)'!C372,0)</f>
        <v>37.1788776112598</v>
      </c>
      <c r="H372">
        <f>+IF(input!$C$13,'Data Sheet (2)'!D372,0)</f>
        <v>5.7890302920142558</v>
      </c>
      <c r="I372">
        <f>+IF(input!$C$14,'Data Sheet (2)'!E372,0)</f>
        <v>42.967907903274053</v>
      </c>
    </row>
    <row r="373" spans="2:9" x14ac:dyDescent="0.25">
      <c r="B373">
        <f t="shared" si="23"/>
        <v>7.2600000000000026E-2</v>
      </c>
      <c r="C373">
        <f t="shared" si="20"/>
        <v>34.428448747178834</v>
      </c>
      <c r="D373">
        <f t="shared" si="21"/>
        <v>5.7527707738654472</v>
      </c>
      <c r="E373">
        <f t="shared" si="22"/>
        <v>40.181219521044284</v>
      </c>
      <c r="G373">
        <f>+IF(input!$C$12,'Data Sheet (2)'!C373,0)</f>
        <v>34.428448747178834</v>
      </c>
      <c r="H373">
        <f>+IF(input!$C$13,'Data Sheet (2)'!D373,0)</f>
        <v>5.7527707738654472</v>
      </c>
      <c r="I373">
        <f>+IF(input!$C$14,'Data Sheet (2)'!E373,0)</f>
        <v>40.181219521044284</v>
      </c>
    </row>
    <row r="374" spans="2:9" x14ac:dyDescent="0.25">
      <c r="B374">
        <f t="shared" si="23"/>
        <v>7.2800000000000031E-2</v>
      </c>
      <c r="C374">
        <f t="shared" si="20"/>
        <v>31.542146524754994</v>
      </c>
      <c r="D374">
        <f t="shared" si="21"/>
        <v>5.7167383667507954</v>
      </c>
      <c r="E374">
        <f t="shared" si="22"/>
        <v>37.258884891505787</v>
      </c>
      <c r="G374">
        <f>+IF(input!$C$12,'Data Sheet (2)'!C374,0)</f>
        <v>31.542146524754994</v>
      </c>
      <c r="H374">
        <f>+IF(input!$C$13,'Data Sheet (2)'!D374,0)</f>
        <v>5.7167383667507954</v>
      </c>
      <c r="I374">
        <f>+IF(input!$C$14,'Data Sheet (2)'!E374,0)</f>
        <v>37.258884891505787</v>
      </c>
    </row>
    <row r="375" spans="2:9" x14ac:dyDescent="0.25">
      <c r="B375">
        <f t="shared" si="23"/>
        <v>7.3000000000000037E-2</v>
      </c>
      <c r="C375">
        <f t="shared" si="20"/>
        <v>28.531361860233794</v>
      </c>
      <c r="D375">
        <f t="shared" si="21"/>
        <v>5.6809316481632059</v>
      </c>
      <c r="E375">
        <f t="shared" si="22"/>
        <v>34.212293508396996</v>
      </c>
      <c r="G375">
        <f>+IF(input!$C$12,'Data Sheet (2)'!C375,0)</f>
        <v>28.531361860233794</v>
      </c>
      <c r="H375">
        <f>+IF(input!$C$13,'Data Sheet (2)'!D375,0)</f>
        <v>5.6809316481632059</v>
      </c>
      <c r="I375">
        <f>+IF(input!$C$14,'Data Sheet (2)'!E375,0)</f>
        <v>34.212293508396996</v>
      </c>
    </row>
    <row r="376" spans="2:9" x14ac:dyDescent="0.25">
      <c r="B376">
        <f t="shared" si="23"/>
        <v>7.3200000000000043E-2</v>
      </c>
      <c r="C376">
        <f t="shared" si="20"/>
        <v>25.407976945189585</v>
      </c>
      <c r="D376">
        <f t="shared" si="21"/>
        <v>5.6453492045054352</v>
      </c>
      <c r="E376">
        <f t="shared" si="22"/>
        <v>31.053326149695021</v>
      </c>
      <c r="G376">
        <f>+IF(input!$C$12,'Data Sheet (2)'!C376,0)</f>
        <v>25.407976945189585</v>
      </c>
      <c r="H376">
        <f>+IF(input!$C$13,'Data Sheet (2)'!D376,0)</f>
        <v>5.6453492045054352</v>
      </c>
      <c r="I376">
        <f>+IF(input!$C$14,'Data Sheet (2)'!E376,0)</f>
        <v>31.053326149695021</v>
      </c>
    </row>
    <row r="377" spans="2:9" x14ac:dyDescent="0.25">
      <c r="B377">
        <f t="shared" si="23"/>
        <v>7.3400000000000049E-2</v>
      </c>
      <c r="C377">
        <f t="shared" si="20"/>
        <v>22.184318352943411</v>
      </c>
      <c r="D377">
        <f t="shared" si="21"/>
        <v>5.6099896310342965</v>
      </c>
      <c r="E377">
        <f t="shared" si="22"/>
        <v>27.794307983977706</v>
      </c>
      <c r="G377">
        <f>+IF(input!$C$12,'Data Sheet (2)'!C377,0)</f>
        <v>22.184318352943411</v>
      </c>
      <c r="H377">
        <f>+IF(input!$C$13,'Data Sheet (2)'!D377,0)</f>
        <v>5.6099896310342965</v>
      </c>
      <c r="I377">
        <f>+IF(input!$C$14,'Data Sheet (2)'!E377,0)</f>
        <v>27.794307983977706</v>
      </c>
    </row>
    <row r="378" spans="2:9" x14ac:dyDescent="0.25">
      <c r="B378">
        <f t="shared" si="23"/>
        <v>7.3600000000000054E-2</v>
      </c>
      <c r="C378">
        <f t="shared" si="20"/>
        <v>18.873108391208969</v>
      </c>
      <c r="D378">
        <f t="shared" si="21"/>
        <v>5.5748515318051881</v>
      </c>
      <c r="E378">
        <f t="shared" si="22"/>
        <v>24.447959923014157</v>
      </c>
      <c r="G378">
        <f>+IF(input!$C$12,'Data Sheet (2)'!C378,0)</f>
        <v>18.873108391208969</v>
      </c>
      <c r="H378">
        <f>+IF(input!$C$13,'Data Sheet (2)'!D378,0)</f>
        <v>5.5748515318051881</v>
      </c>
      <c r="I378">
        <f>+IF(input!$C$14,'Data Sheet (2)'!E378,0)</f>
        <v>24.447959923014157</v>
      </c>
    </row>
    <row r="379" spans="2:9" x14ac:dyDescent="0.25">
      <c r="B379">
        <f t="shared" si="23"/>
        <v>7.380000000000006E-2</v>
      </c>
      <c r="C379">
        <f t="shared" si="20"/>
        <v>15.487414892957478</v>
      </c>
      <c r="D379">
        <f t="shared" si="21"/>
        <v>5.5399335196169881</v>
      </c>
      <c r="E379">
        <f t="shared" si="22"/>
        <v>21.027348412574465</v>
      </c>
      <c r="G379">
        <f>+IF(input!$C$12,'Data Sheet (2)'!C379,0)</f>
        <v>15.487414892957478</v>
      </c>
      <c r="H379">
        <f>+IF(input!$C$13,'Data Sheet (2)'!D379,0)</f>
        <v>5.5399335196169881</v>
      </c>
      <c r="I379">
        <f>+IF(input!$C$14,'Data Sheet (2)'!E379,0)</f>
        <v>21.027348412574465</v>
      </c>
    </row>
    <row r="380" spans="2:9" x14ac:dyDescent="0.25">
      <c r="B380">
        <f t="shared" si="23"/>
        <v>7.4000000000000066E-2</v>
      </c>
      <c r="C380">
        <f t="shared" si="20"/>
        <v>12.040599643650504</v>
      </c>
      <c r="D380">
        <f t="shared" si="21"/>
        <v>5.505234215957298</v>
      </c>
      <c r="E380">
        <f t="shared" si="22"/>
        <v>17.545833859607804</v>
      </c>
      <c r="G380">
        <f>+IF(input!$C$12,'Data Sheet (2)'!C380,0)</f>
        <v>12.040599643650504</v>
      </c>
      <c r="H380">
        <f>+IF(input!$C$13,'Data Sheet (2)'!D380,0)</f>
        <v>5.505234215957298</v>
      </c>
      <c r="I380">
        <f>+IF(input!$C$14,'Data Sheet (2)'!E380,0)</f>
        <v>17.545833859607804</v>
      </c>
    </row>
    <row r="381" spans="2:9" x14ac:dyDescent="0.25">
      <c r="B381">
        <f t="shared" si="23"/>
        <v>7.4200000000000071E-2</v>
      </c>
      <c r="C381">
        <f t="shared" si="20"/>
        <v>8.546265648376572</v>
      </c>
      <c r="D381">
        <f t="shared" si="21"/>
        <v>5.4707522509480109</v>
      </c>
      <c r="E381">
        <f t="shared" si="22"/>
        <v>14.017017899324582</v>
      </c>
      <c r="G381">
        <f>+IF(input!$C$12,'Data Sheet (2)'!C381,0)</f>
        <v>8.546265648376572</v>
      </c>
      <c r="H381">
        <f>+IF(input!$C$13,'Data Sheet (2)'!D381,0)</f>
        <v>5.4707522509480109</v>
      </c>
      <c r="I381">
        <f>+IF(input!$C$14,'Data Sheet (2)'!E381,0)</f>
        <v>14.017017899324582</v>
      </c>
    </row>
    <row r="382" spans="2:9" x14ac:dyDescent="0.25">
      <c r="B382">
        <f t="shared" si="23"/>
        <v>7.4400000000000077E-2</v>
      </c>
      <c r="C382">
        <f t="shared" si="20"/>
        <v>5.0182034470060772</v>
      </c>
      <c r="D382">
        <f t="shared" si="21"/>
        <v>5.4364862632912319</v>
      </c>
      <c r="E382">
        <f t="shared" si="22"/>
        <v>10.454689710297309</v>
      </c>
      <c r="G382">
        <f>+IF(input!$C$12,'Data Sheet (2)'!C382,0)</f>
        <v>5.0182034470060772</v>
      </c>
      <c r="H382">
        <f>+IF(input!$C$13,'Data Sheet (2)'!D382,0)</f>
        <v>5.4364862632912319</v>
      </c>
      <c r="I382">
        <f>+IF(input!$C$14,'Data Sheet (2)'!E382,0)</f>
        <v>10.454689710297309</v>
      </c>
    </row>
    <row r="383" spans="2:9" x14ac:dyDescent="0.25">
      <c r="B383">
        <f t="shared" si="23"/>
        <v>7.4600000000000083E-2</v>
      </c>
      <c r="C383">
        <f t="shared" si="20"/>
        <v>1.470336689229127</v>
      </c>
      <c r="D383">
        <f t="shared" si="21"/>
        <v>5.4024349002155381</v>
      </c>
      <c r="E383">
        <f t="shared" si="22"/>
        <v>6.8727715894446648</v>
      </c>
      <c r="G383">
        <f>+IF(input!$C$12,'Data Sheet (2)'!C383,0)</f>
        <v>1.470336689229127</v>
      </c>
      <c r="H383">
        <f>+IF(input!$C$13,'Data Sheet (2)'!D383,0)</f>
        <v>5.4024349002155381</v>
      </c>
      <c r="I383">
        <f>+IF(input!$C$14,'Data Sheet (2)'!E383,0)</f>
        <v>6.8727715894446648</v>
      </c>
    </row>
    <row r="384" spans="2:9" x14ac:dyDescent="0.25">
      <c r="B384">
        <f t="shared" si="23"/>
        <v>7.4800000000000089E-2</v>
      </c>
      <c r="C384">
        <f t="shared" si="20"/>
        <v>-2.0833328157272741</v>
      </c>
      <c r="D384">
        <f t="shared" si="21"/>
        <v>5.3685968174225795</v>
      </c>
      <c r="E384">
        <f t="shared" si="22"/>
        <v>3.2852640016953054</v>
      </c>
      <c r="G384">
        <f>+IF(input!$C$12,'Data Sheet (2)'!C384,0)</f>
        <v>-2.0833328157272741</v>
      </c>
      <c r="H384">
        <f>+IF(input!$C$13,'Data Sheet (2)'!D384,0)</f>
        <v>5.3685968174225795</v>
      </c>
      <c r="I384">
        <f>+IF(input!$C$14,'Data Sheet (2)'!E384,0)</f>
        <v>3.2852640016953054</v>
      </c>
    </row>
    <row r="385" spans="2:9" x14ac:dyDescent="0.25">
      <c r="B385">
        <f t="shared" si="23"/>
        <v>7.5000000000000094E-2</v>
      </c>
      <c r="C385">
        <f t="shared" si="20"/>
        <v>-5.6287803578440272</v>
      </c>
      <c r="D385">
        <f t="shared" si="21"/>
        <v>5.3349706790339972</v>
      </c>
      <c r="E385">
        <f t="shared" si="22"/>
        <v>-0.29380967881002995</v>
      </c>
      <c r="G385">
        <f>+IF(input!$C$12,'Data Sheet (2)'!C385,0)</f>
        <v>-5.6287803578440272</v>
      </c>
      <c r="H385">
        <f>+IF(input!$C$13,'Data Sheet (2)'!D385,0)</f>
        <v>5.3349706790339972</v>
      </c>
      <c r="I385">
        <f>+IF(input!$C$14,'Data Sheet (2)'!E385,0)</f>
        <v>-0.29380967881002995</v>
      </c>
    </row>
    <row r="386" spans="2:9" x14ac:dyDescent="0.25">
      <c r="B386">
        <f t="shared" si="23"/>
        <v>7.52000000000001E-2</v>
      </c>
      <c r="C386">
        <f t="shared" si="20"/>
        <v>-9.1520136754337056</v>
      </c>
      <c r="D386">
        <f t="shared" si="21"/>
        <v>5.3015551575386874</v>
      </c>
      <c r="E386">
        <f t="shared" si="22"/>
        <v>-3.8504585178950181</v>
      </c>
      <c r="G386">
        <f>+IF(input!$C$12,'Data Sheet (2)'!C386,0)</f>
        <v>-9.1520136754337056</v>
      </c>
      <c r="H386">
        <f>+IF(input!$C$13,'Data Sheet (2)'!D386,0)</f>
        <v>5.3015551575386874</v>
      </c>
      <c r="I386">
        <f>+IF(input!$C$14,'Data Sheet (2)'!E386,0)</f>
        <v>-3.8504585178950181</v>
      </c>
    </row>
    <row r="387" spans="2:9" x14ac:dyDescent="0.25">
      <c r="B387">
        <f t="shared" si="23"/>
        <v>7.5400000000000106E-2</v>
      </c>
      <c r="C387">
        <f t="shared" si="20"/>
        <v>-12.639128176203576</v>
      </c>
      <c r="D387">
        <f t="shared" si="21"/>
        <v>5.268348933740401</v>
      </c>
      <c r="E387">
        <f t="shared" si="22"/>
        <v>-7.3707792424631746</v>
      </c>
      <c r="G387">
        <f>+IF(input!$C$12,'Data Sheet (2)'!C387,0)</f>
        <v>-12.639128176203576</v>
      </c>
      <c r="H387">
        <f>+IF(input!$C$13,'Data Sheet (2)'!D387,0)</f>
        <v>5.268348933740401</v>
      </c>
      <c r="I387">
        <f>+IF(input!$C$14,'Data Sheet (2)'!E387,0)</f>
        <v>-7.3707792424631746</v>
      </c>
    </row>
    <row r="388" spans="2:9" x14ac:dyDescent="0.25">
      <c r="B388">
        <f t="shared" si="23"/>
        <v>7.5600000000000112E-2</v>
      </c>
      <c r="C388">
        <f t="shared" si="20"/>
        <v>-16.076361812330571</v>
      </c>
      <c r="D388">
        <f t="shared" si="21"/>
        <v>5.2353506967056544</v>
      </c>
      <c r="E388">
        <f t="shared" si="22"/>
        <v>-10.841011115624916</v>
      </c>
      <c r="G388">
        <f>+IF(input!$C$12,'Data Sheet (2)'!C388,0)</f>
        <v>-16.076361812330571</v>
      </c>
      <c r="H388">
        <f>+IF(input!$C$13,'Data Sheet (2)'!D388,0)</f>
        <v>5.2353506967056544</v>
      </c>
      <c r="I388">
        <f>+IF(input!$C$14,'Data Sheet (2)'!E388,0)</f>
        <v>-10.841011115624916</v>
      </c>
    </row>
    <row r="389" spans="2:9" x14ac:dyDescent="0.25">
      <c r="B389">
        <f t="shared" si="23"/>
        <v>7.5800000000000117E-2</v>
      </c>
      <c r="C389">
        <f t="shared" si="20"/>
        <v>-19.450149392975376</v>
      </c>
      <c r="D389">
        <f t="shared" si="21"/>
        <v>5.20255914371198</v>
      </c>
      <c r="E389">
        <f t="shared" si="22"/>
        <v>-14.247590249263396</v>
      </c>
      <c r="G389">
        <f>+IF(input!$C$12,'Data Sheet (2)'!C389,0)</f>
        <v>-19.450149392975376</v>
      </c>
      <c r="H389">
        <f>+IF(input!$C$13,'Data Sheet (2)'!D389,0)</f>
        <v>5.20255914371198</v>
      </c>
      <c r="I389">
        <f>+IF(input!$C$14,'Data Sheet (2)'!E389,0)</f>
        <v>-14.247590249263396</v>
      </c>
    </row>
    <row r="390" spans="2:9" x14ac:dyDescent="0.25">
      <c r="B390">
        <f t="shared" si="23"/>
        <v>7.6000000000000123E-2</v>
      </c>
      <c r="C390">
        <f t="shared" si="20"/>
        <v>-22.747176119893929</v>
      </c>
      <c r="D390">
        <f t="shared" si="21"/>
        <v>5.1699729801964933</v>
      </c>
      <c r="E390">
        <f t="shared" si="22"/>
        <v>-17.577203139697435</v>
      </c>
      <c r="G390">
        <f>+IF(input!$C$12,'Data Sheet (2)'!C390,0)</f>
        <v>-22.747176119893929</v>
      </c>
      <c r="H390">
        <f>+IF(input!$C$13,'Data Sheet (2)'!D390,0)</f>
        <v>5.1699729801964933</v>
      </c>
      <c r="I390">
        <f>+IF(input!$C$14,'Data Sheet (2)'!E390,0)</f>
        <v>-17.577203139697435</v>
      </c>
    </row>
    <row r="391" spans="2:9" x14ac:dyDescent="0.25">
      <c r="B391">
        <f t="shared" si="23"/>
        <v>7.6200000000000129E-2</v>
      </c>
      <c r="C391">
        <f t="shared" si="20"/>
        <v>-25.954430134863689</v>
      </c>
      <c r="D391">
        <f t="shared" si="21"/>
        <v>5.1375909197047944</v>
      </c>
      <c r="E391">
        <f t="shared" si="22"/>
        <v>-20.816839215158893</v>
      </c>
      <c r="G391">
        <f>+IF(input!$C$12,'Data Sheet (2)'!C391,0)</f>
        <v>-25.954430134863689</v>
      </c>
      <c r="H391">
        <f>+IF(input!$C$13,'Data Sheet (2)'!D391,0)</f>
        <v>5.1375909197047944</v>
      </c>
      <c r="I391">
        <f>+IF(input!$C$14,'Data Sheet (2)'!E391,0)</f>
        <v>-20.816839215158893</v>
      </c>
    </row>
    <row r="392" spans="2:9" x14ac:dyDescent="0.25">
      <c r="B392">
        <f t="shared" si="23"/>
        <v>7.6400000000000134E-2</v>
      </c>
      <c r="C392">
        <f t="shared" si="20"/>
        <v>-29.05925387154219</v>
      </c>
      <c r="D392">
        <f t="shared" si="21"/>
        <v>5.1054116838401695</v>
      </c>
      <c r="E392">
        <f t="shared" si="22"/>
        <v>-23.953842187702019</v>
      </c>
      <c r="G392">
        <f>+IF(input!$C$12,'Data Sheet (2)'!C392,0)</f>
        <v>-29.05925387154219</v>
      </c>
      <c r="H392">
        <f>+IF(input!$C$13,'Data Sheet (2)'!D392,0)</f>
        <v>5.1054116838401695</v>
      </c>
      <c r="I392">
        <f>+IF(input!$C$14,'Data Sheet (2)'!E392,0)</f>
        <v>-23.953842187702019</v>
      </c>
    </row>
    <row r="393" spans="2:9" x14ac:dyDescent="0.25">
      <c r="B393">
        <f t="shared" si="23"/>
        <v>7.660000000000014E-2</v>
      </c>
      <c r="C393">
        <f t="shared" si="20"/>
        <v>-32.049394009100148</v>
      </c>
      <c r="D393">
        <f t="shared" si="21"/>
        <v>5.0734340022131246</v>
      </c>
      <c r="E393">
        <f t="shared" si="22"/>
        <v>-26.975960006887021</v>
      </c>
      <c r="G393">
        <f>+IF(input!$C$12,'Data Sheet (2)'!C393,0)</f>
        <v>-32.049394009100148</v>
      </c>
      <c r="H393">
        <f>+IF(input!$C$13,'Data Sheet (2)'!D393,0)</f>
        <v>5.0734340022131246</v>
      </c>
      <c r="I393">
        <f>+IF(input!$C$14,'Data Sheet (2)'!E393,0)</f>
        <v>-26.975960006887021</v>
      </c>
    </row>
    <row r="394" spans="2:9" x14ac:dyDescent="0.25">
      <c r="B394">
        <f t="shared" si="23"/>
        <v>7.6800000000000146E-2</v>
      </c>
      <c r="C394">
        <f t="shared" si="20"/>
        <v>-34.913049830479537</v>
      </c>
      <c r="D394">
        <f t="shared" si="21"/>
        <v>5.0416566123912414</v>
      </c>
      <c r="E394">
        <f t="shared" si="22"/>
        <v>-29.871393218088294</v>
      </c>
      <c r="G394">
        <f>+IF(input!$C$12,'Data Sheet (2)'!C394,0)</f>
        <v>-34.913049830479537</v>
      </c>
      <c r="H394">
        <f>+IF(input!$C$13,'Data Sheet (2)'!D394,0)</f>
        <v>5.0416566123912414</v>
      </c>
      <c r="I394">
        <f>+IF(input!$C$14,'Data Sheet (2)'!E394,0)</f>
        <v>-29.871393218088294</v>
      </c>
    </row>
    <row r="395" spans="2:9" x14ac:dyDescent="0.25">
      <c r="B395">
        <f t="shared" si="23"/>
        <v>7.7000000000000152E-2</v>
      </c>
      <c r="C395">
        <f t="shared" ref="C395:C458" si="24">+SQRT(2)*$C$4*SIN($C$1*B395+$C$6-$C$7)</f>
        <v>-37.638919794433107</v>
      </c>
      <c r="D395">
        <f t="shared" ref="D395:D458" si="25">-SQRT(2)*$C$4*SIN($C$6-$C$7)*EXP(-$C$2/$C$3*B395)</f>
        <v>5.0100782598493252</v>
      </c>
      <c r="E395">
        <f t="shared" ref="E395:E458" si="26">+C395+D395</f>
        <v>-32.628841534583785</v>
      </c>
      <c r="G395">
        <f>+IF(input!$C$12,'Data Sheet (2)'!C395,0)</f>
        <v>-37.638919794433107</v>
      </c>
      <c r="H395">
        <f>+IF(input!$C$13,'Data Sheet (2)'!D395,0)</f>
        <v>5.0100782598493252</v>
      </c>
      <c r="I395">
        <f>+IF(input!$C$14,'Data Sheet (2)'!E395,0)</f>
        <v>-32.628841534583785</v>
      </c>
    </row>
    <row r="396" spans="2:9" x14ac:dyDescent="0.25">
      <c r="B396">
        <f t="shared" si="23"/>
        <v>7.7200000000000157E-2</v>
      </c>
      <c r="C396">
        <f t="shared" si="24"/>
        <v>-40.216246137544985</v>
      </c>
      <c r="D396">
        <f t="shared" si="25"/>
        <v>4.9786976979198858</v>
      </c>
      <c r="E396">
        <f t="shared" si="26"/>
        <v>-35.237548439625101</v>
      </c>
      <c r="G396">
        <f>+IF(input!$C$12,'Data Sheet (2)'!C396,0)</f>
        <v>-40.216246137544985</v>
      </c>
      <c r="H396">
        <f>+IF(input!$C$13,'Data Sheet (2)'!D396,0)</f>
        <v>4.9786976979198858</v>
      </c>
      <c r="I396">
        <f>+IF(input!$C$14,'Data Sheet (2)'!E396,0)</f>
        <v>-35.237548439625101</v>
      </c>
    </row>
    <row r="397" spans="2:9" x14ac:dyDescent="0.25">
      <c r="B397">
        <f t="shared" ref="B397:B460" si="27">+B396+0.0002</f>
        <v>7.7400000000000163E-2</v>
      </c>
      <c r="C397">
        <f t="shared" si="24"/>
        <v>-42.634857330207005</v>
      </c>
      <c r="D397">
        <f t="shared" si="25"/>
        <v>4.9475136877439159</v>
      </c>
      <c r="E397">
        <f t="shared" si="26"/>
        <v>-37.687343642463091</v>
      </c>
      <c r="G397">
        <f>+IF(input!$C$12,'Data Sheet (2)'!C397,0)</f>
        <v>-42.634857330207005</v>
      </c>
      <c r="H397">
        <f>+IF(input!$C$13,'Data Sheet (2)'!D397,0)</f>
        <v>4.9475136877439159</v>
      </c>
      <c r="I397">
        <f>+IF(input!$C$14,'Data Sheet (2)'!E397,0)</f>
        <v>-37.687343642463091</v>
      </c>
    </row>
    <row r="398" spans="2:9" x14ac:dyDescent="0.25">
      <c r="B398">
        <f t="shared" si="27"/>
        <v>7.7600000000000169E-2</v>
      </c>
      <c r="C398">
        <f t="shared" si="24"/>
        <v>-44.885208219000354</v>
      </c>
      <c r="D398">
        <f t="shared" si="25"/>
        <v>4.9165249982219947</v>
      </c>
      <c r="E398">
        <f t="shared" si="26"/>
        <v>-39.96868322077836</v>
      </c>
      <c r="G398">
        <f>+IF(input!$C$12,'Data Sheet (2)'!C398,0)</f>
        <v>-44.885208219000354</v>
      </c>
      <c r="H398">
        <f>+IF(input!$C$13,'Data Sheet (2)'!D398,0)</f>
        <v>4.9165249982219947</v>
      </c>
      <c r="I398">
        <f>+IF(input!$C$14,'Data Sheet (2)'!E398,0)</f>
        <v>-39.96868322077836</v>
      </c>
    </row>
    <row r="399" spans="2:9" x14ac:dyDescent="0.25">
      <c r="B399">
        <f t="shared" si="27"/>
        <v>7.7800000000000175E-2</v>
      </c>
      <c r="C399">
        <f t="shared" si="24"/>
        <v>-46.958417697054365</v>
      </c>
      <c r="D399">
        <f t="shared" si="25"/>
        <v>4.8857304059656688</v>
      </c>
      <c r="E399">
        <f t="shared" si="26"/>
        <v>-42.072687291088698</v>
      </c>
      <c r="G399">
        <f>+IF(input!$C$12,'Data Sheet (2)'!C399,0)</f>
        <v>-46.958417697054365</v>
      </c>
      <c r="H399">
        <f>+IF(input!$C$13,'Data Sheet (2)'!D399,0)</f>
        <v>4.8857304059656688</v>
      </c>
      <c r="I399">
        <f>+IF(input!$C$14,'Data Sheet (2)'!E399,0)</f>
        <v>-42.072687291088698</v>
      </c>
    </row>
    <row r="400" spans="2:9" x14ac:dyDescent="0.25">
      <c r="B400">
        <f t="shared" si="27"/>
        <v>7.800000000000018E-2</v>
      </c>
      <c r="C400">
        <f t="shared" si="24"/>
        <v>-48.84630375371836</v>
      </c>
      <c r="D400">
        <f t="shared" si="25"/>
        <v>4.8551286952491628</v>
      </c>
      <c r="E400">
        <f t="shared" si="26"/>
        <v>-43.991175058469196</v>
      </c>
      <c r="G400">
        <f>+IF(input!$C$12,'Data Sheet (2)'!C400,0)</f>
        <v>-48.84630375371836</v>
      </c>
      <c r="H400">
        <f>+IF(input!$C$13,'Data Sheet (2)'!D400,0)</f>
        <v>4.8551286952491628</v>
      </c>
      <c r="I400">
        <f>+IF(input!$C$14,'Data Sheet (2)'!E400,0)</f>
        <v>-43.991175058469196</v>
      </c>
    </row>
    <row r="401" spans="2:9" x14ac:dyDescent="0.25">
      <c r="B401">
        <f t="shared" si="27"/>
        <v>7.8200000000000186E-2</v>
      </c>
      <c r="C401">
        <f t="shared" si="24"/>
        <v>-50.541415765220002</v>
      </c>
      <c r="D401">
        <f t="shared" si="25"/>
        <v>4.8247186579613928</v>
      </c>
      <c r="E401">
        <f t="shared" si="26"/>
        <v>-45.716697107258611</v>
      </c>
      <c r="G401">
        <f>+IF(input!$C$12,'Data Sheet (2)'!C401,0)</f>
        <v>-50.541415765220002</v>
      </c>
      <c r="H401">
        <f>+IF(input!$C$13,'Data Sheet (2)'!D401,0)</f>
        <v>4.8247186579613928</v>
      </c>
      <c r="I401">
        <f>+IF(input!$C$14,'Data Sheet (2)'!E401,0)</f>
        <v>-45.716697107258611</v>
      </c>
    </row>
    <row r="402" spans="2:9" x14ac:dyDescent="0.25">
      <c r="B402">
        <f t="shared" si="27"/>
        <v>7.8400000000000192E-2</v>
      </c>
      <c r="C402">
        <f t="shared" si="24"/>
        <v>-52.037063898872702</v>
      </c>
      <c r="D402">
        <f t="shared" si="25"/>
        <v>4.7944990935582545</v>
      </c>
      <c r="E402">
        <f t="shared" si="26"/>
        <v>-47.242564805314444</v>
      </c>
      <c r="G402">
        <f>+IF(input!$C$12,'Data Sheet (2)'!C402,0)</f>
        <v>-52.037063898872702</v>
      </c>
      <c r="H402">
        <f>+IF(input!$C$13,'Data Sheet (2)'!D402,0)</f>
        <v>4.7944990935582545</v>
      </c>
      <c r="I402">
        <f>+IF(input!$C$14,'Data Sheet (2)'!E402,0)</f>
        <v>-47.242564805314444</v>
      </c>
    </row>
    <row r="403" spans="2:9" x14ac:dyDescent="0.25">
      <c r="B403">
        <f t="shared" si="27"/>
        <v>7.8600000000000197E-2</v>
      </c>
      <c r="C403">
        <f t="shared" si="24"/>
        <v>-53.327345514789755</v>
      </c>
      <c r="D403">
        <f t="shared" si="25"/>
        <v>4.7644688090152396</v>
      </c>
      <c r="E403">
        <f t="shared" si="26"/>
        <v>-48.562876705774514</v>
      </c>
      <c r="G403">
        <f>+IF(input!$C$12,'Data Sheet (2)'!C403,0)</f>
        <v>-53.327345514789755</v>
      </c>
      <c r="H403">
        <f>+IF(input!$C$13,'Data Sheet (2)'!D403,0)</f>
        <v>4.7644688090152396</v>
      </c>
      <c r="I403">
        <f>+IF(input!$C$14,'Data Sheet (2)'!E403,0)</f>
        <v>-48.562876705774514</v>
      </c>
    </row>
    <row r="404" spans="2:9" x14ac:dyDescent="0.25">
      <c r="B404">
        <f t="shared" si="27"/>
        <v>7.8800000000000203E-2</v>
      </c>
      <c r="C404">
        <f t="shared" si="24"/>
        <v>-54.407168460906639</v>
      </c>
      <c r="D404">
        <f t="shared" si="25"/>
        <v>4.7346266187803323</v>
      </c>
      <c r="E404">
        <f t="shared" si="26"/>
        <v>-49.672541842126307</v>
      </c>
      <c r="G404">
        <f>+IF(input!$C$12,'Data Sheet (2)'!C404,0)</f>
        <v>-54.407168460906639</v>
      </c>
      <c r="H404">
        <f>+IF(input!$C$13,'Data Sheet (2)'!D404,0)</f>
        <v>4.7346266187803323</v>
      </c>
      <c r="I404">
        <f>+IF(input!$C$14,'Data Sheet (2)'!E404,0)</f>
        <v>-49.672541842126307</v>
      </c>
    </row>
    <row r="405" spans="2:9" x14ac:dyDescent="0.25">
      <c r="B405">
        <f t="shared" si="27"/>
        <v>7.9000000000000209E-2</v>
      </c>
      <c r="C405">
        <f t="shared" si="24"/>
        <v>-55.27227116937916</v>
      </c>
      <c r="D405">
        <f t="shared" si="25"/>
        <v>4.7049713447272126</v>
      </c>
      <c r="E405">
        <f t="shared" si="26"/>
        <v>-50.567299824651947</v>
      </c>
      <c r="G405">
        <f>+IF(input!$C$12,'Data Sheet (2)'!C405,0)</f>
        <v>-55.27227116937916</v>
      </c>
      <c r="H405">
        <f>+IF(input!$C$13,'Data Sheet (2)'!D405,0)</f>
        <v>4.7049713447272126</v>
      </c>
      <c r="I405">
        <f>+IF(input!$C$14,'Data Sheet (2)'!E405,0)</f>
        <v>-50.567299824651947</v>
      </c>
    </row>
    <row r="406" spans="2:9" x14ac:dyDescent="0.25">
      <c r="B406">
        <f t="shared" si="27"/>
        <v>7.9200000000000215E-2</v>
      </c>
      <c r="C406">
        <f t="shared" si="24"/>
        <v>-55.919239475044911</v>
      </c>
      <c r="D406">
        <f t="shared" si="25"/>
        <v>4.6755018161087332</v>
      </c>
      <c r="E406">
        <f t="shared" si="26"/>
        <v>-51.243737658936176</v>
      </c>
      <c r="G406">
        <f>+IF(input!$C$12,'Data Sheet (2)'!C406,0)</f>
        <v>-55.919239475044911</v>
      </c>
      <c r="H406">
        <f>+IF(input!$C$13,'Data Sheet (2)'!D406,0)</f>
        <v>4.6755018161087332</v>
      </c>
      <c r="I406">
        <f>+IF(input!$C$14,'Data Sheet (2)'!E406,0)</f>
        <v>-51.243737658936176</v>
      </c>
    </row>
    <row r="407" spans="2:9" x14ac:dyDescent="0.25">
      <c r="B407">
        <f t="shared" si="27"/>
        <v>7.940000000000022E-2</v>
      </c>
      <c r="C407">
        <f t="shared" si="24"/>
        <v>-56.345520089573078</v>
      </c>
      <c r="D407">
        <f t="shared" si="25"/>
        <v>4.6462168695107078</v>
      </c>
      <c r="E407">
        <f t="shared" si="26"/>
        <v>-51.699303220062369</v>
      </c>
      <c r="G407">
        <f>+IF(input!$C$12,'Data Sheet (2)'!C407,0)</f>
        <v>-56.345520089573078</v>
      </c>
      <c r="H407">
        <f>+IF(input!$C$13,'Data Sheet (2)'!D407,0)</f>
        <v>4.6462168695107078</v>
      </c>
      <c r="I407">
        <f>+IF(input!$C$14,'Data Sheet (2)'!E407,0)</f>
        <v>-51.699303220062369</v>
      </c>
    </row>
    <row r="408" spans="2:9" x14ac:dyDescent="0.25">
      <c r="B408">
        <f t="shared" si="27"/>
        <v>7.9600000000000226E-2</v>
      </c>
      <c r="C408">
        <f t="shared" si="24"/>
        <v>-56.549430678127202</v>
      </c>
      <c r="D408">
        <f t="shared" si="25"/>
        <v>4.6171153488059851</v>
      </c>
      <c r="E408">
        <f t="shared" si="26"/>
        <v>-51.932315329321213</v>
      </c>
      <c r="G408">
        <f>+IF(input!$C$12,'Data Sheet (2)'!C408,0)</f>
        <v>-56.549430678127202</v>
      </c>
      <c r="H408">
        <f>+IF(input!$C$13,'Data Sheet (2)'!D408,0)</f>
        <v>4.6171153488059851</v>
      </c>
      <c r="I408">
        <f>+IF(input!$C$14,'Data Sheet (2)'!E408,0)</f>
        <v>-51.932315329321213</v>
      </c>
    </row>
    <row r="409" spans="2:9" x14ac:dyDescent="0.25">
      <c r="B409">
        <f t="shared" si="27"/>
        <v>7.9800000000000232E-2</v>
      </c>
      <c r="C409">
        <f t="shared" si="24"/>
        <v>-56.530166498772168</v>
      </c>
      <c r="D409">
        <f t="shared" si="25"/>
        <v>4.5881961051087954</v>
      </c>
      <c r="E409">
        <f t="shared" si="26"/>
        <v>-51.941970393663375</v>
      </c>
      <c r="G409">
        <f>+IF(input!$C$12,'Data Sheet (2)'!C409,0)</f>
        <v>-56.530166498772168</v>
      </c>
      <c r="H409">
        <f>+IF(input!$C$13,'Data Sheet (2)'!D409,0)</f>
        <v>4.5881961051087954</v>
      </c>
      <c r="I409">
        <f>+IF(input!$C$14,'Data Sheet (2)'!E409,0)</f>
        <v>-51.941970393663375</v>
      </c>
    </row>
    <row r="410" spans="2:9" x14ac:dyDescent="0.25">
      <c r="B410">
        <f t="shared" si="27"/>
        <v>8.0000000000000238E-2</v>
      </c>
      <c r="C410">
        <f t="shared" si="24"/>
        <v>-56.287803578422931</v>
      </c>
      <c r="D410">
        <f t="shared" si="25"/>
        <v>4.559457996729404</v>
      </c>
      <c r="E410">
        <f t="shared" si="26"/>
        <v>-51.728345581693524</v>
      </c>
      <c r="G410">
        <f>+IF(input!$C$12,'Data Sheet (2)'!C410,0)</f>
        <v>-56.287803578422931</v>
      </c>
      <c r="H410">
        <f>+IF(input!$C$13,'Data Sheet (2)'!D410,0)</f>
        <v>4.559457996729404</v>
      </c>
      <c r="I410">
        <f>+IF(input!$C$14,'Data Sheet (2)'!E410,0)</f>
        <v>-51.728345581693524</v>
      </c>
    </row>
    <row r="411" spans="2:9" x14ac:dyDescent="0.25">
      <c r="B411">
        <f t="shared" si="27"/>
        <v>8.0200000000000243E-2</v>
      </c>
      <c r="C411">
        <f t="shared" si="24"/>
        <v>-55.823298412800987</v>
      </c>
      <c r="D411">
        <f t="shared" si="25"/>
        <v>4.5308998891290342</v>
      </c>
      <c r="E411">
        <f t="shared" si="26"/>
        <v>-51.292398523671956</v>
      </c>
      <c r="G411">
        <f>+IF(input!$C$12,'Data Sheet (2)'!C411,0)</f>
        <v>-55.823298412800987</v>
      </c>
      <c r="H411">
        <f>+IF(input!$C$13,'Data Sheet (2)'!D411,0)</f>
        <v>4.5308998891290342</v>
      </c>
      <c r="I411">
        <f>+IF(input!$C$14,'Data Sheet (2)'!E411,0)</f>
        <v>-51.292398523671956</v>
      </c>
    </row>
    <row r="412" spans="2:9" x14ac:dyDescent="0.25">
      <c r="B412">
        <f t="shared" si="27"/>
        <v>8.0400000000000249E-2</v>
      </c>
      <c r="C412">
        <f t="shared" si="24"/>
        <v>-55.138484191582833</v>
      </c>
      <c r="D412">
        <f t="shared" si="25"/>
        <v>4.50252065487508</v>
      </c>
      <c r="E412">
        <f t="shared" si="26"/>
        <v>-50.635963536707756</v>
      </c>
      <c r="G412">
        <f>+IF(input!$C$12,'Data Sheet (2)'!C412,0)</f>
        <v>-55.138484191582833</v>
      </c>
      <c r="H412">
        <f>+IF(input!$C$13,'Data Sheet (2)'!D412,0)</f>
        <v>4.50252065487508</v>
      </c>
      <c r="I412">
        <f>+IF(input!$C$14,'Data Sheet (2)'!E412,0)</f>
        <v>-50.635963536707756</v>
      </c>
    </row>
    <row r="413" spans="2:9" x14ac:dyDescent="0.25">
      <c r="B413">
        <f t="shared" si="27"/>
        <v>8.0600000000000255E-2</v>
      </c>
      <c r="C413">
        <f t="shared" si="24"/>
        <v>-54.236063563637821</v>
      </c>
      <c r="D413">
        <f t="shared" si="25"/>
        <v>4.4743191735965944</v>
      </c>
      <c r="E413">
        <f t="shared" si="26"/>
        <v>-49.76174439004123</v>
      </c>
      <c r="G413">
        <f>+IF(input!$C$12,'Data Sheet (2)'!C413,0)</f>
        <v>-54.236063563637821</v>
      </c>
      <c r="H413">
        <f>+IF(input!$C$13,'Data Sheet (2)'!D413,0)</f>
        <v>4.4743191735965944</v>
      </c>
      <c r="I413">
        <f>+IF(input!$C$14,'Data Sheet (2)'!E413,0)</f>
        <v>-49.76174439004123</v>
      </c>
    </row>
    <row r="414" spans="2:9" x14ac:dyDescent="0.25">
      <c r="B414">
        <f t="shared" si="27"/>
        <v>8.0800000000000261E-2</v>
      </c>
      <c r="C414">
        <f t="shared" si="24"/>
        <v>-53.119597970907577</v>
      </c>
      <c r="D414">
        <f t="shared" si="25"/>
        <v>4.4462943319400576</v>
      </c>
      <c r="E414">
        <f t="shared" si="26"/>
        <v>-48.673303638967518</v>
      </c>
      <c r="G414">
        <f>+IF(input!$C$12,'Data Sheet (2)'!C414,0)</f>
        <v>-53.119597970907577</v>
      </c>
      <c r="H414">
        <f>+IF(input!$C$13,'Data Sheet (2)'!D414,0)</f>
        <v>4.4462943319400576</v>
      </c>
      <c r="I414">
        <f>+IF(input!$C$14,'Data Sheet (2)'!E414,0)</f>
        <v>-48.673303638967518</v>
      </c>
    </row>
    <row r="415" spans="2:9" x14ac:dyDescent="0.25">
      <c r="B415">
        <f t="shared" si="27"/>
        <v>8.1000000000000266E-2</v>
      </c>
      <c r="C415">
        <f t="shared" si="24"/>
        <v>-51.79349359302212</v>
      </c>
      <c r="D415">
        <f t="shared" si="25"/>
        <v>4.4184450235254307</v>
      </c>
      <c r="E415">
        <f t="shared" si="26"/>
        <v>-47.375048569496691</v>
      </c>
      <c r="G415">
        <f>+IF(input!$C$12,'Data Sheet (2)'!C415,0)</f>
        <v>-51.79349359302212</v>
      </c>
      <c r="H415">
        <f>+IF(input!$C$13,'Data Sheet (2)'!D415,0)</f>
        <v>4.4184450235254307</v>
      </c>
      <c r="I415">
        <f>+IF(input!$C$14,'Data Sheet (2)'!E415,0)</f>
        <v>-47.375048569496691</v>
      </c>
    </row>
    <row r="416" spans="2:9" x14ac:dyDescent="0.25">
      <c r="B416">
        <f t="shared" si="27"/>
        <v>8.1200000000000272E-2</v>
      </c>
      <c r="C416">
        <f t="shared" si="24"/>
        <v>-50.262983958121346</v>
      </c>
      <c r="D416">
        <f t="shared" si="25"/>
        <v>4.3907701489024671</v>
      </c>
      <c r="E416">
        <f t="shared" si="26"/>
        <v>-45.872213809218877</v>
      </c>
      <c r="G416">
        <f>+IF(input!$C$12,'Data Sheet (2)'!C416,0)</f>
        <v>-50.262983958121346</v>
      </c>
      <c r="H416">
        <f>+IF(input!$C$13,'Data Sheet (2)'!D416,0)</f>
        <v>4.3907701489024671</v>
      </c>
      <c r="I416">
        <f>+IF(input!$C$14,'Data Sheet (2)'!E416,0)</f>
        <v>-45.872213809218877</v>
      </c>
    </row>
    <row r="417" spans="2:9" x14ac:dyDescent="0.25">
      <c r="B417">
        <f t="shared" si="27"/>
        <v>8.1400000000000278E-2</v>
      </c>
      <c r="C417">
        <f t="shared" si="24"/>
        <v>-48.534109288510955</v>
      </c>
      <c r="D417">
        <f t="shared" si="25"/>
        <v>4.3632686155073159</v>
      </c>
      <c r="E417">
        <f t="shared" si="26"/>
        <v>-44.170840673003639</v>
      </c>
      <c r="G417">
        <f>+IF(input!$C$12,'Data Sheet (2)'!C417,0)</f>
        <v>-48.534109288510955</v>
      </c>
      <c r="H417">
        <f>+IF(input!$C$13,'Data Sheet (2)'!D417,0)</f>
        <v>4.3632686155073159</v>
      </c>
      <c r="I417">
        <f>+IF(input!$C$14,'Data Sheet (2)'!E417,0)</f>
        <v>-44.170840673003639</v>
      </c>
    </row>
    <row r="418" spans="2:9" x14ac:dyDescent="0.25">
      <c r="B418">
        <f t="shared" si="27"/>
        <v>8.1600000000000283E-2</v>
      </c>
      <c r="C418">
        <f t="shared" si="24"/>
        <v>-46.613692662664299</v>
      </c>
      <c r="D418">
        <f t="shared" si="25"/>
        <v>4.335939337619382</v>
      </c>
      <c r="E418">
        <f t="shared" si="26"/>
        <v>-42.27775332504492</v>
      </c>
      <c r="G418">
        <f>+IF(input!$C$12,'Data Sheet (2)'!C418,0)</f>
        <v>-46.613692662664299</v>
      </c>
      <c r="H418">
        <f>+IF(input!$C$13,'Data Sheet (2)'!D418,0)</f>
        <v>4.335939337619382</v>
      </c>
      <c r="I418">
        <f>+IF(input!$C$14,'Data Sheet (2)'!E418,0)</f>
        <v>-42.27775332504492</v>
      </c>
    </row>
    <row r="419" spans="2:9" x14ac:dyDescent="0.25">
      <c r="B419">
        <f t="shared" si="27"/>
        <v>8.1800000000000289E-2</v>
      </c>
      <c r="C419">
        <f t="shared" si="24"/>
        <v>-44.509313087648472</v>
      </c>
      <c r="D419">
        <f t="shared" si="25"/>
        <v>4.3087812363184748</v>
      </c>
      <c r="E419">
        <f t="shared" si="26"/>
        <v>-40.200531851329998</v>
      </c>
      <c r="G419">
        <f>+IF(input!$C$12,'Data Sheet (2)'!C419,0)</f>
        <v>-44.509313087648472</v>
      </c>
      <c r="H419">
        <f>+IF(input!$C$13,'Data Sheet (2)'!D419,0)</f>
        <v>4.3087812363184748</v>
      </c>
      <c r="I419">
        <f>+IF(input!$C$14,'Data Sheet (2)'!E419,0)</f>
        <v>-40.200531851329998</v>
      </c>
    </row>
    <row r="420" spans="2:9" x14ac:dyDescent="0.25">
      <c r="B420">
        <f t="shared" si="27"/>
        <v>8.2000000000000295E-2</v>
      </c>
      <c r="C420">
        <f t="shared" si="24"/>
        <v>-42.229275588246729</v>
      </c>
      <c r="D420">
        <f t="shared" si="25"/>
        <v>4.2817932394422016</v>
      </c>
      <c r="E420">
        <f t="shared" si="26"/>
        <v>-37.947482348804527</v>
      </c>
      <c r="G420">
        <f>+IF(input!$C$12,'Data Sheet (2)'!C420,0)</f>
        <v>-42.229275588246729</v>
      </c>
      <c r="H420">
        <f>+IF(input!$C$13,'Data Sheet (2)'!D420,0)</f>
        <v>4.2817932394422016</v>
      </c>
      <c r="I420">
        <f>+IF(input!$C$14,'Data Sheet (2)'!E420,0)</f>
        <v>-37.947482348804527</v>
      </c>
    </row>
    <row r="421" spans="2:9" x14ac:dyDescent="0.25">
      <c r="B421">
        <f t="shared" si="27"/>
        <v>8.2200000000000301E-2</v>
      </c>
      <c r="C421">
        <f t="shared" si="24"/>
        <v>-39.782578430818894</v>
      </c>
      <c r="D421">
        <f t="shared" si="25"/>
        <v>4.2549742815436442</v>
      </c>
      <c r="E421">
        <f t="shared" si="26"/>
        <v>-35.527604149275248</v>
      </c>
      <c r="G421">
        <f>+IF(input!$C$12,'Data Sheet (2)'!C421,0)</f>
        <v>-39.782578430818894</v>
      </c>
      <c r="H421">
        <f>+IF(input!$C$13,'Data Sheet (2)'!D421,0)</f>
        <v>4.2549742815436442</v>
      </c>
      <c r="I421">
        <f>+IF(input!$C$14,'Data Sheet (2)'!E421,0)</f>
        <v>-35.527604149275248</v>
      </c>
    </row>
    <row r="422" spans="2:9" x14ac:dyDescent="0.25">
      <c r="B422">
        <f t="shared" si="27"/>
        <v>8.2400000000000306E-2</v>
      </c>
      <c r="C422">
        <f t="shared" si="24"/>
        <v>-37.178877611255864</v>
      </c>
      <c r="D422">
        <f t="shared" si="25"/>
        <v>4.2283233038493018</v>
      </c>
      <c r="E422">
        <f t="shared" si="26"/>
        <v>-32.950554307406563</v>
      </c>
      <c r="G422">
        <f>+IF(input!$C$12,'Data Sheet (2)'!C422,0)</f>
        <v>-37.178877611255864</v>
      </c>
      <c r="H422">
        <f>+IF(input!$C$13,'Data Sheet (2)'!D422,0)</f>
        <v>4.2283233038493018</v>
      </c>
      <c r="I422">
        <f>+IF(input!$C$14,'Data Sheet (2)'!E422,0)</f>
        <v>-32.950554307406563</v>
      </c>
    </row>
    <row r="423" spans="2:9" x14ac:dyDescent="0.25">
      <c r="B423">
        <f t="shared" si="27"/>
        <v>8.2600000000000312E-2</v>
      </c>
      <c r="C423">
        <f t="shared" si="24"/>
        <v>-34.428448747174855</v>
      </c>
      <c r="D423">
        <f t="shared" si="25"/>
        <v>4.2018392542172851</v>
      </c>
      <c r="E423">
        <f t="shared" si="26"/>
        <v>-30.226609492957571</v>
      </c>
      <c r="G423">
        <f>+IF(input!$C$12,'Data Sheet (2)'!C423,0)</f>
        <v>-34.428448747174855</v>
      </c>
      <c r="H423">
        <f>+IF(input!$C$13,'Data Sheet (2)'!D423,0)</f>
        <v>4.2018392542172851</v>
      </c>
      <c r="I423">
        <f>+IF(input!$C$14,'Data Sheet (2)'!E423,0)</f>
        <v>-30.226609492957571</v>
      </c>
    </row>
    <row r="424" spans="2:9" x14ac:dyDescent="0.25">
      <c r="B424">
        <f t="shared" si="27"/>
        <v>8.2800000000000318E-2</v>
      </c>
      <c r="C424">
        <f t="shared" si="24"/>
        <v>-31.54214652475066</v>
      </c>
      <c r="D424">
        <f t="shared" si="25"/>
        <v>4.1755210870957837</v>
      </c>
      <c r="E424">
        <f t="shared" si="26"/>
        <v>-27.366625437654875</v>
      </c>
      <c r="G424">
        <f>+IF(input!$C$12,'Data Sheet (2)'!C424,0)</f>
        <v>-31.54214652475066</v>
      </c>
      <c r="H424">
        <f>+IF(input!$C$13,'Data Sheet (2)'!D424,0)</f>
        <v>4.1755210870957837</v>
      </c>
      <c r="I424">
        <f>+IF(input!$C$14,'Data Sheet (2)'!E424,0)</f>
        <v>-27.366625437654875</v>
      </c>
    </row>
    <row r="425" spans="2:9" x14ac:dyDescent="0.25">
      <c r="B425">
        <f t="shared" si="27"/>
        <v>8.3000000000000324E-2</v>
      </c>
      <c r="C425">
        <f t="shared" si="24"/>
        <v>-28.53136186022946</v>
      </c>
      <c r="D425">
        <f t="shared" si="25"/>
        <v>4.1493677634817843</v>
      </c>
      <c r="E425">
        <f t="shared" si="26"/>
        <v>-24.381994096747675</v>
      </c>
      <c r="G425">
        <f>+IF(input!$C$12,'Data Sheet (2)'!C425,0)</f>
        <v>-28.53136186022946</v>
      </c>
      <c r="H425">
        <f>+IF(input!$C$13,'Data Sheet (2)'!D425,0)</f>
        <v>4.1493677634817843</v>
      </c>
      <c r="I425">
        <f>+IF(input!$C$14,'Data Sheet (2)'!E425,0)</f>
        <v>-24.381994096747675</v>
      </c>
    </row>
    <row r="426" spans="2:9" x14ac:dyDescent="0.25">
      <c r="B426">
        <f t="shared" si="27"/>
        <v>8.3200000000000329E-2</v>
      </c>
      <c r="C426">
        <f t="shared" si="24"/>
        <v>-25.407976945185105</v>
      </c>
      <c r="D426">
        <f t="shared" si="25"/>
        <v>4.123378250880064</v>
      </c>
      <c r="E426">
        <f t="shared" si="26"/>
        <v>-21.284598694305039</v>
      </c>
      <c r="G426">
        <f>+IF(input!$C$12,'Data Sheet (2)'!C426,0)</f>
        <v>-25.407976945185105</v>
      </c>
      <c r="H426">
        <f>+IF(input!$C$13,'Data Sheet (2)'!D426,0)</f>
        <v>4.123378250880064</v>
      </c>
      <c r="I426">
        <f>+IF(input!$C$14,'Data Sheet (2)'!E426,0)</f>
        <v>-21.284598694305039</v>
      </c>
    </row>
    <row r="427" spans="2:9" x14ac:dyDescent="0.25">
      <c r="B427">
        <f t="shared" si="27"/>
        <v>8.3400000000000335E-2</v>
      </c>
      <c r="C427">
        <f t="shared" si="24"/>
        <v>-22.184318352938611</v>
      </c>
      <c r="D427">
        <f t="shared" si="25"/>
        <v>4.0975515232624122</v>
      </c>
      <c r="E427">
        <f t="shared" si="26"/>
        <v>-18.086766829676201</v>
      </c>
      <c r="G427">
        <f>+IF(input!$C$12,'Data Sheet (2)'!C427,0)</f>
        <v>-22.184318352938611</v>
      </c>
      <c r="H427">
        <f>+IF(input!$C$13,'Data Sheet (2)'!D427,0)</f>
        <v>4.0975515232624122</v>
      </c>
      <c r="I427">
        <f>+IF(input!$C$14,'Data Sheet (2)'!E427,0)</f>
        <v>-18.086766829676201</v>
      </c>
    </row>
    <row r="428" spans="2:9" x14ac:dyDescent="0.25">
      <c r="B428">
        <f t="shared" si="27"/>
        <v>8.3600000000000341E-2</v>
      </c>
      <c r="C428">
        <f t="shared" si="24"/>
        <v>-18.873108391204241</v>
      </c>
      <c r="D428">
        <f t="shared" si="25"/>
        <v>4.0718865610271351</v>
      </c>
      <c r="E428">
        <f t="shared" si="26"/>
        <v>-14.801221830177106</v>
      </c>
      <c r="G428">
        <f>+IF(input!$C$12,'Data Sheet (2)'!C428,0)</f>
        <v>-18.873108391204241</v>
      </c>
      <c r="H428">
        <f>+IF(input!$C$13,'Data Sheet (2)'!D428,0)</f>
        <v>4.0718865610271351</v>
      </c>
      <c r="I428">
        <f>+IF(input!$C$14,'Data Sheet (2)'!E428,0)</f>
        <v>-14.801221830177106</v>
      </c>
    </row>
    <row r="429" spans="2:9" x14ac:dyDescent="0.25">
      <c r="B429">
        <f t="shared" si="27"/>
        <v>8.3800000000000346E-2</v>
      </c>
      <c r="C429">
        <f t="shared" si="24"/>
        <v>-15.487414892952652</v>
      </c>
      <c r="D429">
        <f t="shared" si="25"/>
        <v>4.0463823509588073</v>
      </c>
      <c r="E429">
        <f t="shared" si="26"/>
        <v>-11.441032541993845</v>
      </c>
      <c r="G429">
        <f>+IF(input!$C$12,'Data Sheet (2)'!C429,0)</f>
        <v>-15.487414892952652</v>
      </c>
      <c r="H429">
        <f>+IF(input!$C$13,'Data Sheet (2)'!D429,0)</f>
        <v>4.0463823509588073</v>
      </c>
      <c r="I429">
        <f>+IF(input!$C$14,'Data Sheet (2)'!E429,0)</f>
        <v>-11.441032541993845</v>
      </c>
    </row>
    <row r="430" spans="2:9" x14ac:dyDescent="0.25">
      <c r="B430">
        <f t="shared" si="27"/>
        <v>8.4000000000000352E-2</v>
      </c>
      <c r="C430">
        <f t="shared" si="24"/>
        <v>-12.040599643645603</v>
      </c>
      <c r="D430">
        <f t="shared" si="25"/>
        <v>4.0210378861882559</v>
      </c>
      <c r="E430">
        <f t="shared" si="26"/>
        <v>-8.0195617574573461</v>
      </c>
      <c r="G430">
        <f>+IF(input!$C$12,'Data Sheet (2)'!C430,0)</f>
        <v>-12.040599643645603</v>
      </c>
      <c r="H430">
        <f>+IF(input!$C$13,'Data Sheet (2)'!D430,0)</f>
        <v>4.0210378861882559</v>
      </c>
      <c r="I430">
        <f>+IF(input!$C$14,'Data Sheet (2)'!E430,0)</f>
        <v>-8.0195617574573461</v>
      </c>
    </row>
    <row r="431" spans="2:9" x14ac:dyDescent="0.25">
      <c r="B431">
        <f t="shared" si="27"/>
        <v>8.4200000000000358E-2</v>
      </c>
      <c r="C431">
        <f t="shared" si="24"/>
        <v>-8.5462656483716142</v>
      </c>
      <c r="D431">
        <f t="shared" si="25"/>
        <v>3.9958521661528268</v>
      </c>
      <c r="E431">
        <f t="shared" si="26"/>
        <v>-4.5504134822187874</v>
      </c>
      <c r="G431">
        <f>+IF(input!$C$12,'Data Sheet (2)'!C431,0)</f>
        <v>-8.5462656483716142</v>
      </c>
      <c r="H431">
        <f>+IF(input!$C$13,'Data Sheet (2)'!D431,0)</f>
        <v>3.9958521661528268</v>
      </c>
      <c r="I431">
        <f>+IF(input!$C$14,'Data Sheet (2)'!E431,0)</f>
        <v>-4.5504134822187874</v>
      </c>
    </row>
    <row r="432" spans="2:9" x14ac:dyDescent="0.25">
      <c r="B432">
        <f t="shared" si="27"/>
        <v>8.4400000000000364E-2</v>
      </c>
      <c r="C432">
        <f t="shared" si="24"/>
        <v>-5.0182034470008787</v>
      </c>
      <c r="D432">
        <f t="shared" si="25"/>
        <v>3.9708241965568742</v>
      </c>
      <c r="E432">
        <f t="shared" si="26"/>
        <v>-1.0473792504440045</v>
      </c>
      <c r="G432">
        <f>+IF(input!$C$12,'Data Sheet (2)'!C432,0)</f>
        <v>-5.0182034470008787</v>
      </c>
      <c r="H432">
        <f>+IF(input!$C$13,'Data Sheet (2)'!D432,0)</f>
        <v>3.9708241965568742</v>
      </c>
      <c r="I432">
        <f>+IF(input!$C$14,'Data Sheet (2)'!E432,0)</f>
        <v>-1.0473792504440045</v>
      </c>
    </row>
    <row r="433" spans="2:9" x14ac:dyDescent="0.25">
      <c r="B433">
        <f t="shared" si="27"/>
        <v>8.4600000000000369E-2</v>
      </c>
      <c r="C433">
        <f t="shared" si="24"/>
        <v>-1.4703366892241112</v>
      </c>
      <c r="D433">
        <f t="shared" si="25"/>
        <v>3.9459529893325156</v>
      </c>
      <c r="E433">
        <f t="shared" si="26"/>
        <v>2.4756163001084044</v>
      </c>
      <c r="G433">
        <f>+IF(input!$C$12,'Data Sheet (2)'!C433,0)</f>
        <v>-1.4703366892241112</v>
      </c>
      <c r="H433">
        <f>+IF(input!$C$13,'Data Sheet (2)'!D433,0)</f>
        <v>3.9459529893325156</v>
      </c>
      <c r="I433">
        <f>+IF(input!$C$14,'Data Sheet (2)'!E433,0)</f>
        <v>2.4756163001084044</v>
      </c>
    </row>
    <row r="434" spans="2:9" x14ac:dyDescent="0.25">
      <c r="B434">
        <f t="shared" si="27"/>
        <v>8.4800000000000375E-2</v>
      </c>
      <c r="C434">
        <f t="shared" si="24"/>
        <v>2.0833328157322879</v>
      </c>
      <c r="D434">
        <f t="shared" si="25"/>
        <v>3.921237562600612</v>
      </c>
      <c r="E434">
        <f t="shared" si="26"/>
        <v>6.0045703783329003</v>
      </c>
      <c r="G434">
        <f>+IF(input!$C$12,'Data Sheet (2)'!C434,0)</f>
        <v>2.0833328157322879</v>
      </c>
      <c r="H434">
        <f>+IF(input!$C$13,'Data Sheet (2)'!D434,0)</f>
        <v>3.921237562600612</v>
      </c>
      <c r="I434">
        <f>+IF(input!$C$14,'Data Sheet (2)'!E434,0)</f>
        <v>6.0045703783329003</v>
      </c>
    </row>
    <row r="435" spans="2:9" x14ac:dyDescent="0.25">
      <c r="B435">
        <f t="shared" si="27"/>
        <v>8.5000000000000381E-2</v>
      </c>
      <c r="C435">
        <f t="shared" si="24"/>
        <v>5.6287803578492195</v>
      </c>
      <c r="D435">
        <f t="shared" si="25"/>
        <v>3.8966769406320156</v>
      </c>
      <c r="E435">
        <f t="shared" si="26"/>
        <v>9.5254572984812356</v>
      </c>
      <c r="G435">
        <f>+IF(input!$C$12,'Data Sheet (2)'!C435,0)</f>
        <v>5.6287803578492195</v>
      </c>
      <c r="H435">
        <f>+IF(input!$C$13,'Data Sheet (2)'!D435,0)</f>
        <v>3.8966769406320156</v>
      </c>
      <c r="I435">
        <f>+IF(input!$C$14,'Data Sheet (2)'!E435,0)</f>
        <v>9.5254572984812356</v>
      </c>
    </row>
    <row r="436" spans="2:9" x14ac:dyDescent="0.25">
      <c r="B436">
        <f t="shared" si="27"/>
        <v>8.5200000000000387E-2</v>
      </c>
      <c r="C436">
        <f t="shared" si="24"/>
        <v>9.1520136754386563</v>
      </c>
      <c r="D436">
        <f t="shared" si="25"/>
        <v>3.8722701538090489</v>
      </c>
      <c r="E436">
        <f t="shared" si="26"/>
        <v>13.024283829247706</v>
      </c>
      <c r="G436">
        <f>+IF(input!$C$12,'Data Sheet (2)'!C436,0)</f>
        <v>9.1520136754386563</v>
      </c>
      <c r="H436">
        <f>+IF(input!$C$13,'Data Sheet (2)'!D436,0)</f>
        <v>3.8722701538090489</v>
      </c>
      <c r="I436">
        <f>+IF(input!$C$14,'Data Sheet (2)'!E436,0)</f>
        <v>13.024283829247706</v>
      </c>
    </row>
    <row r="437" spans="2:9" x14ac:dyDescent="0.25">
      <c r="B437">
        <f t="shared" si="27"/>
        <v>8.5400000000000392E-2</v>
      </c>
      <c r="C437">
        <f t="shared" si="24"/>
        <v>12.639128176208661</v>
      </c>
      <c r="D437">
        <f t="shared" si="25"/>
        <v>3.8480162385872179</v>
      </c>
      <c r="E437">
        <f t="shared" si="26"/>
        <v>16.487144414795878</v>
      </c>
      <c r="G437">
        <f>+IF(input!$C$12,'Data Sheet (2)'!C437,0)</f>
        <v>12.639128176208661</v>
      </c>
      <c r="H437">
        <f>+IF(input!$C$13,'Data Sheet (2)'!D437,0)</f>
        <v>3.8480162385872179</v>
      </c>
      <c r="I437">
        <f>+IF(input!$C$14,'Data Sheet (2)'!E437,0)</f>
        <v>16.487144414795878</v>
      </c>
    </row>
    <row r="438" spans="2:9" x14ac:dyDescent="0.25">
      <c r="B438">
        <f t="shared" si="27"/>
        <v>8.5600000000000398E-2</v>
      </c>
      <c r="C438">
        <f t="shared" si="24"/>
        <v>16.076361812335382</v>
      </c>
      <c r="D438">
        <f t="shared" si="25"/>
        <v>3.8239142374571782</v>
      </c>
      <c r="E438">
        <f t="shared" si="26"/>
        <v>19.900276049792559</v>
      </c>
      <c r="G438">
        <f>+IF(input!$C$12,'Data Sheet (2)'!C438,0)</f>
        <v>16.076361812335382</v>
      </c>
      <c r="H438">
        <f>+IF(input!$C$13,'Data Sheet (2)'!D438,0)</f>
        <v>3.8239142374571782</v>
      </c>
      <c r="I438">
        <f>+IF(input!$C$14,'Data Sheet (2)'!E438,0)</f>
        <v>19.900276049792559</v>
      </c>
    </row>
    <row r="439" spans="2:9" x14ac:dyDescent="0.25">
      <c r="B439">
        <f t="shared" si="27"/>
        <v>8.5800000000000404E-2</v>
      </c>
      <c r="C439">
        <f t="shared" si="24"/>
        <v>19.450149392980087</v>
      </c>
      <c r="D439">
        <f t="shared" si="25"/>
        <v>3.7999631989069327</v>
      </c>
      <c r="E439">
        <f t="shared" si="26"/>
        <v>23.250112591887021</v>
      </c>
      <c r="G439">
        <f>+IF(input!$C$12,'Data Sheet (2)'!C439,0)</f>
        <v>19.450149392980087</v>
      </c>
      <c r="H439">
        <f>+IF(input!$C$13,'Data Sheet (2)'!D439,0)</f>
        <v>3.7999631989069327</v>
      </c>
      <c r="I439">
        <f>+IF(input!$C$14,'Data Sheet (2)'!E439,0)</f>
        <v>23.250112591887021</v>
      </c>
    </row>
    <row r="440" spans="2:9" x14ac:dyDescent="0.25">
      <c r="B440">
        <f t="shared" si="27"/>
        <v>8.6000000000000409E-2</v>
      </c>
      <c r="C440">
        <f t="shared" si="24"/>
        <v>22.747176119898707</v>
      </c>
      <c r="D440">
        <f t="shared" si="25"/>
        <v>3.7761621773842711</v>
      </c>
      <c r="E440">
        <f t="shared" si="26"/>
        <v>26.523338297282979</v>
      </c>
      <c r="G440">
        <f>+IF(input!$C$12,'Data Sheet (2)'!C440,0)</f>
        <v>22.747176119898707</v>
      </c>
      <c r="H440">
        <f>+IF(input!$C$13,'Data Sheet (2)'!D440,0)</f>
        <v>3.7761621773842711</v>
      </c>
      <c r="I440">
        <f>+IF(input!$C$14,'Data Sheet (2)'!E440,0)</f>
        <v>26.523338297282979</v>
      </c>
    </row>
    <row r="441" spans="2:9" x14ac:dyDescent="0.25">
      <c r="B441">
        <f t="shared" si="27"/>
        <v>8.6200000000000415E-2</v>
      </c>
      <c r="C441">
        <f t="shared" si="24"/>
        <v>25.954430134868147</v>
      </c>
      <c r="D441">
        <f t="shared" si="25"/>
        <v>3.7525102332594344</v>
      </c>
      <c r="E441">
        <f t="shared" si="26"/>
        <v>29.706940368127583</v>
      </c>
      <c r="G441">
        <f>+IF(input!$C$12,'Data Sheet (2)'!C441,0)</f>
        <v>25.954430134868147</v>
      </c>
      <c r="H441">
        <f>+IF(input!$C$13,'Data Sheet (2)'!D441,0)</f>
        <v>3.7525102332594344</v>
      </c>
      <c r="I441">
        <f>+IF(input!$C$14,'Data Sheet (2)'!E441,0)</f>
        <v>29.706940368127583</v>
      </c>
    </row>
    <row r="442" spans="2:9" x14ac:dyDescent="0.25">
      <c r="B442">
        <f t="shared" si="27"/>
        <v>8.6400000000000421E-2</v>
      </c>
      <c r="C442">
        <f t="shared" si="24"/>
        <v>29.059253871546666</v>
      </c>
      <c r="D442">
        <f t="shared" si="25"/>
        <v>3.7290064327880219</v>
      </c>
      <c r="E442">
        <f t="shared" si="26"/>
        <v>32.788260304334685</v>
      </c>
      <c r="G442">
        <f>+IF(input!$C$12,'Data Sheet (2)'!C442,0)</f>
        <v>29.059253871546666</v>
      </c>
      <c r="H442">
        <f>+IF(input!$C$13,'Data Sheet (2)'!D442,0)</f>
        <v>3.7290064327880219</v>
      </c>
      <c r="I442">
        <f>+IF(input!$C$14,'Data Sheet (2)'!E442,0)</f>
        <v>32.788260304334685</v>
      </c>
    </row>
    <row r="443" spans="2:9" x14ac:dyDescent="0.25">
      <c r="B443">
        <f t="shared" si="27"/>
        <v>8.6600000000000427E-2</v>
      </c>
      <c r="C443">
        <f t="shared" si="24"/>
        <v>32.049394009104283</v>
      </c>
      <c r="D443">
        <f t="shared" si="25"/>
        <v>3.7056498480741333</v>
      </c>
      <c r="E443">
        <f t="shared" si="26"/>
        <v>35.755043857178414</v>
      </c>
      <c r="G443">
        <f>+IF(input!$C$12,'Data Sheet (2)'!C443,0)</f>
        <v>32.049394009104283</v>
      </c>
      <c r="H443">
        <f>+IF(input!$C$13,'Data Sheet (2)'!D443,0)</f>
        <v>3.7056498480741333</v>
      </c>
      <c r="I443">
        <f>+IF(input!$C$14,'Data Sheet (2)'!E443,0)</f>
        <v>35.755043857178414</v>
      </c>
    </row>
    <row r="444" spans="2:9" x14ac:dyDescent="0.25">
      <c r="B444">
        <f t="shared" si="27"/>
        <v>8.6800000000000432E-2</v>
      </c>
      <c r="C444">
        <f t="shared" si="24"/>
        <v>34.91304983048348</v>
      </c>
      <c r="D444">
        <f t="shared" si="25"/>
        <v>3.6824395570337281</v>
      </c>
      <c r="E444">
        <f t="shared" si="26"/>
        <v>38.595489387517205</v>
      </c>
      <c r="G444">
        <f>+IF(input!$C$12,'Data Sheet (2)'!C444,0)</f>
        <v>34.91304983048348</v>
      </c>
      <c r="H444">
        <f>+IF(input!$C$13,'Data Sheet (2)'!D444,0)</f>
        <v>3.6824395570337281</v>
      </c>
      <c r="I444">
        <f>+IF(input!$C$14,'Data Sheet (2)'!E444,0)</f>
        <v>38.595489387517205</v>
      </c>
    </row>
    <row r="445" spans="2:9" x14ac:dyDescent="0.25">
      <c r="B445">
        <f t="shared" si="27"/>
        <v>8.7000000000000438E-2</v>
      </c>
      <c r="C445">
        <f t="shared" si="24"/>
        <v>37.638919794437001</v>
      </c>
      <c r="D445">
        <f t="shared" si="25"/>
        <v>3.6593746433582304</v>
      </c>
      <c r="E445">
        <f t="shared" si="26"/>
        <v>41.298294437795235</v>
      </c>
      <c r="G445">
        <f>+IF(input!$C$12,'Data Sheet (2)'!C445,0)</f>
        <v>37.638919794437001</v>
      </c>
      <c r="H445">
        <f>+IF(input!$C$13,'Data Sheet (2)'!D445,0)</f>
        <v>3.6593746433582304</v>
      </c>
      <c r="I445">
        <f>+IF(input!$C$14,'Data Sheet (2)'!E445,0)</f>
        <v>41.298294437795235</v>
      </c>
    </row>
    <row r="446" spans="2:9" x14ac:dyDescent="0.25">
      <c r="B446">
        <f t="shared" si="27"/>
        <v>8.7200000000000444E-2</v>
      </c>
      <c r="C446">
        <f t="shared" si="24"/>
        <v>40.216246137548502</v>
      </c>
      <c r="D446">
        <f t="shared" si="25"/>
        <v>3.636454196478347</v>
      </c>
      <c r="E446">
        <f t="shared" si="26"/>
        <v>43.852700334026849</v>
      </c>
      <c r="G446">
        <f>+IF(input!$C$12,'Data Sheet (2)'!C446,0)</f>
        <v>40.216246137548502</v>
      </c>
      <c r="H446">
        <f>+IF(input!$C$13,'Data Sheet (2)'!D446,0)</f>
        <v>3.636454196478347</v>
      </c>
      <c r="I446">
        <f>+IF(input!$C$14,'Data Sheet (2)'!E446,0)</f>
        <v>43.852700334026849</v>
      </c>
    </row>
    <row r="447" spans="2:9" x14ac:dyDescent="0.25">
      <c r="B447">
        <f t="shared" si="27"/>
        <v>8.740000000000045E-2</v>
      </c>
      <c r="C447">
        <f t="shared" si="24"/>
        <v>42.63485733021043</v>
      </c>
      <c r="D447">
        <f t="shared" si="25"/>
        <v>3.6136773115281327</v>
      </c>
      <c r="E447">
        <f t="shared" si="26"/>
        <v>46.248534641738566</v>
      </c>
      <c r="G447">
        <f>+IF(input!$C$12,'Data Sheet (2)'!C447,0)</f>
        <v>42.63485733021043</v>
      </c>
      <c r="H447">
        <f>+IF(input!$C$13,'Data Sheet (2)'!D447,0)</f>
        <v>3.6136773115281327</v>
      </c>
      <c r="I447">
        <f>+IF(input!$C$14,'Data Sheet (2)'!E447,0)</f>
        <v>46.248534641738566</v>
      </c>
    </row>
    <row r="448" spans="2:9" x14ac:dyDescent="0.25">
      <c r="B448">
        <f t="shared" si="27"/>
        <v>8.7600000000000455E-2</v>
      </c>
      <c r="C448">
        <f t="shared" si="24"/>
        <v>44.885208219003417</v>
      </c>
      <c r="D448">
        <f t="shared" si="25"/>
        <v>3.5910430893092506</v>
      </c>
      <c r="E448">
        <f t="shared" si="26"/>
        <v>48.476251308312669</v>
      </c>
      <c r="G448">
        <f>+IF(input!$C$12,'Data Sheet (2)'!C448,0)</f>
        <v>44.885208219003417</v>
      </c>
      <c r="H448">
        <f>+IF(input!$C$13,'Data Sheet (2)'!D448,0)</f>
        <v>3.5910430893092506</v>
      </c>
      <c r="I448">
        <f>+IF(input!$C$14,'Data Sheet (2)'!E448,0)</f>
        <v>48.476251308312669</v>
      </c>
    </row>
    <row r="449" spans="2:9" x14ac:dyDescent="0.25">
      <c r="B449">
        <f t="shared" si="27"/>
        <v>8.7800000000000461E-2</v>
      </c>
      <c r="C449">
        <f t="shared" si="24"/>
        <v>46.958417697057165</v>
      </c>
      <c r="D449">
        <f t="shared" si="25"/>
        <v>3.5685506362554831</v>
      </c>
      <c r="E449">
        <f t="shared" si="26"/>
        <v>50.526968333312645</v>
      </c>
      <c r="G449">
        <f>+IF(input!$C$12,'Data Sheet (2)'!C449,0)</f>
        <v>46.958417697057165</v>
      </c>
      <c r="H449">
        <f>+IF(input!$C$13,'Data Sheet (2)'!D449,0)</f>
        <v>3.5685506362554831</v>
      </c>
      <c r="I449">
        <f>+IF(input!$C$14,'Data Sheet (2)'!E449,0)</f>
        <v>50.526968333312645</v>
      </c>
    </row>
    <row r="450" spans="2:9" x14ac:dyDescent="0.25">
      <c r="B450">
        <f t="shared" si="27"/>
        <v>8.8000000000000467E-2</v>
      </c>
      <c r="C450">
        <f t="shared" si="24"/>
        <v>48.846303753720996</v>
      </c>
      <c r="D450">
        <f t="shared" si="25"/>
        <v>3.5461990643974572</v>
      </c>
      <c r="E450">
        <f t="shared" si="26"/>
        <v>52.392502818118452</v>
      </c>
      <c r="G450">
        <f>+IF(input!$C$12,'Data Sheet (2)'!C450,0)</f>
        <v>48.846303753720996</v>
      </c>
      <c r="H450">
        <f>+IF(input!$C$13,'Data Sheet (2)'!D450,0)</f>
        <v>3.5461990643974572</v>
      </c>
      <c r="I450">
        <f>+IF(input!$C$14,'Data Sheet (2)'!E450,0)</f>
        <v>52.392502818118452</v>
      </c>
    </row>
    <row r="451" spans="2:9" x14ac:dyDescent="0.25">
      <c r="B451">
        <f t="shared" si="27"/>
        <v>8.8200000000000472E-2</v>
      </c>
      <c r="C451">
        <f t="shared" si="24"/>
        <v>50.541415765222247</v>
      </c>
      <c r="D451">
        <f t="shared" si="25"/>
        <v>3.5239874913275804</v>
      </c>
      <c r="E451">
        <f t="shared" si="26"/>
        <v>54.065403256549828</v>
      </c>
      <c r="G451">
        <f>+IF(input!$C$12,'Data Sheet (2)'!C451,0)</f>
        <v>50.541415765222247</v>
      </c>
      <c r="H451">
        <f>+IF(input!$C$13,'Data Sheet (2)'!D451,0)</f>
        <v>3.5239874913275804</v>
      </c>
      <c r="I451">
        <f>+IF(input!$C$14,'Data Sheet (2)'!E451,0)</f>
        <v>54.065403256549828</v>
      </c>
    </row>
    <row r="452" spans="2:9" x14ac:dyDescent="0.25">
      <c r="B452">
        <f t="shared" si="27"/>
        <v>8.8400000000000478E-2</v>
      </c>
      <c r="C452">
        <f t="shared" si="24"/>
        <v>52.037063898874749</v>
      </c>
      <c r="D452">
        <f t="shared" si="25"/>
        <v>3.5019150401652102</v>
      </c>
      <c r="E452">
        <f t="shared" si="26"/>
        <v>55.538978939039957</v>
      </c>
      <c r="G452">
        <f>+IF(input!$C$12,'Data Sheet (2)'!C452,0)</f>
        <v>52.037063898874749</v>
      </c>
      <c r="H452">
        <f>+IF(input!$C$13,'Data Sheet (2)'!D452,0)</f>
        <v>3.5019150401652102</v>
      </c>
      <c r="I452">
        <f>+IF(input!$C$14,'Data Sheet (2)'!E452,0)</f>
        <v>55.538978939039957</v>
      </c>
    </row>
    <row r="453" spans="2:9" x14ac:dyDescent="0.25">
      <c r="B453">
        <f t="shared" si="27"/>
        <v>8.8600000000000484E-2</v>
      </c>
      <c r="C453">
        <f t="shared" si="24"/>
        <v>53.327345514791425</v>
      </c>
      <c r="D453">
        <f t="shared" si="25"/>
        <v>3.4799808395220344</v>
      </c>
      <c r="E453">
        <f t="shared" si="26"/>
        <v>56.80732635431346</v>
      </c>
      <c r="G453">
        <f>+IF(input!$C$12,'Data Sheet (2)'!C453,0)</f>
        <v>53.327345514791425</v>
      </c>
      <c r="H453">
        <f>+IF(input!$C$13,'Data Sheet (2)'!D453,0)</f>
        <v>3.4799808395220344</v>
      </c>
      <c r="I453">
        <f>+IF(input!$C$14,'Data Sheet (2)'!E453,0)</f>
        <v>56.80732635431346</v>
      </c>
    </row>
    <row r="454" spans="2:9" x14ac:dyDescent="0.25">
      <c r="B454">
        <f t="shared" si="27"/>
        <v>8.880000000000049E-2</v>
      </c>
      <c r="C454">
        <f t="shared" si="24"/>
        <v>54.407168460908011</v>
      </c>
      <c r="D454">
        <f t="shared" si="25"/>
        <v>3.4581840234676742</v>
      </c>
      <c r="E454">
        <f t="shared" si="26"/>
        <v>57.865352484375684</v>
      </c>
      <c r="G454">
        <f>+IF(input!$C$12,'Data Sheet (2)'!C454,0)</f>
        <v>54.407168460908011</v>
      </c>
      <c r="H454">
        <f>+IF(input!$C$13,'Data Sheet (2)'!D454,0)</f>
        <v>3.4581840234676742</v>
      </c>
      <c r="I454">
        <f>+IF(input!$C$14,'Data Sheet (2)'!E454,0)</f>
        <v>57.865352484375684</v>
      </c>
    </row>
    <row r="455" spans="2:9" x14ac:dyDescent="0.25">
      <c r="B455">
        <f t="shared" si="27"/>
        <v>8.9000000000000495E-2</v>
      </c>
      <c r="C455">
        <f t="shared" si="24"/>
        <v>55.272271169380268</v>
      </c>
      <c r="D455">
        <f t="shared" si="25"/>
        <v>3.4365237314954906</v>
      </c>
      <c r="E455">
        <f t="shared" si="26"/>
        <v>58.708794900875759</v>
      </c>
      <c r="G455">
        <f>+IF(input!$C$12,'Data Sheet (2)'!C455,0)</f>
        <v>55.272271169380268</v>
      </c>
      <c r="H455">
        <f>+IF(input!$C$13,'Data Sheet (2)'!D455,0)</f>
        <v>3.4365237314954906</v>
      </c>
      <c r="I455">
        <f>+IF(input!$C$14,'Data Sheet (2)'!E455,0)</f>
        <v>58.708794900875759</v>
      </c>
    </row>
    <row r="456" spans="2:9" x14ac:dyDescent="0.25">
      <c r="B456">
        <f t="shared" si="27"/>
        <v>8.9200000000000501E-2</v>
      </c>
      <c r="C456">
        <f t="shared" si="24"/>
        <v>55.919239475045664</v>
      </c>
      <c r="D456">
        <f t="shared" si="25"/>
        <v>3.4149991084886167</v>
      </c>
      <c r="E456">
        <f t="shared" si="26"/>
        <v>59.33423858353428</v>
      </c>
      <c r="G456">
        <f>+IF(input!$C$12,'Data Sheet (2)'!C456,0)</f>
        <v>55.919239475045664</v>
      </c>
      <c r="H456">
        <f>+IF(input!$C$13,'Data Sheet (2)'!D456,0)</f>
        <v>3.4149991084886167</v>
      </c>
      <c r="I456">
        <f>+IF(input!$C$14,'Data Sheet (2)'!E456,0)</f>
        <v>59.33423858353428</v>
      </c>
    </row>
    <row r="457" spans="2:9" x14ac:dyDescent="0.25">
      <c r="B457">
        <f t="shared" si="27"/>
        <v>8.9400000000000507E-2</v>
      </c>
      <c r="C457">
        <f t="shared" si="24"/>
        <v>56.345520089573526</v>
      </c>
      <c r="D457">
        <f t="shared" si="25"/>
        <v>3.3936093046862048</v>
      </c>
      <c r="E457">
        <f t="shared" si="26"/>
        <v>59.739129394259734</v>
      </c>
      <c r="G457">
        <f>+IF(input!$C$12,'Data Sheet (2)'!C457,0)</f>
        <v>56.345520089573526</v>
      </c>
      <c r="H457">
        <f>+IF(input!$C$13,'Data Sheet (2)'!D457,0)</f>
        <v>3.3936093046862048</v>
      </c>
      <c r="I457">
        <f>+IF(input!$C$14,'Data Sheet (2)'!E457,0)</f>
        <v>59.739129394259734</v>
      </c>
    </row>
    <row r="458" spans="2:9" x14ac:dyDescent="0.25">
      <c r="B458">
        <f t="shared" si="27"/>
        <v>8.9600000000000513E-2</v>
      </c>
      <c r="C458">
        <f t="shared" si="24"/>
        <v>56.549430678127337</v>
      </c>
      <c r="D458">
        <f t="shared" si="25"/>
        <v>3.372353475649867</v>
      </c>
      <c r="E458">
        <f t="shared" si="26"/>
        <v>59.921784153777203</v>
      </c>
      <c r="G458">
        <f>+IF(input!$C$12,'Data Sheet (2)'!C458,0)</f>
        <v>56.549430678127337</v>
      </c>
      <c r="H458">
        <f>+IF(input!$C$13,'Data Sheet (2)'!D458,0)</f>
        <v>3.372353475649867</v>
      </c>
      <c r="I458">
        <f>+IF(input!$C$14,'Data Sheet (2)'!E458,0)</f>
        <v>59.921784153777203</v>
      </c>
    </row>
    <row r="459" spans="2:9" x14ac:dyDescent="0.25">
      <c r="B459">
        <f t="shared" si="27"/>
        <v>8.9800000000000518E-2</v>
      </c>
      <c r="C459">
        <f t="shared" ref="C459:C522" si="28">+SQRT(2)*$C$4*SIN($C$1*B459+$C$6-$C$7)</f>
        <v>56.53016649877199</v>
      </c>
      <c r="D459">
        <f t="shared" ref="D459:D522" si="29">-SQRT(2)*$C$4*SIN($C$6-$C$7)*EXP(-$C$2/$C$3*B459)</f>
        <v>3.3512307822303473</v>
      </c>
      <c r="E459">
        <f t="shared" ref="E459:E522" si="30">+C459+D459</f>
        <v>59.881397281002336</v>
      </c>
      <c r="G459">
        <f>+IF(input!$C$12,'Data Sheet (2)'!C459,0)</f>
        <v>56.53016649877199</v>
      </c>
      <c r="H459">
        <f>+IF(input!$C$13,'Data Sheet (2)'!D459,0)</f>
        <v>3.3512307822303473</v>
      </c>
      <c r="I459">
        <f>+IF(input!$C$14,'Data Sheet (2)'!E459,0)</f>
        <v>59.881397281002336</v>
      </c>
    </row>
    <row r="460" spans="2:9" x14ac:dyDescent="0.25">
      <c r="B460">
        <f t="shared" si="27"/>
        <v>9.0000000000000524E-2</v>
      </c>
      <c r="C460">
        <f t="shared" si="28"/>
        <v>56.287803578422412</v>
      </c>
      <c r="D460">
        <f t="shared" si="29"/>
        <v>3.3302403905343927</v>
      </c>
      <c r="E460">
        <f t="shared" si="30"/>
        <v>59.618043968956805</v>
      </c>
      <c r="G460">
        <f>+IF(input!$C$12,'Data Sheet (2)'!C460,0)</f>
        <v>56.287803578422412</v>
      </c>
      <c r="H460">
        <f>+IF(input!$C$13,'Data Sheet (2)'!D460,0)</f>
        <v>3.3302403905343927</v>
      </c>
      <c r="I460">
        <f>+IF(input!$C$14,'Data Sheet (2)'!E460,0)</f>
        <v>59.618043968956805</v>
      </c>
    </row>
    <row r="461" spans="2:9" x14ac:dyDescent="0.25">
      <c r="B461">
        <f t="shared" ref="B461:B524" si="31">+B460+0.0002</f>
        <v>9.020000000000053E-2</v>
      </c>
      <c r="C461">
        <f t="shared" si="28"/>
        <v>55.823298412800177</v>
      </c>
      <c r="D461">
        <f t="shared" si="29"/>
        <v>3.3093814718918271</v>
      </c>
      <c r="E461">
        <f t="shared" si="30"/>
        <v>59.132679884692003</v>
      </c>
      <c r="G461">
        <f>+IF(input!$C$12,'Data Sheet (2)'!C461,0)</f>
        <v>55.823298412800177</v>
      </c>
      <c r="H461">
        <f>+IF(input!$C$13,'Data Sheet (2)'!D461,0)</f>
        <v>3.3093814718918271</v>
      </c>
      <c r="I461">
        <f>+IF(input!$C$14,'Data Sheet (2)'!E461,0)</f>
        <v>59.132679884692003</v>
      </c>
    </row>
    <row r="462" spans="2:9" x14ac:dyDescent="0.25">
      <c r="B462">
        <f t="shared" si="31"/>
        <v>9.0400000000000535E-2</v>
      </c>
      <c r="C462">
        <f t="shared" si="28"/>
        <v>55.138484191581718</v>
      </c>
      <c r="D462">
        <f t="shared" si="29"/>
        <v>3.288653202822839</v>
      </c>
      <c r="E462">
        <f t="shared" si="30"/>
        <v>58.427137394404554</v>
      </c>
      <c r="G462">
        <f>+IF(input!$C$12,'Data Sheet (2)'!C462,0)</f>
        <v>55.138484191581718</v>
      </c>
      <c r="H462">
        <f>+IF(input!$C$13,'Data Sheet (2)'!D462,0)</f>
        <v>3.288653202822839</v>
      </c>
      <c r="I462">
        <f>+IF(input!$C$14,'Data Sheet (2)'!E462,0)</f>
        <v>58.427137394404554</v>
      </c>
    </row>
    <row r="463" spans="2:9" x14ac:dyDescent="0.25">
      <c r="B463">
        <f t="shared" si="31"/>
        <v>9.0600000000000541E-2</v>
      </c>
      <c r="C463">
        <f t="shared" si="28"/>
        <v>54.236063563636336</v>
      </c>
      <c r="D463">
        <f t="shared" si="29"/>
        <v>3.2680547650054743</v>
      </c>
      <c r="E463">
        <f t="shared" si="30"/>
        <v>57.504118328641809</v>
      </c>
      <c r="G463">
        <f>+IF(input!$C$12,'Data Sheet (2)'!C463,0)</f>
        <v>54.236063563636336</v>
      </c>
      <c r="H463">
        <f>+IF(input!$C$13,'Data Sheet (2)'!D463,0)</f>
        <v>3.2680547650054743</v>
      </c>
      <c r="I463">
        <f>+IF(input!$C$14,'Data Sheet (2)'!E463,0)</f>
        <v>57.504118328641809</v>
      </c>
    </row>
    <row r="464" spans="2:9" x14ac:dyDescent="0.25">
      <c r="B464">
        <f t="shared" si="31"/>
        <v>9.0800000000000547E-2</v>
      </c>
      <c r="C464">
        <f t="shared" si="28"/>
        <v>53.119597970905851</v>
      </c>
      <c r="D464">
        <f t="shared" si="29"/>
        <v>3.247585345243329</v>
      </c>
      <c r="E464">
        <f t="shared" si="30"/>
        <v>56.36718331614918</v>
      </c>
      <c r="G464">
        <f>+IF(input!$C$12,'Data Sheet (2)'!C464,0)</f>
        <v>53.119597970905851</v>
      </c>
      <c r="H464">
        <f>+IF(input!$C$13,'Data Sheet (2)'!D464,0)</f>
        <v>3.247585345243329</v>
      </c>
      <c r="I464">
        <f>+IF(input!$C$14,'Data Sheet (2)'!E464,0)</f>
        <v>56.36718331614918</v>
      </c>
    </row>
    <row r="465" spans="2:9" x14ac:dyDescent="0.25">
      <c r="B465">
        <f t="shared" si="31"/>
        <v>9.1000000000000553E-2</v>
      </c>
      <c r="C465">
        <f t="shared" si="28"/>
        <v>51.793493593020024</v>
      </c>
      <c r="D465">
        <f t="shared" si="29"/>
        <v>3.2272441354334416</v>
      </c>
      <c r="E465">
        <f t="shared" si="30"/>
        <v>55.020737728453469</v>
      </c>
      <c r="G465">
        <f>+IF(input!$C$12,'Data Sheet (2)'!C465,0)</f>
        <v>51.793493593020024</v>
      </c>
      <c r="H465">
        <f>+IF(input!$C$13,'Data Sheet (2)'!D465,0)</f>
        <v>3.2272441354334416</v>
      </c>
      <c r="I465">
        <f>+IF(input!$C$14,'Data Sheet (2)'!E465,0)</f>
        <v>55.020737728453469</v>
      </c>
    </row>
    <row r="466" spans="2:9" x14ac:dyDescent="0.25">
      <c r="B466">
        <f t="shared" si="31"/>
        <v>9.1200000000000558E-2</v>
      </c>
      <c r="C466">
        <f t="shared" si="28"/>
        <v>50.262983958119051</v>
      </c>
      <c r="D466">
        <f t="shared" si="29"/>
        <v>3.2070303325343943</v>
      </c>
      <c r="E466">
        <f t="shared" si="30"/>
        <v>53.470014290653445</v>
      </c>
      <c r="G466">
        <f>+IF(input!$C$12,'Data Sheet (2)'!C466,0)</f>
        <v>50.262983958119051</v>
      </c>
      <c r="H466">
        <f>+IF(input!$C$13,'Data Sheet (2)'!D466,0)</f>
        <v>3.2070303325343943</v>
      </c>
      <c r="I466">
        <f>+IF(input!$C$14,'Data Sheet (2)'!E466,0)</f>
        <v>53.470014290653445</v>
      </c>
    </row>
    <row r="467" spans="2:9" x14ac:dyDescent="0.25">
      <c r="B467">
        <f t="shared" si="31"/>
        <v>9.1400000000000564E-2</v>
      </c>
      <c r="C467">
        <f t="shared" si="28"/>
        <v>48.534109288508382</v>
      </c>
      <c r="D467">
        <f t="shared" si="29"/>
        <v>3.1869431385346116</v>
      </c>
      <c r="E467">
        <f t="shared" si="30"/>
        <v>51.721052427042991</v>
      </c>
      <c r="G467">
        <f>+IF(input!$C$12,'Data Sheet (2)'!C467,0)</f>
        <v>48.534109288508382</v>
      </c>
      <c r="H467">
        <f>+IF(input!$C$13,'Data Sheet (2)'!D467,0)</f>
        <v>3.1869431385346116</v>
      </c>
      <c r="I467">
        <f>+IF(input!$C$14,'Data Sheet (2)'!E467,0)</f>
        <v>51.721052427042991</v>
      </c>
    </row>
    <row r="468" spans="2:9" x14ac:dyDescent="0.25">
      <c r="B468">
        <f t="shared" si="31"/>
        <v>9.160000000000057E-2</v>
      </c>
      <c r="C468">
        <f t="shared" si="28"/>
        <v>46.613692662661336</v>
      </c>
      <c r="D468">
        <f t="shared" si="29"/>
        <v>3.1669817604208506</v>
      </c>
      <c r="E468">
        <f t="shared" si="30"/>
        <v>49.780674423082189</v>
      </c>
      <c r="G468">
        <f>+IF(input!$C$12,'Data Sheet (2)'!C468,0)</f>
        <v>46.613692662661336</v>
      </c>
      <c r="H468">
        <f>+IF(input!$C$13,'Data Sheet (2)'!D468,0)</f>
        <v>3.1669817604208506</v>
      </c>
      <c r="I468">
        <f>+IF(input!$C$14,'Data Sheet (2)'!E468,0)</f>
        <v>49.780674423082189</v>
      </c>
    </row>
    <row r="469" spans="2:9" x14ac:dyDescent="0.25">
      <c r="B469">
        <f t="shared" si="31"/>
        <v>9.1800000000000576E-2</v>
      </c>
      <c r="C469">
        <f t="shared" si="28"/>
        <v>44.509313087645374</v>
      </c>
      <c r="D469">
        <f t="shared" si="29"/>
        <v>3.1471454101468965</v>
      </c>
      <c r="E469">
        <f t="shared" si="30"/>
        <v>47.656458497792272</v>
      </c>
      <c r="G469">
        <f>+IF(input!$C$12,'Data Sheet (2)'!C469,0)</f>
        <v>44.509313087645374</v>
      </c>
      <c r="H469">
        <f>+IF(input!$C$13,'Data Sheet (2)'!D469,0)</f>
        <v>3.1471454101468965</v>
      </c>
      <c r="I469">
        <f>+IF(input!$C$14,'Data Sheet (2)'!E469,0)</f>
        <v>47.656458497792272</v>
      </c>
    </row>
    <row r="470" spans="2:9" x14ac:dyDescent="0.25">
      <c r="B470">
        <f t="shared" si="31"/>
        <v>9.2000000000000581E-2</v>
      </c>
      <c r="C470">
        <f t="shared" si="28"/>
        <v>42.229275588243254</v>
      </c>
      <c r="D470">
        <f t="shared" si="29"/>
        <v>3.1274333046024525</v>
      </c>
      <c r="E470">
        <f t="shared" si="30"/>
        <v>45.35670889284571</v>
      </c>
      <c r="G470">
        <f>+IF(input!$C$12,'Data Sheet (2)'!C470,0)</f>
        <v>42.229275588243254</v>
      </c>
      <c r="H470">
        <f>+IF(input!$C$13,'Data Sheet (2)'!D470,0)</f>
        <v>3.1274333046024525</v>
      </c>
      <c r="I470">
        <f>+IF(input!$C$14,'Data Sheet (2)'!E470,0)</f>
        <v>45.35670889284571</v>
      </c>
    </row>
    <row r="471" spans="2:9" x14ac:dyDescent="0.25">
      <c r="B471">
        <f t="shared" si="31"/>
        <v>9.2200000000000587E-2</v>
      </c>
      <c r="C471">
        <f t="shared" si="28"/>
        <v>39.782578430815327</v>
      </c>
      <c r="D471">
        <f t="shared" si="29"/>
        <v>3.1078446655822272</v>
      </c>
      <c r="E471">
        <f t="shared" si="30"/>
        <v>42.890423096397555</v>
      </c>
      <c r="G471">
        <f>+IF(input!$C$12,'Data Sheet (2)'!C471,0)</f>
        <v>39.782578430815327</v>
      </c>
      <c r="H471">
        <f>+IF(input!$C$13,'Data Sheet (2)'!D471,0)</f>
        <v>3.1078446655822272</v>
      </c>
      <c r="I471">
        <f>+IF(input!$C$14,'Data Sheet (2)'!E471,0)</f>
        <v>42.890423096397555</v>
      </c>
    </row>
    <row r="472" spans="2:9" x14ac:dyDescent="0.25">
      <c r="B472">
        <f t="shared" si="31"/>
        <v>9.2400000000000593E-2</v>
      </c>
      <c r="C472">
        <f t="shared" si="28"/>
        <v>37.178877611252084</v>
      </c>
      <c r="D472">
        <f t="shared" si="29"/>
        <v>3.0883787197552022</v>
      </c>
      <c r="E472">
        <f t="shared" si="30"/>
        <v>40.267256331007289</v>
      </c>
      <c r="G472">
        <f>+IF(input!$C$12,'Data Sheet (2)'!C472,0)</f>
        <v>37.178877611252084</v>
      </c>
      <c r="H472">
        <f>+IF(input!$C$13,'Data Sheet (2)'!D472,0)</f>
        <v>3.0883787197552022</v>
      </c>
      <c r="I472">
        <f>+IF(input!$C$14,'Data Sheet (2)'!E472,0)</f>
        <v>40.267256331007289</v>
      </c>
    </row>
    <row r="473" spans="2:9" x14ac:dyDescent="0.25">
      <c r="B473">
        <f t="shared" si="31"/>
        <v>9.2600000000000598E-2</v>
      </c>
      <c r="C473">
        <f t="shared" si="28"/>
        <v>34.428448747170719</v>
      </c>
      <c r="D473">
        <f t="shared" si="29"/>
        <v>3.0690346986341104</v>
      </c>
      <c r="E473">
        <f t="shared" si="30"/>
        <v>37.497483445804832</v>
      </c>
      <c r="G473">
        <f>+IF(input!$C$12,'Data Sheet (2)'!C473,0)</f>
        <v>34.428448747170719</v>
      </c>
      <c r="H473">
        <f>+IF(input!$C$13,'Data Sheet (2)'!D473,0)</f>
        <v>3.0690346986341104</v>
      </c>
      <c r="I473">
        <f>+IF(input!$C$14,'Data Sheet (2)'!E473,0)</f>
        <v>37.497483445804832</v>
      </c>
    </row>
    <row r="474" spans="2:9" x14ac:dyDescent="0.25">
      <c r="B474">
        <f t="shared" si="31"/>
        <v>9.2800000000000604E-2</v>
      </c>
      <c r="C474">
        <f t="shared" si="28"/>
        <v>31.542146524746496</v>
      </c>
      <c r="D474">
        <f t="shared" si="29"/>
        <v>3.0498118385450979</v>
      </c>
      <c r="E474">
        <f t="shared" si="30"/>
        <v>34.591958363291596</v>
      </c>
      <c r="G474">
        <f>+IF(input!$C$12,'Data Sheet (2)'!C474,0)</f>
        <v>31.542146524746496</v>
      </c>
      <c r="H474">
        <f>+IF(input!$C$13,'Data Sheet (2)'!D474,0)</f>
        <v>3.0498118385450979</v>
      </c>
      <c r="I474">
        <f>+IF(input!$C$14,'Data Sheet (2)'!E474,0)</f>
        <v>34.591958363291596</v>
      </c>
    </row>
    <row r="475" spans="2:9" x14ac:dyDescent="0.25">
      <c r="B475">
        <f t="shared" si="31"/>
        <v>9.300000000000061E-2</v>
      </c>
      <c r="C475">
        <f t="shared" si="28"/>
        <v>28.531361860224951</v>
      </c>
      <c r="D475">
        <f t="shared" si="29"/>
        <v>3.0307093805975689</v>
      </c>
      <c r="E475">
        <f t="shared" si="30"/>
        <v>31.562071240822519</v>
      </c>
      <c r="G475">
        <f>+IF(input!$C$12,'Data Sheet (2)'!C475,0)</f>
        <v>28.531361860224951</v>
      </c>
      <c r="H475">
        <f>+IF(input!$C$13,'Data Sheet (2)'!D475,0)</f>
        <v>3.0307093805975689</v>
      </c>
      <c r="I475">
        <f>+IF(input!$C$14,'Data Sheet (2)'!E475,0)</f>
        <v>31.562071240822519</v>
      </c>
    </row>
    <row r="476" spans="2:9" x14ac:dyDescent="0.25">
      <c r="B476">
        <f t="shared" si="31"/>
        <v>9.3200000000000616E-2</v>
      </c>
      <c r="C476">
        <f t="shared" si="28"/>
        <v>25.407976945180621</v>
      </c>
      <c r="D476">
        <f t="shared" si="29"/>
        <v>3.0117265706542296</v>
      </c>
      <c r="E476">
        <f t="shared" si="30"/>
        <v>28.419703515834851</v>
      </c>
      <c r="G476">
        <f>+IF(input!$C$12,'Data Sheet (2)'!C476,0)</f>
        <v>25.407976945180621</v>
      </c>
      <c r="H476">
        <f>+IF(input!$C$13,'Data Sheet (2)'!D476,0)</f>
        <v>3.0117265706542296</v>
      </c>
      <c r="I476">
        <f>+IF(input!$C$14,'Data Sheet (2)'!E476,0)</f>
        <v>28.419703515834851</v>
      </c>
    </row>
    <row r="477" spans="2:9" x14ac:dyDescent="0.25">
      <c r="B477">
        <f t="shared" si="31"/>
        <v>9.3400000000000621E-2</v>
      </c>
      <c r="C477">
        <f t="shared" si="28"/>
        <v>22.184318352933992</v>
      </c>
      <c r="D477">
        <f t="shared" si="29"/>
        <v>2.992862659301315</v>
      </c>
      <c r="E477">
        <f t="shared" si="30"/>
        <v>25.177181012235309</v>
      </c>
      <c r="G477">
        <f>+IF(input!$C$12,'Data Sheet (2)'!C477,0)</f>
        <v>22.184318352933992</v>
      </c>
      <c r="H477">
        <f>+IF(input!$C$13,'Data Sheet (2)'!D477,0)</f>
        <v>2.992862659301315</v>
      </c>
      <c r="I477">
        <f>+IF(input!$C$14,'Data Sheet (2)'!E477,0)</f>
        <v>25.177181012235309</v>
      </c>
    </row>
    <row r="478" spans="2:9" x14ac:dyDescent="0.25">
      <c r="B478">
        <f t="shared" si="31"/>
        <v>9.3600000000000627E-2</v>
      </c>
      <c r="C478">
        <f t="shared" si="28"/>
        <v>18.87310839119932</v>
      </c>
      <c r="D478">
        <f t="shared" si="29"/>
        <v>2.9741169018190088</v>
      </c>
      <c r="E478">
        <f t="shared" si="30"/>
        <v>21.847225293018329</v>
      </c>
      <c r="G478">
        <f>+IF(input!$C$12,'Data Sheet (2)'!C478,0)</f>
        <v>18.87310839119932</v>
      </c>
      <c r="H478">
        <f>+IF(input!$C$13,'Data Sheet (2)'!D478,0)</f>
        <v>2.9741169018190088</v>
      </c>
      <c r="I478">
        <f>+IF(input!$C$14,'Data Sheet (2)'!E478,0)</f>
        <v>21.847225293018329</v>
      </c>
    </row>
    <row r="479" spans="2:9" x14ac:dyDescent="0.25">
      <c r="B479">
        <f t="shared" si="31"/>
        <v>9.3800000000000633E-2</v>
      </c>
      <c r="C479">
        <f t="shared" si="28"/>
        <v>15.487414892947829</v>
      </c>
      <c r="D479">
        <f t="shared" si="29"/>
        <v>2.9554885581520316</v>
      </c>
      <c r="E479">
        <f t="shared" si="30"/>
        <v>18.442903451099859</v>
      </c>
      <c r="G479">
        <f>+IF(input!$C$12,'Data Sheet (2)'!C479,0)</f>
        <v>15.487414892947829</v>
      </c>
      <c r="H479">
        <f>+IF(input!$C$13,'Data Sheet (2)'!D479,0)</f>
        <v>2.9554885581520316</v>
      </c>
      <c r="I479">
        <f>+IF(input!$C$14,'Data Sheet (2)'!E479,0)</f>
        <v>18.442903451099859</v>
      </c>
    </row>
    <row r="480" spans="2:9" x14ac:dyDescent="0.25">
      <c r="B480">
        <f t="shared" si="31"/>
        <v>9.4000000000000639E-2</v>
      </c>
      <c r="C480">
        <f t="shared" si="28"/>
        <v>12.040599643640503</v>
      </c>
      <c r="D480">
        <f t="shared" si="29"/>
        <v>2.9369768928804323</v>
      </c>
      <c r="E480">
        <f t="shared" si="30"/>
        <v>14.977576536520935</v>
      </c>
      <c r="G480">
        <f>+IF(input!$C$12,'Data Sheet (2)'!C480,0)</f>
        <v>12.040599643640503</v>
      </c>
      <c r="H480">
        <f>+IF(input!$C$13,'Data Sheet (2)'!D480,0)</f>
        <v>2.9369768928804323</v>
      </c>
      <c r="I480">
        <f>+IF(input!$C$14,'Data Sheet (2)'!E480,0)</f>
        <v>14.977576536520935</v>
      </c>
    </row>
    <row r="481" spans="2:9" x14ac:dyDescent="0.25">
      <c r="B481">
        <f t="shared" si="31"/>
        <v>9.4200000000000644E-2</v>
      </c>
      <c r="C481">
        <f t="shared" si="28"/>
        <v>8.5462656483666546</v>
      </c>
      <c r="D481">
        <f t="shared" si="29"/>
        <v>2.9185811751905577</v>
      </c>
      <c r="E481">
        <f t="shared" si="30"/>
        <v>11.464846823557213</v>
      </c>
      <c r="G481">
        <f>+IF(input!$C$12,'Data Sheet (2)'!C481,0)</f>
        <v>8.5462656483666546</v>
      </c>
      <c r="H481">
        <f>+IF(input!$C$13,'Data Sheet (2)'!D481,0)</f>
        <v>2.9185811751905577</v>
      </c>
      <c r="I481">
        <f>+IF(input!$C$14,'Data Sheet (2)'!E481,0)</f>
        <v>11.464846823557213</v>
      </c>
    </row>
    <row r="482" spans="2:9" x14ac:dyDescent="0.25">
      <c r="B482">
        <f t="shared" si="31"/>
        <v>9.440000000000065E-2</v>
      </c>
      <c r="C482">
        <f t="shared" si="28"/>
        <v>5.0182034469958818</v>
      </c>
      <c r="D482">
        <f t="shared" si="29"/>
        <v>2.9003006788461914</v>
      </c>
      <c r="E482">
        <f t="shared" si="30"/>
        <v>7.9185041258420732</v>
      </c>
      <c r="G482">
        <f>+IF(input!$C$12,'Data Sheet (2)'!C482,0)</f>
        <v>5.0182034469958818</v>
      </c>
      <c r="H482">
        <f>+IF(input!$C$13,'Data Sheet (2)'!D482,0)</f>
        <v>2.9003006788461914</v>
      </c>
      <c r="I482">
        <f>+IF(input!$C$14,'Data Sheet (2)'!E482,0)</f>
        <v>7.9185041258420732</v>
      </c>
    </row>
    <row r="483" spans="2:9" x14ac:dyDescent="0.25">
      <c r="B483">
        <f t="shared" si="31"/>
        <v>9.4600000000000656E-2</v>
      </c>
      <c r="C483">
        <f t="shared" si="28"/>
        <v>1.4703366892188947</v>
      </c>
      <c r="D483">
        <f t="shared" si="29"/>
        <v>2.882134682159891</v>
      </c>
      <c r="E483">
        <f t="shared" si="30"/>
        <v>4.3524713713787859</v>
      </c>
      <c r="G483">
        <f>+IF(input!$C$12,'Data Sheet (2)'!C483,0)</f>
        <v>1.4703366892188947</v>
      </c>
      <c r="H483">
        <f>+IF(input!$C$13,'Data Sheet (2)'!D483,0)</f>
        <v>2.882134682159891</v>
      </c>
      <c r="I483">
        <f>+IF(input!$C$14,'Data Sheet (2)'!E483,0)</f>
        <v>4.3524713713787859</v>
      </c>
    </row>
    <row r="484" spans="2:9" x14ac:dyDescent="0.25">
      <c r="B484">
        <f t="shared" si="31"/>
        <v>9.4800000000000662E-2</v>
      </c>
      <c r="C484">
        <f t="shared" si="28"/>
        <v>-2.0833328157373021</v>
      </c>
      <c r="D484">
        <f t="shared" si="29"/>
        <v>2.8640824679644923</v>
      </c>
      <c r="E484">
        <f t="shared" si="30"/>
        <v>0.78074965222719017</v>
      </c>
      <c r="G484">
        <f>+IF(input!$C$12,'Data Sheet (2)'!C484,0)</f>
        <v>-2.0833328157373021</v>
      </c>
      <c r="H484">
        <f>+IF(input!$C$13,'Data Sheet (2)'!D484,0)</f>
        <v>2.8640824679644923</v>
      </c>
      <c r="I484">
        <f>+IF(input!$C$14,'Data Sheet (2)'!E484,0)</f>
        <v>0.78074965222719017</v>
      </c>
    </row>
    <row r="485" spans="2:9" x14ac:dyDescent="0.25">
      <c r="B485">
        <f t="shared" si="31"/>
        <v>9.5000000000000667E-2</v>
      </c>
      <c r="C485">
        <f t="shared" si="28"/>
        <v>-5.6287803578542119</v>
      </c>
      <c r="D485">
        <f t="shared" si="29"/>
        <v>2.8461433235848026</v>
      </c>
      <c r="E485">
        <f t="shared" si="30"/>
        <v>-2.7826370342694093</v>
      </c>
      <c r="G485">
        <f>+IF(input!$C$12,'Data Sheet (2)'!C485,0)</f>
        <v>-5.6287803578542119</v>
      </c>
      <c r="H485">
        <f>+IF(input!$C$13,'Data Sheet (2)'!D485,0)</f>
        <v>2.8461433235848026</v>
      </c>
      <c r="I485">
        <f>+IF(input!$C$14,'Data Sheet (2)'!E485,0)</f>
        <v>-2.7826370342694093</v>
      </c>
    </row>
    <row r="486" spans="2:9" x14ac:dyDescent="0.25">
      <c r="B486">
        <f t="shared" si="31"/>
        <v>9.5200000000000673E-2</v>
      </c>
      <c r="C486">
        <f t="shared" si="28"/>
        <v>-9.152013675443607</v>
      </c>
      <c r="D486">
        <f t="shared" si="29"/>
        <v>2.8283165408094573</v>
      </c>
      <c r="E486">
        <f t="shared" si="30"/>
        <v>-6.3236971346341502</v>
      </c>
      <c r="G486">
        <f>+IF(input!$C$12,'Data Sheet (2)'!C486,0)</f>
        <v>-9.152013675443607</v>
      </c>
      <c r="H486">
        <f>+IF(input!$C$13,'Data Sheet (2)'!D486,0)</f>
        <v>2.8283165408094573</v>
      </c>
      <c r="I486">
        <f>+IF(input!$C$14,'Data Sheet (2)'!E486,0)</f>
        <v>-6.3236971346341502</v>
      </c>
    </row>
    <row r="487" spans="2:9" x14ac:dyDescent="0.25">
      <c r="B487">
        <f t="shared" si="31"/>
        <v>9.5400000000000679E-2</v>
      </c>
      <c r="C487">
        <f t="shared" si="28"/>
        <v>-12.639128176213552</v>
      </c>
      <c r="D487">
        <f t="shared" si="29"/>
        <v>2.8106014158629646</v>
      </c>
      <c r="E487">
        <f t="shared" si="30"/>
        <v>-9.8285267603505879</v>
      </c>
      <c r="G487">
        <f>+IF(input!$C$12,'Data Sheet (2)'!C487,0)</f>
        <v>-12.639128176213552</v>
      </c>
      <c r="H487">
        <f>+IF(input!$C$13,'Data Sheet (2)'!D487,0)</f>
        <v>2.8106014158629646</v>
      </c>
      <c r="I487">
        <f>+IF(input!$C$14,'Data Sheet (2)'!E487,0)</f>
        <v>-9.8285267603505879</v>
      </c>
    </row>
    <row r="488" spans="2:9" x14ac:dyDescent="0.25">
      <c r="B488">
        <f t="shared" si="31"/>
        <v>9.5600000000000684E-2</v>
      </c>
      <c r="C488">
        <f t="shared" si="28"/>
        <v>-16.076361812340384</v>
      </c>
      <c r="D488">
        <f t="shared" si="29"/>
        <v>2.7929972493779269</v>
      </c>
      <c r="E488">
        <f t="shared" si="30"/>
        <v>-13.283364562962458</v>
      </c>
      <c r="G488">
        <f>+IF(input!$C$12,'Data Sheet (2)'!C488,0)</f>
        <v>-16.076361812340384</v>
      </c>
      <c r="H488">
        <f>+IF(input!$C$13,'Data Sheet (2)'!D488,0)</f>
        <v>2.7929972493779269</v>
      </c>
      <c r="I488">
        <f>+IF(input!$C$14,'Data Sheet (2)'!E488,0)</f>
        <v>-13.283364562962458</v>
      </c>
    </row>
    <row r="489" spans="2:9" x14ac:dyDescent="0.25">
      <c r="B489">
        <f t="shared" si="31"/>
        <v>9.580000000000069E-2</v>
      </c>
      <c r="C489">
        <f t="shared" si="28"/>
        <v>-19.450149392984798</v>
      </c>
      <c r="D489">
        <f t="shared" si="29"/>
        <v>2.7755033463674188</v>
      </c>
      <c r="E489">
        <f t="shared" si="30"/>
        <v>-16.674646046617379</v>
      </c>
      <c r="G489">
        <f>+IF(input!$C$12,'Data Sheet (2)'!C489,0)</f>
        <v>-19.450149392984798</v>
      </c>
      <c r="H489">
        <f>+IF(input!$C$13,'Data Sheet (2)'!D489,0)</f>
        <v>2.7755033463674188</v>
      </c>
      <c r="I489">
        <f>+IF(input!$C$14,'Data Sheet (2)'!E489,0)</f>
        <v>-16.674646046617379</v>
      </c>
    </row>
    <row r="490" spans="2:9" x14ac:dyDescent="0.25">
      <c r="B490">
        <f t="shared" si="31"/>
        <v>9.6000000000000696E-2</v>
      </c>
      <c r="C490">
        <f t="shared" si="28"/>
        <v>-22.747176119903301</v>
      </c>
      <c r="D490">
        <f t="shared" si="29"/>
        <v>2.7581190161975604</v>
      </c>
      <c r="E490">
        <f t="shared" si="30"/>
        <v>-19.98905710370574</v>
      </c>
      <c r="G490">
        <f>+IF(input!$C$12,'Data Sheet (2)'!C490,0)</f>
        <v>-22.747176119903301</v>
      </c>
      <c r="H490">
        <f>+IF(input!$C$13,'Data Sheet (2)'!D490,0)</f>
        <v>2.7581190161975604</v>
      </c>
      <c r="I490">
        <f>+IF(input!$C$14,'Data Sheet (2)'!E490,0)</f>
        <v>-19.98905710370574</v>
      </c>
    </row>
    <row r="491" spans="2:9" x14ac:dyDescent="0.25">
      <c r="B491">
        <f t="shared" si="31"/>
        <v>9.6200000000000702E-2</v>
      </c>
      <c r="C491">
        <f t="shared" si="28"/>
        <v>-25.954430134872787</v>
      </c>
      <c r="D491">
        <f t="shared" si="29"/>
        <v>2.7408435725602462</v>
      </c>
      <c r="E491">
        <f t="shared" si="30"/>
        <v>-23.213586562312543</v>
      </c>
      <c r="G491">
        <f>+IF(input!$C$12,'Data Sheet (2)'!C491,0)</f>
        <v>-25.954430134872787</v>
      </c>
      <c r="H491">
        <f>+IF(input!$C$13,'Data Sheet (2)'!D491,0)</f>
        <v>2.7408435725602462</v>
      </c>
      <c r="I491">
        <f>+IF(input!$C$14,'Data Sheet (2)'!E491,0)</f>
        <v>-23.213586562312543</v>
      </c>
    </row>
    <row r="492" spans="2:9" x14ac:dyDescent="0.25">
      <c r="B492">
        <f t="shared" si="31"/>
        <v>9.6400000000000707E-2</v>
      </c>
      <c r="C492">
        <f t="shared" si="28"/>
        <v>-29.059253871550968</v>
      </c>
      <c r="D492">
        <f t="shared" si="29"/>
        <v>2.7236763334460576</v>
      </c>
      <c r="E492">
        <f t="shared" si="30"/>
        <v>-26.335577538104911</v>
      </c>
      <c r="G492">
        <f>+IF(input!$C$12,'Data Sheet (2)'!C492,0)</f>
        <v>-29.059253871550968</v>
      </c>
      <c r="H492">
        <f>+IF(input!$C$13,'Data Sheet (2)'!D492,0)</f>
        <v>2.7236763334460576</v>
      </c>
      <c r="I492">
        <f>+IF(input!$C$14,'Data Sheet (2)'!E492,0)</f>
        <v>-26.335577538104911</v>
      </c>
    </row>
    <row r="493" spans="2:9" x14ac:dyDescent="0.25">
      <c r="B493">
        <f t="shared" si="31"/>
        <v>9.6600000000000713E-2</v>
      </c>
      <c r="C493">
        <f t="shared" si="28"/>
        <v>-32.049394009108582</v>
      </c>
      <c r="D493">
        <f t="shared" si="29"/>
        <v>2.7066166211173277</v>
      </c>
      <c r="E493">
        <f t="shared" si="30"/>
        <v>-29.342777387991255</v>
      </c>
      <c r="G493">
        <f>+IF(input!$C$12,'Data Sheet (2)'!C493,0)</f>
        <v>-32.049394009108582</v>
      </c>
      <c r="H493">
        <f>+IF(input!$C$13,'Data Sheet (2)'!D493,0)</f>
        <v>2.7066166211173277</v>
      </c>
      <c r="I493">
        <f>+IF(input!$C$14,'Data Sheet (2)'!E493,0)</f>
        <v>-29.342777387991255</v>
      </c>
    </row>
    <row r="494" spans="2:9" x14ac:dyDescent="0.25">
      <c r="B494">
        <f t="shared" si="31"/>
        <v>9.6800000000000719E-2</v>
      </c>
      <c r="C494">
        <f t="shared" si="28"/>
        <v>-34.913049830487431</v>
      </c>
      <c r="D494">
        <f t="shared" si="29"/>
        <v>2.6896637620813926</v>
      </c>
      <c r="E494">
        <f t="shared" si="30"/>
        <v>-32.223386068406036</v>
      </c>
      <c r="G494">
        <f>+IF(input!$C$12,'Data Sheet (2)'!C494,0)</f>
        <v>-34.913049830487431</v>
      </c>
      <c r="H494">
        <f>+IF(input!$C$13,'Data Sheet (2)'!D494,0)</f>
        <v>2.6896637620813926</v>
      </c>
      <c r="I494">
        <f>+IF(input!$C$14,'Data Sheet (2)'!E494,0)</f>
        <v>-32.223386068406036</v>
      </c>
    </row>
    <row r="495" spans="2:9" x14ac:dyDescent="0.25">
      <c r="B495">
        <f t="shared" si="31"/>
        <v>9.7000000000000725E-2</v>
      </c>
      <c r="C495">
        <f t="shared" si="28"/>
        <v>-37.638919794440746</v>
      </c>
      <c r="D495">
        <f t="shared" si="29"/>
        <v>2.6728170870640038</v>
      </c>
      <c r="E495">
        <f t="shared" si="30"/>
        <v>-34.966102707376741</v>
      </c>
      <c r="G495">
        <f>+IF(input!$C$12,'Data Sheet (2)'!C495,0)</f>
        <v>-37.638919794440746</v>
      </c>
      <c r="H495">
        <f>+IF(input!$C$13,'Data Sheet (2)'!D495,0)</f>
        <v>2.6728170870640038</v>
      </c>
      <c r="I495">
        <f>+IF(input!$C$14,'Data Sheet (2)'!E495,0)</f>
        <v>-34.966102707376741</v>
      </c>
    </row>
    <row r="496" spans="2:9" x14ac:dyDescent="0.25">
      <c r="B496">
        <f t="shared" si="31"/>
        <v>9.720000000000073E-2</v>
      </c>
      <c r="C496">
        <f t="shared" si="28"/>
        <v>-40.216246137552183</v>
      </c>
      <c r="D496">
        <f t="shared" si="29"/>
        <v>2.6560759309829014</v>
      </c>
      <c r="E496">
        <f t="shared" si="30"/>
        <v>-37.560170206569282</v>
      </c>
      <c r="G496">
        <f>+IF(input!$C$12,'Data Sheet (2)'!C496,0)</f>
        <v>-40.216246137552183</v>
      </c>
      <c r="H496">
        <f>+IF(input!$C$13,'Data Sheet (2)'!D496,0)</f>
        <v>2.6560759309829014</v>
      </c>
      <c r="I496">
        <f>+IF(input!$C$14,'Data Sheet (2)'!E496,0)</f>
        <v>-37.560170206569282</v>
      </c>
    </row>
    <row r="497" spans="2:9" x14ac:dyDescent="0.25">
      <c r="B497">
        <f t="shared" si="31"/>
        <v>9.7400000000000736E-2</v>
      </c>
      <c r="C497">
        <f t="shared" si="28"/>
        <v>-42.634857330213727</v>
      </c>
      <c r="D497">
        <f t="shared" si="29"/>
        <v>2.6394396329215599</v>
      </c>
      <c r="E497">
        <f t="shared" si="30"/>
        <v>-39.995417697292169</v>
      </c>
      <c r="G497">
        <f>+IF(input!$C$12,'Data Sheet (2)'!C497,0)</f>
        <v>-42.634857330213727</v>
      </c>
      <c r="H497">
        <f>+IF(input!$C$13,'Data Sheet (2)'!D497,0)</f>
        <v>2.6394396329215599</v>
      </c>
      <c r="I497">
        <f>+IF(input!$C$14,'Data Sheet (2)'!E497,0)</f>
        <v>-39.995417697292169</v>
      </c>
    </row>
    <row r="498" spans="2:9" x14ac:dyDescent="0.25">
      <c r="B498">
        <f t="shared" si="31"/>
        <v>9.7600000000000742E-2</v>
      </c>
      <c r="C498">
        <f t="shared" si="28"/>
        <v>-44.885208219006586</v>
      </c>
      <c r="D498">
        <f t="shared" si="29"/>
        <v>2.622907536103094</v>
      </c>
      <c r="E498">
        <f t="shared" si="30"/>
        <v>-42.262300682903494</v>
      </c>
      <c r="G498">
        <f>+IF(input!$C$12,'Data Sheet (2)'!C498,0)</f>
        <v>-44.885208219006586</v>
      </c>
      <c r="H498">
        <f>+IF(input!$C$13,'Data Sheet (2)'!D498,0)</f>
        <v>2.622907536103094</v>
      </c>
      <c r="I498">
        <f>+IF(input!$C$14,'Data Sheet (2)'!E498,0)</f>
        <v>-42.262300682903494</v>
      </c>
    </row>
    <row r="499" spans="2:9" x14ac:dyDescent="0.25">
      <c r="B499">
        <f t="shared" si="31"/>
        <v>9.7800000000000747E-2</v>
      </c>
      <c r="C499">
        <f t="shared" si="28"/>
        <v>-46.958417697059957</v>
      </c>
      <c r="D499">
        <f t="shared" si="29"/>
        <v>2.606478987864338</v>
      </c>
      <c r="E499">
        <f t="shared" si="30"/>
        <v>-44.351938709195622</v>
      </c>
      <c r="G499">
        <f>+IF(input!$C$12,'Data Sheet (2)'!C499,0)</f>
        <v>-46.958417697059957</v>
      </c>
      <c r="H499">
        <f>+IF(input!$C$13,'Data Sheet (2)'!D499,0)</f>
        <v>2.606478987864338</v>
      </c>
      <c r="I499">
        <f>+IF(input!$C$14,'Data Sheet (2)'!E499,0)</f>
        <v>-44.351938709195622</v>
      </c>
    </row>
    <row r="500" spans="2:9" x14ac:dyDescent="0.25">
      <c r="B500">
        <f t="shared" si="31"/>
        <v>9.8000000000000753E-2</v>
      </c>
      <c r="C500">
        <f t="shared" si="28"/>
        <v>-48.846303753723525</v>
      </c>
      <c r="D500">
        <f t="shared" si="29"/>
        <v>2.5901533396300689</v>
      </c>
      <c r="E500">
        <f t="shared" si="30"/>
        <v>-46.256150414093455</v>
      </c>
      <c r="G500">
        <f>+IF(input!$C$12,'Data Sheet (2)'!C500,0)</f>
        <v>-48.846303753723525</v>
      </c>
      <c r="H500">
        <f>+IF(input!$C$13,'Data Sheet (2)'!D500,0)</f>
        <v>2.5901533396300689</v>
      </c>
      <c r="I500">
        <f>+IF(input!$C$14,'Data Sheet (2)'!E500,0)</f>
        <v>-46.256150414093455</v>
      </c>
    </row>
    <row r="501" spans="2:9" x14ac:dyDescent="0.25">
      <c r="B501">
        <f t="shared" si="31"/>
        <v>9.8200000000000759E-2</v>
      </c>
      <c r="C501">
        <f t="shared" si="28"/>
        <v>-50.541415765224599</v>
      </c>
      <c r="D501">
        <f t="shared" si="29"/>
        <v>2.573929946887406</v>
      </c>
      <c r="E501">
        <f t="shared" si="30"/>
        <v>-47.967485818337195</v>
      </c>
      <c r="G501">
        <f>+IF(input!$C$12,'Data Sheet (2)'!C501,0)</f>
        <v>-50.541415765224599</v>
      </c>
      <c r="H501">
        <f>+IF(input!$C$13,'Data Sheet (2)'!D501,0)</f>
        <v>2.573929946887406</v>
      </c>
      <c r="I501">
        <f>+IF(input!$C$14,'Data Sheet (2)'!E501,0)</f>
        <v>-47.967485818337195</v>
      </c>
    </row>
    <row r="502" spans="2:9" x14ac:dyDescent="0.25">
      <c r="B502">
        <f t="shared" si="31"/>
        <v>9.8400000000000765E-2</v>
      </c>
      <c r="C502">
        <f t="shared" si="28"/>
        <v>-52.037063898876717</v>
      </c>
      <c r="D502">
        <f t="shared" si="29"/>
        <v>2.5578081691603716</v>
      </c>
      <c r="E502">
        <f t="shared" si="30"/>
        <v>-49.479255729716343</v>
      </c>
      <c r="G502">
        <f>+IF(input!$C$12,'Data Sheet (2)'!C502,0)</f>
        <v>-52.037063898876717</v>
      </c>
      <c r="H502">
        <f>+IF(input!$C$13,'Data Sheet (2)'!D502,0)</f>
        <v>2.5578081691603716</v>
      </c>
      <c r="I502">
        <f>+IF(input!$C$14,'Data Sheet (2)'!E502,0)</f>
        <v>-49.479255729716343</v>
      </c>
    </row>
    <row r="503" spans="2:9" x14ac:dyDescent="0.25">
      <c r="B503">
        <f t="shared" si="31"/>
        <v>9.860000000000077E-2</v>
      </c>
      <c r="C503">
        <f t="shared" si="28"/>
        <v>-53.327345514793173</v>
      </c>
      <c r="D503">
        <f t="shared" si="29"/>
        <v>2.5417873699845961</v>
      </c>
      <c r="E503">
        <f t="shared" si="30"/>
        <v>-50.785558144808576</v>
      </c>
      <c r="G503">
        <f>+IF(input!$C$12,'Data Sheet (2)'!C503,0)</f>
        <v>-53.327345514793173</v>
      </c>
      <c r="H503">
        <f>+IF(input!$C$13,'Data Sheet (2)'!D503,0)</f>
        <v>2.5417873699845961</v>
      </c>
      <c r="I503">
        <f>+IF(input!$C$14,'Data Sheet (2)'!E503,0)</f>
        <v>-50.785558144808576</v>
      </c>
    </row>
    <row r="504" spans="2:9" x14ac:dyDescent="0.25">
      <c r="B504">
        <f t="shared" si="31"/>
        <v>9.8800000000000776E-2</v>
      </c>
      <c r="C504">
        <f t="shared" si="28"/>
        <v>-54.407168460909382</v>
      </c>
      <c r="D504">
        <f t="shared" si="29"/>
        <v>2.5258669168821997</v>
      </c>
      <c r="E504">
        <f t="shared" si="30"/>
        <v>-51.881301544027181</v>
      </c>
      <c r="G504">
        <f>+IF(input!$C$12,'Data Sheet (2)'!C504,0)</f>
        <v>-54.407168460909382</v>
      </c>
      <c r="H504">
        <f>+IF(input!$C$13,'Data Sheet (2)'!D504,0)</f>
        <v>2.5258669168821997</v>
      </c>
      <c r="I504">
        <f>+IF(input!$C$14,'Data Sheet (2)'!E504,0)</f>
        <v>-51.881301544027181</v>
      </c>
    </row>
    <row r="505" spans="2:9" x14ac:dyDescent="0.25">
      <c r="B505">
        <f t="shared" si="31"/>
        <v>9.9000000000000782E-2</v>
      </c>
      <c r="C505">
        <f t="shared" si="28"/>
        <v>-55.272271169381341</v>
      </c>
      <c r="D505">
        <f t="shared" si="29"/>
        <v>2.5100461813368162</v>
      </c>
      <c r="E505">
        <f t="shared" si="30"/>
        <v>-52.762224988044522</v>
      </c>
      <c r="G505">
        <f>+IF(input!$C$12,'Data Sheet (2)'!C505,0)</f>
        <v>-55.272271169381341</v>
      </c>
      <c r="H505">
        <f>+IF(input!$C$13,'Data Sheet (2)'!D505,0)</f>
        <v>2.5100461813368162</v>
      </c>
      <c r="I505">
        <f>+IF(input!$C$14,'Data Sheet (2)'!E505,0)</f>
        <v>-52.762224988044522</v>
      </c>
    </row>
    <row r="506" spans="2:9" x14ac:dyDescent="0.25">
      <c r="B506">
        <f t="shared" si="31"/>
        <v>9.9200000000000788E-2</v>
      </c>
      <c r="C506">
        <f t="shared" si="28"/>
        <v>-55.91923947504646</v>
      </c>
      <c r="D506">
        <f t="shared" si="29"/>
        <v>2.4943245387687893</v>
      </c>
      <c r="E506">
        <f t="shared" si="30"/>
        <v>-53.424914936277673</v>
      </c>
      <c r="G506">
        <f>+IF(input!$C$12,'Data Sheet (2)'!C506,0)</f>
        <v>-55.91923947504646</v>
      </c>
      <c r="H506">
        <f>+IF(input!$C$13,'Data Sheet (2)'!D506,0)</f>
        <v>2.4943245387687893</v>
      </c>
      <c r="I506">
        <f>+IF(input!$C$14,'Data Sheet (2)'!E506,0)</f>
        <v>-53.424914936277673</v>
      </c>
    </row>
    <row r="507" spans="2:9" x14ac:dyDescent="0.25">
      <c r="B507">
        <f t="shared" si="31"/>
        <v>9.9400000000000793E-2</v>
      </c>
      <c r="C507">
        <f t="shared" si="28"/>
        <v>-56.345520089573974</v>
      </c>
      <c r="D507">
        <f t="shared" si="29"/>
        <v>2.4787013685105048</v>
      </c>
      <c r="E507">
        <f t="shared" si="30"/>
        <v>-53.866818721063467</v>
      </c>
      <c r="G507">
        <f>+IF(input!$C$12,'Data Sheet (2)'!C507,0)</f>
        <v>-56.345520089573974</v>
      </c>
      <c r="H507">
        <f>+IF(input!$C$13,'Data Sheet (2)'!D507,0)</f>
        <v>2.4787013685105048</v>
      </c>
      <c r="I507">
        <f>+IF(input!$C$14,'Data Sheet (2)'!E507,0)</f>
        <v>-53.866818721063467</v>
      </c>
    </row>
    <row r="508" spans="2:9" x14ac:dyDescent="0.25">
      <c r="B508">
        <f t="shared" si="31"/>
        <v>9.9600000000000799E-2</v>
      </c>
      <c r="C508">
        <f t="shared" si="28"/>
        <v>-56.549430678127472</v>
      </c>
      <c r="D508">
        <f t="shared" si="29"/>
        <v>2.4631760537818934</v>
      </c>
      <c r="E508">
        <f t="shared" si="30"/>
        <v>-54.086254624345578</v>
      </c>
      <c r="G508">
        <f>+IF(input!$C$12,'Data Sheet (2)'!C508,0)</f>
        <v>-56.549430678127472</v>
      </c>
      <c r="H508">
        <f>+IF(input!$C$13,'Data Sheet (2)'!D508,0)</f>
        <v>2.4631760537818934</v>
      </c>
      <c r="I508">
        <f>+IF(input!$C$14,'Data Sheet (2)'!E508,0)</f>
        <v>-54.086254624345578</v>
      </c>
    </row>
    <row r="509" spans="2:9" x14ac:dyDescent="0.25">
      <c r="B509">
        <f t="shared" si="31"/>
        <v>9.9800000000000805E-2</v>
      </c>
      <c r="C509">
        <f t="shared" si="28"/>
        <v>-56.530166498771798</v>
      </c>
      <c r="D509">
        <f t="shared" si="29"/>
        <v>2.4477479816660819</v>
      </c>
      <c r="E509">
        <f t="shared" si="30"/>
        <v>-54.082418517105715</v>
      </c>
      <c r="G509">
        <f>+IF(input!$C$12,'Data Sheet (2)'!C509,0)</f>
        <v>-56.530166498771798</v>
      </c>
      <c r="H509">
        <f>+IF(input!$C$13,'Data Sheet (2)'!D509,0)</f>
        <v>2.4477479816660819</v>
      </c>
      <c r="I509">
        <f>+IF(input!$C$14,'Data Sheet (2)'!E509,0)</f>
        <v>-54.082418517105715</v>
      </c>
    </row>
    <row r="510" spans="2:9" x14ac:dyDescent="0.25">
      <c r="B510">
        <f t="shared" si="31"/>
        <v>0.10000000000000081</v>
      </c>
      <c r="C510">
        <f t="shared" si="28"/>
        <v>-56.287803578421915</v>
      </c>
      <c r="D510">
        <f t="shared" si="29"/>
        <v>2.4324165430851914</v>
      </c>
      <c r="E510">
        <f t="shared" si="30"/>
        <v>-53.855387035336726</v>
      </c>
      <c r="G510">
        <f>+IF(input!$C$12,'Data Sheet (2)'!C510,0)</f>
        <v>-56.287803578421915</v>
      </c>
      <c r="H510">
        <f>+IF(input!$C$13,'Data Sheet (2)'!D510,0)</f>
        <v>2.4324165430851914</v>
      </c>
      <c r="I510">
        <f>+IF(input!$C$14,'Data Sheet (2)'!E510,0)</f>
        <v>-53.855387035336726</v>
      </c>
    </row>
    <row r="511" spans="2:9" x14ac:dyDescent="0.25">
      <c r="B511">
        <f t="shared" si="31"/>
        <v>0.10020000000000082</v>
      </c>
      <c r="C511">
        <f t="shared" si="28"/>
        <v>-55.823298412799332</v>
      </c>
      <c r="D511">
        <f t="shared" si="29"/>
        <v>2.4171811327762964</v>
      </c>
      <c r="E511">
        <f t="shared" si="30"/>
        <v>-53.406117280023032</v>
      </c>
      <c r="G511">
        <f>+IF(input!$C$12,'Data Sheet (2)'!C511,0)</f>
        <v>-55.823298412799332</v>
      </c>
      <c r="H511">
        <f>+IF(input!$C$13,'Data Sheet (2)'!D511,0)</f>
        <v>2.4171811327762964</v>
      </c>
      <c r="I511">
        <f>+IF(input!$C$14,'Data Sheet (2)'!E511,0)</f>
        <v>-53.406117280023032</v>
      </c>
    </row>
    <row r="512" spans="2:9" x14ac:dyDescent="0.25">
      <c r="B512">
        <f t="shared" si="31"/>
        <v>0.10040000000000082</v>
      </c>
      <c r="C512">
        <f t="shared" si="28"/>
        <v>-55.138484191580595</v>
      </c>
      <c r="D512">
        <f t="shared" si="29"/>
        <v>2.4020411492675269</v>
      </c>
      <c r="E512">
        <f t="shared" si="30"/>
        <v>-52.73644304231307</v>
      </c>
      <c r="G512">
        <f>+IF(input!$C$12,'Data Sheet (2)'!C512,0)</f>
        <v>-55.138484191580595</v>
      </c>
      <c r="H512">
        <f>+IF(input!$C$13,'Data Sheet (2)'!D512,0)</f>
        <v>2.4020411492675269</v>
      </c>
      <c r="I512">
        <f>+IF(input!$C$14,'Data Sheet (2)'!E512,0)</f>
        <v>-52.73644304231307</v>
      </c>
    </row>
    <row r="513" spans="2:9" x14ac:dyDescent="0.25">
      <c r="B513">
        <f t="shared" si="31"/>
        <v>0.10060000000000083</v>
      </c>
      <c r="C513">
        <f t="shared" si="28"/>
        <v>-54.236063563634914</v>
      </c>
      <c r="D513">
        <f t="shared" si="29"/>
        <v>2.3869959948543267</v>
      </c>
      <c r="E513">
        <f t="shared" si="30"/>
        <v>-51.84906756878059</v>
      </c>
      <c r="G513">
        <f>+IF(input!$C$12,'Data Sheet (2)'!C513,0)</f>
        <v>-54.236063563634914</v>
      </c>
      <c r="H513">
        <f>+IF(input!$C$13,'Data Sheet (2)'!D513,0)</f>
        <v>2.3869959948543267</v>
      </c>
      <c r="I513">
        <f>+IF(input!$C$14,'Data Sheet (2)'!E513,0)</f>
        <v>-51.84906756878059</v>
      </c>
    </row>
    <row r="514" spans="2:9" x14ac:dyDescent="0.25">
      <c r="B514">
        <f t="shared" si="31"/>
        <v>0.10080000000000083</v>
      </c>
      <c r="C514">
        <f t="shared" si="28"/>
        <v>-53.119597970904131</v>
      </c>
      <c r="D514">
        <f t="shared" si="29"/>
        <v>2.3720450755758513</v>
      </c>
      <c r="E514">
        <f t="shared" si="30"/>
        <v>-50.747552895328283</v>
      </c>
      <c r="G514">
        <f>+IF(input!$C$12,'Data Sheet (2)'!C514,0)</f>
        <v>-53.119597970904131</v>
      </c>
      <c r="H514">
        <f>+IF(input!$C$13,'Data Sheet (2)'!D514,0)</f>
        <v>2.3720450755758513</v>
      </c>
      <c r="I514">
        <f>+IF(input!$C$14,'Data Sheet (2)'!E514,0)</f>
        <v>-50.747552895328283</v>
      </c>
    </row>
    <row r="515" spans="2:9" x14ac:dyDescent="0.25">
      <c r="B515">
        <f t="shared" si="31"/>
        <v>0.10100000000000084</v>
      </c>
      <c r="C515">
        <f t="shared" si="28"/>
        <v>-51.793493593017999</v>
      </c>
      <c r="D515">
        <f t="shared" si="29"/>
        <v>2.3571878011915239</v>
      </c>
      <c r="E515">
        <f t="shared" si="30"/>
        <v>-49.436305791826477</v>
      </c>
      <c r="G515">
        <f>+IF(input!$C$12,'Data Sheet (2)'!C515,0)</f>
        <v>-51.793493593017999</v>
      </c>
      <c r="H515">
        <f>+IF(input!$C$13,'Data Sheet (2)'!D515,0)</f>
        <v>2.3571878011915239</v>
      </c>
      <c r="I515">
        <f>+IF(input!$C$14,'Data Sheet (2)'!E515,0)</f>
        <v>-49.436305791826477</v>
      </c>
    </row>
    <row r="516" spans="2:9" x14ac:dyDescent="0.25">
      <c r="B516">
        <f t="shared" si="31"/>
        <v>0.10120000000000084</v>
      </c>
      <c r="C516">
        <f t="shared" si="28"/>
        <v>-50.262983958116649</v>
      </c>
      <c r="D516">
        <f t="shared" si="29"/>
        <v>2.3424235851577335</v>
      </c>
      <c r="E516">
        <f t="shared" si="30"/>
        <v>-47.920560372958917</v>
      </c>
      <c r="G516">
        <f>+IF(input!$C$12,'Data Sheet (2)'!C516,0)</f>
        <v>-50.262983958116649</v>
      </c>
      <c r="H516">
        <f>+IF(input!$C$13,'Data Sheet (2)'!D516,0)</f>
        <v>2.3424235851577335</v>
      </c>
      <c r="I516">
        <f>+IF(input!$C$14,'Data Sheet (2)'!E516,0)</f>
        <v>-47.920560372958917</v>
      </c>
    </row>
    <row r="517" spans="2:9" x14ac:dyDescent="0.25">
      <c r="B517">
        <f t="shared" si="31"/>
        <v>0.10140000000000085</v>
      </c>
      <c r="C517">
        <f t="shared" si="28"/>
        <v>-48.534109288505796</v>
      </c>
      <c r="D517">
        <f t="shared" si="29"/>
        <v>2.3277518446046761</v>
      </c>
      <c r="E517">
        <f t="shared" si="30"/>
        <v>-46.206357443901119</v>
      </c>
      <c r="G517">
        <f>+IF(input!$C$12,'Data Sheet (2)'!C517,0)</f>
        <v>-48.534109288505796</v>
      </c>
      <c r="H517">
        <f>+IF(input!$C$13,'Data Sheet (2)'!D517,0)</f>
        <v>2.3277518446046761</v>
      </c>
      <c r="I517">
        <f>+IF(input!$C$14,'Data Sheet (2)'!E517,0)</f>
        <v>-46.206357443901119</v>
      </c>
    </row>
    <row r="518" spans="2:9" x14ac:dyDescent="0.25">
      <c r="B518">
        <f t="shared" si="31"/>
        <v>0.10160000000000086</v>
      </c>
      <c r="C518">
        <f t="shared" si="28"/>
        <v>-46.613692662658501</v>
      </c>
      <c r="D518">
        <f t="shared" si="29"/>
        <v>2.3131720003133456</v>
      </c>
      <c r="E518">
        <f t="shared" si="30"/>
        <v>-44.300520662345157</v>
      </c>
      <c r="G518">
        <f>+IF(input!$C$12,'Data Sheet (2)'!C518,0)</f>
        <v>-46.613692662658501</v>
      </c>
      <c r="H518">
        <f>+IF(input!$C$13,'Data Sheet (2)'!D518,0)</f>
        <v>2.3131720003133456</v>
      </c>
      <c r="I518">
        <f>+IF(input!$C$14,'Data Sheet (2)'!E518,0)</f>
        <v>-44.300520662345157</v>
      </c>
    </row>
    <row r="519" spans="2:9" x14ac:dyDescent="0.25">
      <c r="B519">
        <f t="shared" si="31"/>
        <v>0.10180000000000086</v>
      </c>
      <c r="C519">
        <f t="shared" si="28"/>
        <v>-44.509313087642155</v>
      </c>
      <c r="D519">
        <f t="shared" si="29"/>
        <v>2.2986834766926654</v>
      </c>
      <c r="E519">
        <f t="shared" si="30"/>
        <v>-42.210629610949489</v>
      </c>
      <c r="G519">
        <f>+IF(input!$C$12,'Data Sheet (2)'!C519,0)</f>
        <v>-44.509313087642155</v>
      </c>
      <c r="H519">
        <f>+IF(input!$C$13,'Data Sheet (2)'!D519,0)</f>
        <v>2.2986834766926654</v>
      </c>
      <c r="I519">
        <f>+IF(input!$C$14,'Data Sheet (2)'!E519,0)</f>
        <v>-42.210629610949489</v>
      </c>
    </row>
    <row r="520" spans="2:9" x14ac:dyDescent="0.25">
      <c r="B520">
        <f t="shared" si="31"/>
        <v>0.10200000000000087</v>
      </c>
      <c r="C520">
        <f t="shared" si="28"/>
        <v>-42.229275588239915</v>
      </c>
      <c r="D520">
        <f t="shared" si="29"/>
        <v>2.2842857017567697</v>
      </c>
      <c r="E520">
        <f t="shared" si="30"/>
        <v>-39.944989886483143</v>
      </c>
      <c r="G520">
        <f>+IF(input!$C$12,'Data Sheet (2)'!C520,0)</f>
        <v>-42.229275588239915</v>
      </c>
      <c r="H520">
        <f>+IF(input!$C$13,'Data Sheet (2)'!D520,0)</f>
        <v>2.2842857017567697</v>
      </c>
      <c r="I520">
        <f>+IF(input!$C$14,'Data Sheet (2)'!E520,0)</f>
        <v>-39.944989886483143</v>
      </c>
    </row>
    <row r="521" spans="2:9" x14ac:dyDescent="0.25">
      <c r="B521">
        <f t="shared" si="31"/>
        <v>0.10220000000000087</v>
      </c>
      <c r="C521">
        <f t="shared" si="28"/>
        <v>-39.782578430811618</v>
      </c>
      <c r="D521">
        <f t="shared" si="29"/>
        <v>2.2699781071024168</v>
      </c>
      <c r="E521">
        <f t="shared" si="30"/>
        <v>-37.512600323709201</v>
      </c>
      <c r="G521">
        <f>+IF(input!$C$12,'Data Sheet (2)'!C521,0)</f>
        <v>-39.782578430811618</v>
      </c>
      <c r="H521">
        <f>+IF(input!$C$13,'Data Sheet (2)'!D521,0)</f>
        <v>2.2699781071024168</v>
      </c>
      <c r="I521">
        <f>+IF(input!$C$14,'Data Sheet (2)'!E521,0)</f>
        <v>-37.512600323709201</v>
      </c>
    </row>
    <row r="522" spans="2:9" x14ac:dyDescent="0.25">
      <c r="B522">
        <f t="shared" si="31"/>
        <v>0.10240000000000088</v>
      </c>
      <c r="C522">
        <f t="shared" si="28"/>
        <v>-37.178877611248154</v>
      </c>
      <c r="D522">
        <f t="shared" si="29"/>
        <v>2.2557601278865498</v>
      </c>
      <c r="E522">
        <f t="shared" si="30"/>
        <v>-34.923117483361608</v>
      </c>
      <c r="G522">
        <f>+IF(input!$C$12,'Data Sheet (2)'!C522,0)</f>
        <v>-37.178877611248154</v>
      </c>
      <c r="H522">
        <f>+IF(input!$C$13,'Data Sheet (2)'!D522,0)</f>
        <v>2.2557601278865498</v>
      </c>
      <c r="I522">
        <f>+IF(input!$C$14,'Data Sheet (2)'!E522,0)</f>
        <v>-34.923117483361608</v>
      </c>
    </row>
    <row r="523" spans="2:9" x14ac:dyDescent="0.25">
      <c r="B523">
        <f t="shared" si="31"/>
        <v>0.10260000000000088</v>
      </c>
      <c r="C523">
        <f t="shared" ref="C523:C535" si="32">+SQRT(2)*$C$4*SIN($C$1*B523+$C$6-$C$7)</f>
        <v>-34.42844874716689</v>
      </c>
      <c r="D523">
        <f t="shared" ref="D523:D535" si="33">-SQRT(2)*$C$4*SIN($C$6-$C$7)*EXP(-$C$2/$C$3*B523)</f>
        <v>2.2416312028040037</v>
      </c>
      <c r="E523">
        <f t="shared" ref="E523:E535" si="34">+C523+D523</f>
        <v>-32.186817544362889</v>
      </c>
      <c r="G523">
        <f>+IF(input!$C$12,'Data Sheet (2)'!C523,0)</f>
        <v>-34.42844874716689</v>
      </c>
      <c r="H523">
        <f>+IF(input!$C$13,'Data Sheet (2)'!D523,0)</f>
        <v>2.2416312028040037</v>
      </c>
      <c r="I523">
        <f>+IF(input!$C$14,'Data Sheet (2)'!E523,0)</f>
        <v>-32.186817544362889</v>
      </c>
    </row>
    <row r="524" spans="2:9" x14ac:dyDescent="0.25">
      <c r="B524">
        <f t="shared" si="31"/>
        <v>0.10280000000000089</v>
      </c>
      <c r="C524">
        <f t="shared" si="32"/>
        <v>-31.542146524742332</v>
      </c>
      <c r="D524">
        <f t="shared" si="33"/>
        <v>2.2275907740653373</v>
      </c>
      <c r="E524">
        <f t="shared" si="34"/>
        <v>-29.314555750676995</v>
      </c>
      <c r="G524">
        <f>+IF(input!$C$12,'Data Sheet (2)'!C524,0)</f>
        <v>-31.542146524742332</v>
      </c>
      <c r="H524">
        <f>+IF(input!$C$13,'Data Sheet (2)'!D524,0)</f>
        <v>2.2275907740653373</v>
      </c>
      <c r="I524">
        <f>+IF(input!$C$14,'Data Sheet (2)'!E524,0)</f>
        <v>-29.314555750676995</v>
      </c>
    </row>
    <row r="525" spans="2:9" x14ac:dyDescent="0.25">
      <c r="B525">
        <f t="shared" ref="B525:B535" si="35">+B524+0.0002</f>
        <v>0.1030000000000009</v>
      </c>
      <c r="C525">
        <f t="shared" si="32"/>
        <v>-28.531361860220617</v>
      </c>
      <c r="D525">
        <f t="shared" si="33"/>
        <v>2.2136382873748186</v>
      </c>
      <c r="E525">
        <f t="shared" si="34"/>
        <v>-26.3177235728458</v>
      </c>
      <c r="G525">
        <f>+IF(input!$C$12,'Data Sheet (2)'!C525,0)</f>
        <v>-28.531361860220617</v>
      </c>
      <c r="H525">
        <f>+IF(input!$C$13,'Data Sheet (2)'!D525,0)</f>
        <v>2.2136382873748186</v>
      </c>
      <c r="I525">
        <f>+IF(input!$C$14,'Data Sheet (2)'!E525,0)</f>
        <v>-26.3177235728458</v>
      </c>
    </row>
    <row r="526" spans="2:9" x14ac:dyDescent="0.25">
      <c r="B526">
        <f t="shared" si="35"/>
        <v>0.1032000000000009</v>
      </c>
      <c r="C526">
        <f t="shared" si="32"/>
        <v>-25.40797694517596</v>
      </c>
      <c r="D526">
        <f t="shared" si="33"/>
        <v>2.1997731919085375</v>
      </c>
      <c r="E526">
        <f t="shared" si="34"/>
        <v>-23.208203753267423</v>
      </c>
      <c r="G526">
        <f>+IF(input!$C$12,'Data Sheet (2)'!C526,0)</f>
        <v>-25.40797694517596</v>
      </c>
      <c r="H526">
        <f>+IF(input!$C$13,'Data Sheet (2)'!D526,0)</f>
        <v>2.1997731919085375</v>
      </c>
      <c r="I526">
        <f>+IF(input!$C$14,'Data Sheet (2)'!E526,0)</f>
        <v>-23.208203753267423</v>
      </c>
    </row>
    <row r="527" spans="2:9" x14ac:dyDescent="0.25">
      <c r="B527">
        <f t="shared" si="35"/>
        <v>0.10340000000000091</v>
      </c>
      <c r="C527">
        <f t="shared" si="32"/>
        <v>-22.184318352929193</v>
      </c>
      <c r="D527">
        <f t="shared" si="33"/>
        <v>2.1859949402926668</v>
      </c>
      <c r="E527">
        <f t="shared" si="34"/>
        <v>-19.998323412636527</v>
      </c>
      <c r="G527">
        <f>+IF(input!$C$12,'Data Sheet (2)'!C527,0)</f>
        <v>-22.184318352929193</v>
      </c>
      <c r="H527">
        <f>+IF(input!$C$13,'Data Sheet (2)'!D527,0)</f>
        <v>2.1859949402926668</v>
      </c>
      <c r="I527">
        <f>+IF(input!$C$14,'Data Sheet (2)'!E527,0)</f>
        <v>-19.998323412636527</v>
      </c>
    </row>
    <row r="528" spans="2:9" x14ac:dyDescent="0.25">
      <c r="B528">
        <f t="shared" si="35"/>
        <v>0.10360000000000091</v>
      </c>
      <c r="C528">
        <f t="shared" si="32"/>
        <v>-18.873108391194403</v>
      </c>
      <c r="D528">
        <f t="shared" si="33"/>
        <v>2.1723029885818455</v>
      </c>
      <c r="E528">
        <f t="shared" si="34"/>
        <v>-16.700805402612559</v>
      </c>
      <c r="G528">
        <f>+IF(input!$C$12,'Data Sheet (2)'!C528,0)</f>
        <v>-18.873108391194403</v>
      </c>
      <c r="H528">
        <f>+IF(input!$C$13,'Data Sheet (2)'!D528,0)</f>
        <v>2.1723029885818455</v>
      </c>
      <c r="I528">
        <f>+IF(input!$C$14,'Data Sheet (2)'!E528,0)</f>
        <v>-16.700805402612559</v>
      </c>
    </row>
    <row r="529" spans="2:9" x14ac:dyDescent="0.25">
      <c r="B529">
        <f t="shared" si="35"/>
        <v>0.10380000000000092</v>
      </c>
      <c r="C529">
        <f t="shared" si="32"/>
        <v>-15.487414892943002</v>
      </c>
      <c r="D529">
        <f t="shared" si="33"/>
        <v>2.1586967962377055</v>
      </c>
      <c r="E529">
        <f t="shared" si="34"/>
        <v>-13.328718096705297</v>
      </c>
      <c r="G529">
        <f>+IF(input!$C$12,'Data Sheet (2)'!C529,0)</f>
        <v>-15.487414892943002</v>
      </c>
      <c r="H529">
        <f>+IF(input!$C$13,'Data Sheet (2)'!D529,0)</f>
        <v>2.1586967962377055</v>
      </c>
      <c r="I529">
        <f>+IF(input!$C$14,'Data Sheet (2)'!E529,0)</f>
        <v>-13.328718096705297</v>
      </c>
    </row>
    <row r="530" spans="2:9" x14ac:dyDescent="0.25">
      <c r="B530">
        <f t="shared" si="35"/>
        <v>0.10400000000000093</v>
      </c>
      <c r="C530">
        <f t="shared" si="32"/>
        <v>-12.0405996436356</v>
      </c>
      <c r="D530">
        <f t="shared" si="33"/>
        <v>2.1451758261075384</v>
      </c>
      <c r="E530">
        <f t="shared" si="34"/>
        <v>-9.8954238175280622</v>
      </c>
      <c r="G530">
        <f>+IF(input!$C$12,'Data Sheet (2)'!C530,0)</f>
        <v>-12.0405996436356</v>
      </c>
      <c r="H530">
        <f>+IF(input!$C$13,'Data Sheet (2)'!D530,0)</f>
        <v>2.1451758261075384</v>
      </c>
      <c r="I530">
        <f>+IF(input!$C$14,'Data Sheet (2)'!E530,0)</f>
        <v>-9.8954238175280622</v>
      </c>
    </row>
    <row r="531" spans="2:9" x14ac:dyDescent="0.25">
      <c r="B531">
        <f t="shared" si="35"/>
        <v>0.10420000000000093</v>
      </c>
      <c r="C531">
        <f t="shared" si="32"/>
        <v>-8.5462656483614943</v>
      </c>
      <c r="D531">
        <f t="shared" si="33"/>
        <v>2.1317395444030831</v>
      </c>
      <c r="E531">
        <f t="shared" si="34"/>
        <v>-6.4145261039584112</v>
      </c>
      <c r="G531">
        <f>+IF(input!$C$12,'Data Sheet (2)'!C531,0)</f>
        <v>-8.5462656483614943</v>
      </c>
      <c r="H531">
        <f>+IF(input!$C$13,'Data Sheet (2)'!D531,0)</f>
        <v>2.1317395444030831</v>
      </c>
      <c r="I531">
        <f>+IF(input!$C$14,'Data Sheet (2)'!E531,0)</f>
        <v>-6.4145261039584112</v>
      </c>
    </row>
    <row r="532" spans="2:9" x14ac:dyDescent="0.25">
      <c r="B532">
        <f t="shared" si="35"/>
        <v>0.10440000000000094</v>
      </c>
      <c r="C532">
        <f t="shared" si="32"/>
        <v>-5.0182034469906833</v>
      </c>
      <c r="D532">
        <f t="shared" si="33"/>
        <v>2.1183874206794533</v>
      </c>
      <c r="E532">
        <f t="shared" si="34"/>
        <v>-2.89981602631123</v>
      </c>
      <c r="G532">
        <f>+IF(input!$C$12,'Data Sheet (2)'!C532,0)</f>
        <v>-5.0182034469906833</v>
      </c>
      <c r="H532">
        <f>+IF(input!$C$13,'Data Sheet (2)'!D532,0)</f>
        <v>2.1183874206794533</v>
      </c>
      <c r="I532">
        <f>+IF(input!$C$14,'Data Sheet (2)'!E532,0)</f>
        <v>-2.89981602631123</v>
      </c>
    </row>
    <row r="533" spans="2:9" x14ac:dyDescent="0.25">
      <c r="B533">
        <f t="shared" si="35"/>
        <v>0.10460000000000094</v>
      </c>
      <c r="C533">
        <f t="shared" si="32"/>
        <v>-1.470336689213678</v>
      </c>
      <c r="D533">
        <f t="shared" si="33"/>
        <v>2.1051189278141975</v>
      </c>
      <c r="E533">
        <f t="shared" si="34"/>
        <v>0.63478223860051952</v>
      </c>
      <c r="G533">
        <f>+IF(input!$C$12,'Data Sheet (2)'!C533,0)</f>
        <v>-1.470336689213678</v>
      </c>
      <c r="H533">
        <f>+IF(input!$C$13,'Data Sheet (2)'!D533,0)</f>
        <v>2.1051189278141975</v>
      </c>
      <c r="I533">
        <f>+IF(input!$C$14,'Data Sheet (2)'!E533,0)</f>
        <v>0.63478223860051952</v>
      </c>
    </row>
    <row r="534" spans="2:9" x14ac:dyDescent="0.25">
      <c r="B534">
        <f t="shared" si="35"/>
        <v>0.10480000000000095</v>
      </c>
      <c r="C534">
        <f t="shared" si="32"/>
        <v>2.0833328157423159</v>
      </c>
      <c r="D534">
        <f t="shared" si="33"/>
        <v>2.0919335419864926</v>
      </c>
      <c r="E534">
        <f t="shared" si="34"/>
        <v>4.1752663577288089</v>
      </c>
      <c r="G534">
        <f>+IF(input!$C$12,'Data Sheet (2)'!C534,0)</f>
        <v>2.0833328157423159</v>
      </c>
      <c r="H534">
        <f>+IF(input!$C$13,'Data Sheet (2)'!D534,0)</f>
        <v>2.0919335419864926</v>
      </c>
      <c r="I534">
        <f>+IF(input!$C$14,'Data Sheet (2)'!E534,0)</f>
        <v>4.1752663577288089</v>
      </c>
    </row>
    <row r="535" spans="2:9" x14ac:dyDescent="0.25">
      <c r="B535">
        <f t="shared" si="35"/>
        <v>0.10500000000000095</v>
      </c>
      <c r="C535">
        <f t="shared" si="32"/>
        <v>5.6287803578592044</v>
      </c>
      <c r="D535">
        <f t="shared" si="33"/>
        <v>2.0788307426564576</v>
      </c>
      <c r="E535">
        <f t="shared" si="34"/>
        <v>7.7076111005156616</v>
      </c>
      <c r="G535">
        <f>+IF(input!$C$12,'Data Sheet (2)'!C535,0)</f>
        <v>5.6287803578592044</v>
      </c>
      <c r="H535">
        <f>+IF(input!$C$13,'Data Sheet (2)'!D535,0)</f>
        <v>2.0788307426564576</v>
      </c>
      <c r="I535">
        <f>+IF(input!$C$14,'Data Sheet (2)'!E535,0)</f>
        <v>7.7076111005156616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6" sqref="D16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14"/>
  <sheetViews>
    <sheetView zoomScaleNormal="100" workbookViewId="0">
      <selection sqref="A1:O26"/>
    </sheetView>
  </sheetViews>
  <sheetFormatPr baseColWidth="10" defaultRowHeight="15" x14ac:dyDescent="0.25"/>
  <cols>
    <col min="1" max="16384" width="11.42578125" style="4"/>
  </cols>
  <sheetData>
    <row r="1" spans="3:10" ht="33" x14ac:dyDescent="0.6">
      <c r="D1" s="13" t="s">
        <v>2</v>
      </c>
      <c r="H1" s="13" t="s">
        <v>1</v>
      </c>
    </row>
    <row r="11" spans="3:10" ht="33" x14ac:dyDescent="0.6">
      <c r="F11" s="13" t="s">
        <v>26</v>
      </c>
    </row>
    <row r="14" spans="3:10" ht="33" x14ac:dyDescent="0.6">
      <c r="C14" s="13" t="s">
        <v>28</v>
      </c>
      <c r="J14" s="13" t="s">
        <v>27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14"/>
  <sheetViews>
    <sheetView zoomScaleNormal="100" workbookViewId="0">
      <selection activeCell="C24" sqref="C24"/>
    </sheetView>
  </sheetViews>
  <sheetFormatPr baseColWidth="10" defaultRowHeight="15" x14ac:dyDescent="0.25"/>
  <cols>
    <col min="1" max="16384" width="11.42578125" style="4"/>
  </cols>
  <sheetData>
    <row r="1" spans="3:10" ht="33" x14ac:dyDescent="0.6">
      <c r="D1" s="13" t="s">
        <v>2</v>
      </c>
      <c r="H1" s="13" t="s">
        <v>1</v>
      </c>
    </row>
    <row r="11" spans="3:10" ht="33" x14ac:dyDescent="0.6">
      <c r="F11" s="13" t="s">
        <v>26</v>
      </c>
    </row>
    <row r="14" spans="3:10" ht="33" x14ac:dyDescent="0.6">
      <c r="C14" s="13" t="s">
        <v>28</v>
      </c>
      <c r="J14" s="13" t="s">
        <v>27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14"/>
  <sheetViews>
    <sheetView zoomScaleNormal="100" workbookViewId="0"/>
  </sheetViews>
  <sheetFormatPr baseColWidth="10" defaultRowHeight="15" x14ac:dyDescent="0.25"/>
  <cols>
    <col min="1" max="16384" width="11.42578125" style="4"/>
  </cols>
  <sheetData>
    <row r="1" spans="3:10" ht="33" x14ac:dyDescent="0.6">
      <c r="D1" s="13" t="s">
        <v>2</v>
      </c>
      <c r="H1" s="13" t="s">
        <v>1</v>
      </c>
    </row>
    <row r="11" spans="3:10" ht="33" x14ac:dyDescent="0.6">
      <c r="F11" s="13" t="s">
        <v>26</v>
      </c>
    </row>
    <row r="14" spans="3:10" ht="33" x14ac:dyDescent="0.6">
      <c r="C14" s="13" t="s">
        <v>28</v>
      </c>
      <c r="J14" s="13" t="s">
        <v>27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14"/>
  <sheetViews>
    <sheetView zoomScaleNormal="100" workbookViewId="0">
      <selection activeCell="O26" sqref="A1:O26"/>
    </sheetView>
  </sheetViews>
  <sheetFormatPr baseColWidth="10" defaultRowHeight="15" x14ac:dyDescent="0.25"/>
  <cols>
    <col min="1" max="16384" width="11.42578125" style="4"/>
  </cols>
  <sheetData>
    <row r="1" spans="3:10" ht="33" x14ac:dyDescent="0.6">
      <c r="D1" s="13" t="s">
        <v>2</v>
      </c>
      <c r="H1" s="13" t="s">
        <v>1</v>
      </c>
    </row>
    <row r="11" spans="3:10" ht="33" x14ac:dyDescent="0.6">
      <c r="F11" s="13" t="s">
        <v>26</v>
      </c>
    </row>
    <row r="14" spans="3:10" ht="33" x14ac:dyDescent="0.6">
      <c r="C14" s="13" t="s">
        <v>28</v>
      </c>
      <c r="J14" s="13" t="s">
        <v>27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8:N8"/>
  <sheetViews>
    <sheetView workbookViewId="0">
      <selection activeCell="Q20" sqref="E1:Q20"/>
    </sheetView>
  </sheetViews>
  <sheetFormatPr baseColWidth="10" defaultColWidth="9.140625" defaultRowHeight="15" x14ac:dyDescent="0.25"/>
  <cols>
    <col min="1" max="16384" width="9.140625" style="4"/>
  </cols>
  <sheetData>
    <row r="8" spans="9:14" ht="36.75" x14ac:dyDescent="0.6">
      <c r="I8" s="14" t="s">
        <v>39</v>
      </c>
      <c r="N8" s="14" t="s">
        <v>40</v>
      </c>
    </row>
  </sheetData>
  <pageMargins left="0.7" right="0.7" top="0.75" bottom="0.75" header="0.3" footer="0.3"/>
  <pageSetup paperSize="9" orientation="portrait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26"/>
  <sheetViews>
    <sheetView tabSelected="1" workbookViewId="0">
      <selection activeCell="C8" sqref="C8"/>
    </sheetView>
  </sheetViews>
  <sheetFormatPr baseColWidth="10" defaultColWidth="9.140625" defaultRowHeight="15" x14ac:dyDescent="0.25"/>
  <cols>
    <col min="1" max="2" width="9.140625" style="4"/>
    <col min="3" max="3" width="9.7109375" style="4" bestFit="1" customWidth="1"/>
    <col min="4" max="16384" width="9.140625" style="4"/>
  </cols>
  <sheetData>
    <row r="4" spans="2:4" x14ac:dyDescent="0.25">
      <c r="B4" s="7" t="s">
        <v>17</v>
      </c>
      <c r="C4" s="18">
        <v>10</v>
      </c>
      <c r="D4" s="10" t="s">
        <v>25</v>
      </c>
    </row>
    <row r="5" spans="2:4" x14ac:dyDescent="0.25">
      <c r="B5" s="7" t="s">
        <v>1</v>
      </c>
      <c r="C5" s="8">
        <f>+C7*C6</f>
        <v>0.99503719020998926</v>
      </c>
      <c r="D5" s="10" t="s">
        <v>25</v>
      </c>
    </row>
    <row r="6" spans="2:4" x14ac:dyDescent="0.25">
      <c r="B6" s="7" t="s">
        <v>12</v>
      </c>
      <c r="C6" s="8">
        <f>+C4/(SQRT(1+C7*C7))</f>
        <v>9.9503719020998922</v>
      </c>
      <c r="D6" s="10" t="s">
        <v>25</v>
      </c>
    </row>
    <row r="7" spans="2:4" x14ac:dyDescent="0.25">
      <c r="B7" s="7" t="s">
        <v>18</v>
      </c>
      <c r="C7" s="11">
        <v>0.1</v>
      </c>
      <c r="D7" s="8"/>
    </row>
    <row r="8" spans="2:4" x14ac:dyDescent="0.25">
      <c r="B8" s="7" t="s">
        <v>29</v>
      </c>
      <c r="C8" s="11">
        <v>0</v>
      </c>
      <c r="D8" s="8" t="s">
        <v>32</v>
      </c>
    </row>
    <row r="9" spans="2:4" x14ac:dyDescent="0.25">
      <c r="B9" s="15" t="s">
        <v>30</v>
      </c>
      <c r="C9" s="9">
        <f>+'Data Sheet'!C7</f>
        <v>1.4711276743037347</v>
      </c>
      <c r="D9" s="8" t="s">
        <v>13</v>
      </c>
    </row>
    <row r="10" spans="2:4" x14ac:dyDescent="0.25">
      <c r="B10" s="7" t="s">
        <v>31</v>
      </c>
      <c r="C10" s="9">
        <f>+D12-C9</f>
        <v>-1.4711276743037347</v>
      </c>
      <c r="D10" s="8" t="s">
        <v>13</v>
      </c>
    </row>
    <row r="11" spans="2:4" x14ac:dyDescent="0.25">
      <c r="B11" s="33" t="s">
        <v>36</v>
      </c>
      <c r="C11" s="33"/>
      <c r="D11" s="20">
        <f>+PI()/2</f>
        <v>1.5707963267948966</v>
      </c>
    </row>
    <row r="12" spans="2:4" ht="18.75" x14ac:dyDescent="0.4">
      <c r="B12" s="21" t="s">
        <v>41</v>
      </c>
      <c r="C12" s="29">
        <v>1</v>
      </c>
      <c r="D12" s="20">
        <f>RADIANS(C8)</f>
        <v>0</v>
      </c>
    </row>
    <row r="13" spans="2:4" ht="18.75" x14ac:dyDescent="0.4">
      <c r="B13" s="21" t="s">
        <v>42</v>
      </c>
      <c r="C13" s="30">
        <v>1</v>
      </c>
    </row>
    <row r="14" spans="2:4" ht="18.75" x14ac:dyDescent="0.4">
      <c r="B14" s="21" t="s">
        <v>43</v>
      </c>
      <c r="C14" s="31">
        <v>1</v>
      </c>
    </row>
    <row r="17" spans="2:4" ht="21" x14ac:dyDescent="0.35">
      <c r="B17" s="23" t="s">
        <v>37</v>
      </c>
      <c r="C17" s="24">
        <f>+'Data Sheet'!C4</f>
        <v>40</v>
      </c>
      <c r="D17" s="25" t="s">
        <v>15</v>
      </c>
    </row>
    <row r="18" spans="2:4" x14ac:dyDescent="0.25">
      <c r="B18" s="22" t="s">
        <v>38</v>
      </c>
      <c r="C18" s="5">
        <f>+SQRT(2)*C17</f>
        <v>56.568542494923804</v>
      </c>
      <c r="D18" s="6" t="s">
        <v>15</v>
      </c>
    </row>
    <row r="19" spans="2:4" ht="21" x14ac:dyDescent="0.35">
      <c r="B19" s="26" t="s">
        <v>14</v>
      </c>
      <c r="C19" s="27">
        <f>MAX((('Data Sheet'!E10:E535)))</f>
        <v>98.240590534592826</v>
      </c>
      <c r="D19" s="28" t="s">
        <v>15</v>
      </c>
    </row>
    <row r="20" spans="2:4" x14ac:dyDescent="0.25">
      <c r="B20" s="32" t="s">
        <v>44</v>
      </c>
      <c r="C20" s="12"/>
    </row>
    <row r="25" spans="2:4" ht="26.25" x14ac:dyDescent="0.4">
      <c r="B25" s="17" t="s">
        <v>33</v>
      </c>
      <c r="C25" s="19">
        <f>+C19/C18</f>
        <v>1.7366646938695385</v>
      </c>
    </row>
    <row r="26" spans="2:4" ht="26.25" x14ac:dyDescent="0.4">
      <c r="B26" s="16"/>
    </row>
  </sheetData>
  <mergeCells count="1">
    <mergeCell ref="B11:C11"/>
  </mergeCells>
  <pageMargins left="0.7" right="0.7" top="0.75" bottom="0.75" header="0.3" footer="0.3"/>
  <pageSetup paperSize="9" orientation="portrait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28"/>
  <sheetViews>
    <sheetView zoomScale="115" zoomScaleNormal="115" workbookViewId="0">
      <selection activeCell="G25" sqref="G25"/>
    </sheetView>
  </sheetViews>
  <sheetFormatPr baseColWidth="10" defaultColWidth="9.140625" defaultRowHeight="15" x14ac:dyDescent="0.25"/>
  <sheetData>
    <row r="2" spans="2:24" x14ac:dyDescent="0.25">
      <c r="W2" t="s">
        <v>18</v>
      </c>
      <c r="X2" t="s">
        <v>16</v>
      </c>
    </row>
    <row r="3" spans="2:24" x14ac:dyDescent="0.25">
      <c r="W3">
        <v>0</v>
      </c>
      <c r="X3">
        <f>1.02+0.98*EXP(-3*W3)</f>
        <v>2</v>
      </c>
    </row>
    <row r="4" spans="2:24" x14ac:dyDescent="0.25">
      <c r="W4">
        <f t="shared" ref="W4:W28" si="0">+W3+0.05</f>
        <v>0.05</v>
      </c>
      <c r="X4">
        <f t="shared" ref="X4:X28" si="1">1.02+0.98*EXP(-3*W4)</f>
        <v>1.8634938168965567</v>
      </c>
    </row>
    <row r="5" spans="2:24" x14ac:dyDescent="0.25">
      <c r="W5">
        <f t="shared" si="0"/>
        <v>0.1</v>
      </c>
      <c r="X5">
        <f t="shared" si="1"/>
        <v>1.7460018562680837</v>
      </c>
    </row>
    <row r="6" spans="2:24" x14ac:dyDescent="0.25">
      <c r="I6" s="2"/>
      <c r="W6">
        <f t="shared" si="0"/>
        <v>0.15000000000000002</v>
      </c>
      <c r="X6">
        <f t="shared" si="1"/>
        <v>1.6448755885893378</v>
      </c>
    </row>
    <row r="7" spans="2:24" x14ac:dyDescent="0.25">
      <c r="W7">
        <f t="shared" si="0"/>
        <v>0.2</v>
      </c>
      <c r="X7">
        <f t="shared" si="1"/>
        <v>1.5578354033721458</v>
      </c>
    </row>
    <row r="8" spans="2:24" x14ac:dyDescent="0.25">
      <c r="W8">
        <f t="shared" si="0"/>
        <v>0.25</v>
      </c>
      <c r="X8">
        <f t="shared" si="1"/>
        <v>1.4829192216861944</v>
      </c>
    </row>
    <row r="9" spans="2:24" x14ac:dyDescent="0.25">
      <c r="W9">
        <f t="shared" si="0"/>
        <v>0.3</v>
      </c>
      <c r="X9">
        <f t="shared" si="1"/>
        <v>1.4184382665457873</v>
      </c>
    </row>
    <row r="10" spans="2:24" ht="15.75" x14ac:dyDescent="0.25">
      <c r="K10" s="3"/>
      <c r="W10">
        <f t="shared" si="0"/>
        <v>0.35</v>
      </c>
      <c r="X10">
        <f t="shared" si="1"/>
        <v>1.3629389941289323</v>
      </c>
    </row>
    <row r="11" spans="2:24" x14ac:dyDescent="0.25">
      <c r="W11">
        <f t="shared" si="0"/>
        <v>0.39999999999999997</v>
      </c>
      <c r="X11">
        <f t="shared" si="1"/>
        <v>1.3151703276739581</v>
      </c>
    </row>
    <row r="12" spans="2:24" x14ac:dyDescent="0.25">
      <c r="I12" s="2"/>
      <c r="W12">
        <f t="shared" si="0"/>
        <v>0.44999999999999996</v>
      </c>
      <c r="X12">
        <f t="shared" si="1"/>
        <v>1.2740554554329737</v>
      </c>
    </row>
    <row r="13" spans="2:24" x14ac:dyDescent="0.25">
      <c r="W13">
        <f t="shared" si="0"/>
        <v>0.49999999999999994</v>
      </c>
      <c r="X13">
        <f t="shared" si="1"/>
        <v>1.2386675569454613</v>
      </c>
    </row>
    <row r="14" spans="2:24" x14ac:dyDescent="0.25">
      <c r="W14">
        <f t="shared" si="0"/>
        <v>0.54999999999999993</v>
      </c>
      <c r="X14">
        <f t="shared" si="1"/>
        <v>1.2082089104483391</v>
      </c>
    </row>
    <row r="15" spans="2:24" x14ac:dyDescent="0.25">
      <c r="B15" t="s">
        <v>19</v>
      </c>
      <c r="F15" t="s">
        <v>24</v>
      </c>
      <c r="W15">
        <f t="shared" si="0"/>
        <v>0.6</v>
      </c>
      <c r="X15">
        <f t="shared" si="1"/>
        <v>1.1819929104571549</v>
      </c>
    </row>
    <row r="16" spans="2:24" x14ac:dyDescent="0.25">
      <c r="B16" t="s">
        <v>20</v>
      </c>
      <c r="F16" t="s">
        <v>21</v>
      </c>
      <c r="W16">
        <f t="shared" si="0"/>
        <v>0.65</v>
      </c>
      <c r="X16">
        <f t="shared" si="1"/>
        <v>1.1594285901547834</v>
      </c>
    </row>
    <row r="17" spans="2:24" x14ac:dyDescent="0.25">
      <c r="B17" t="s">
        <v>22</v>
      </c>
      <c r="F17" t="s">
        <v>23</v>
      </c>
      <c r="W17">
        <f t="shared" si="0"/>
        <v>0.70000000000000007</v>
      </c>
      <c r="X17">
        <f t="shared" si="1"/>
        <v>1.1400072996879222</v>
      </c>
    </row>
    <row r="18" spans="2:24" x14ac:dyDescent="0.25">
      <c r="W18">
        <f t="shared" si="0"/>
        <v>0.75000000000000011</v>
      </c>
      <c r="X18">
        <f t="shared" si="1"/>
        <v>1.123291240070627</v>
      </c>
    </row>
    <row r="19" spans="2:24" x14ac:dyDescent="0.25">
      <c r="W19">
        <f t="shared" si="0"/>
        <v>0.80000000000000016</v>
      </c>
      <c r="X19">
        <f t="shared" si="1"/>
        <v>1.1089035942236243</v>
      </c>
    </row>
    <row r="20" spans="2:24" x14ac:dyDescent="0.25">
      <c r="W20">
        <f t="shared" si="0"/>
        <v>0.8500000000000002</v>
      </c>
      <c r="X20">
        <f t="shared" si="1"/>
        <v>1.09652003268113</v>
      </c>
    </row>
    <row r="21" spans="2:24" x14ac:dyDescent="0.25">
      <c r="W21">
        <f t="shared" si="0"/>
        <v>0.90000000000000024</v>
      </c>
      <c r="X21">
        <f t="shared" si="1"/>
        <v>1.0858614024849547</v>
      </c>
    </row>
    <row r="22" spans="2:24" x14ac:dyDescent="0.25">
      <c r="W22">
        <f t="shared" si="0"/>
        <v>0.95000000000000029</v>
      </c>
      <c r="X22">
        <f t="shared" si="1"/>
        <v>1.0766874344573416</v>
      </c>
    </row>
    <row r="23" spans="2:24" x14ac:dyDescent="0.25">
      <c r="W23">
        <f t="shared" si="0"/>
        <v>1.0000000000000002</v>
      </c>
      <c r="X23">
        <f t="shared" si="1"/>
        <v>1.0687913270005067</v>
      </c>
    </row>
    <row r="24" spans="2:24" x14ac:dyDescent="0.25">
      <c r="W24">
        <f t="shared" si="0"/>
        <v>1.0500000000000003</v>
      </c>
      <c r="X24">
        <f t="shared" si="1"/>
        <v>1.0619950843296992</v>
      </c>
    </row>
    <row r="25" spans="2:24" x14ac:dyDescent="0.25">
      <c r="W25">
        <f t="shared" si="0"/>
        <v>1.1000000000000003</v>
      </c>
      <c r="X25">
        <f t="shared" si="1"/>
        <v>1.0561455040532153</v>
      </c>
    </row>
    <row r="26" spans="2:24" x14ac:dyDescent="0.25">
      <c r="W26">
        <f t="shared" si="0"/>
        <v>1.1500000000000004</v>
      </c>
      <c r="X26">
        <f t="shared" si="1"/>
        <v>1.0511107236505066</v>
      </c>
    </row>
    <row r="27" spans="2:24" x14ac:dyDescent="0.25">
      <c r="W27">
        <f t="shared" si="0"/>
        <v>1.2000000000000004</v>
      </c>
      <c r="X27">
        <f t="shared" si="1"/>
        <v>1.0467772479983466</v>
      </c>
    </row>
    <row r="28" spans="2:24" x14ac:dyDescent="0.25">
      <c r="W28">
        <f t="shared" si="0"/>
        <v>1.2500000000000004</v>
      </c>
      <c r="X28">
        <f t="shared" si="1"/>
        <v>1.0430473909388889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35"/>
  <sheetViews>
    <sheetView workbookViewId="0">
      <selection activeCell="C4" sqref="C4"/>
    </sheetView>
  </sheetViews>
  <sheetFormatPr baseColWidth="10" defaultColWidth="9.140625" defaultRowHeight="15" x14ac:dyDescent="0.25"/>
  <sheetData>
    <row r="1" spans="2:9" x14ac:dyDescent="0.25">
      <c r="B1" t="s">
        <v>0</v>
      </c>
      <c r="C1">
        <f>2*PI()*50</f>
        <v>314.15926535897933</v>
      </c>
    </row>
    <row r="2" spans="2:9" x14ac:dyDescent="0.25">
      <c r="B2" t="s">
        <v>1</v>
      </c>
      <c r="C2" s="1">
        <f>+input!C5</f>
        <v>0.99503719020998926</v>
      </c>
    </row>
    <row r="3" spans="2:9" x14ac:dyDescent="0.25">
      <c r="B3" t="s">
        <v>2</v>
      </c>
      <c r="C3" s="1">
        <f>+D3/C1</f>
        <v>3.1673017476438053E-2</v>
      </c>
      <c r="D3">
        <f>+input!C6</f>
        <v>9.9503719020998922</v>
      </c>
    </row>
    <row r="4" spans="2:9" x14ac:dyDescent="0.25">
      <c r="B4" t="s">
        <v>8</v>
      </c>
      <c r="C4">
        <f>+C5/SQRT(C2*C2+(C3*C1)*(C3*C1))</f>
        <v>40</v>
      </c>
    </row>
    <row r="5" spans="2:9" x14ac:dyDescent="0.25">
      <c r="B5" t="s">
        <v>3</v>
      </c>
      <c r="C5">
        <v>400</v>
      </c>
    </row>
    <row r="6" spans="2:9" x14ac:dyDescent="0.25">
      <c r="B6" t="s">
        <v>4</v>
      </c>
      <c r="C6" s="1">
        <f>+input!D12</f>
        <v>0</v>
      </c>
    </row>
    <row r="7" spans="2:9" x14ac:dyDescent="0.25">
      <c r="B7" t="s">
        <v>5</v>
      </c>
      <c r="C7">
        <f>+ATAN(C3*C1/C2)</f>
        <v>1.4711276743037347</v>
      </c>
    </row>
    <row r="8" spans="2:9" x14ac:dyDescent="0.25">
      <c r="B8" t="s">
        <v>11</v>
      </c>
      <c r="C8">
        <f>+C6-C7</f>
        <v>-1.4711276743037347</v>
      </c>
      <c r="D8">
        <f>+PI()/2</f>
        <v>1.5707963267948966</v>
      </c>
    </row>
    <row r="9" spans="2:9" x14ac:dyDescent="0.25">
      <c r="B9" t="s">
        <v>6</v>
      </c>
      <c r="C9" t="s">
        <v>7</v>
      </c>
      <c r="D9" t="s">
        <v>9</v>
      </c>
      <c r="E9" t="s">
        <v>10</v>
      </c>
      <c r="G9" t="s">
        <v>34</v>
      </c>
      <c r="H9" t="s">
        <v>35</v>
      </c>
      <c r="I9" t="s">
        <v>8</v>
      </c>
    </row>
    <row r="10" spans="2:9" x14ac:dyDescent="0.25">
      <c r="B10">
        <v>0</v>
      </c>
      <c r="C10">
        <f>+SQRT(2)*$C$4*SIN($C$1*B10+$C$6-$C$7)</f>
        <v>-56.28780357842335</v>
      </c>
      <c r="D10">
        <f>-SQRT(2)*$C$4*SIN($C$6-$C$7)*EXP(-$C$2/$C$3*B10)</f>
        <v>56.28780357842335</v>
      </c>
      <c r="E10">
        <f>+C10+D10</f>
        <v>0</v>
      </c>
      <c r="G10">
        <f>+IF(input!$C$12,'Data Sheet'!C10,0)</f>
        <v>-56.28780357842335</v>
      </c>
      <c r="H10">
        <f>+IF(input!$C$13,'Data Sheet'!D10,0)</f>
        <v>56.28780357842335</v>
      </c>
      <c r="I10">
        <f>+IF(input!$C$14,'Data Sheet'!E10,0)</f>
        <v>0</v>
      </c>
    </row>
    <row r="11" spans="2:9" x14ac:dyDescent="0.25">
      <c r="B11">
        <v>2.0000000000000001E-4</v>
      </c>
      <c r="C11">
        <f t="shared" ref="C11:C74" si="0">+SQRT(2)*$C$4*SIN($C$1*B11+$C$6-$C$7)</f>
        <v>-55.823298412801698</v>
      </c>
      <c r="D11">
        <f t="shared" ref="D11:D74" si="1">-SQRT(2)*$C$4*SIN($C$6-$C$7)*EXP(-$C$2/$C$3*B11)</f>
        <v>55.935245631330936</v>
      </c>
      <c r="E11">
        <f t="shared" ref="E11:E74" si="2">+C11+D11</f>
        <v>0.11194721852923806</v>
      </c>
      <c r="G11">
        <f>+IF(input!$C$12,'Data Sheet'!C11,0)</f>
        <v>-55.823298412801698</v>
      </c>
      <c r="H11">
        <f>+IF(input!$C$13,'Data Sheet'!D11,0)</f>
        <v>55.935245631330936</v>
      </c>
      <c r="I11">
        <f>+IF(input!$C$14,'Data Sheet'!E11,0)</f>
        <v>0.11194721852923806</v>
      </c>
    </row>
    <row r="12" spans="2:9" x14ac:dyDescent="0.25">
      <c r="B12">
        <f>+B11+0.0002</f>
        <v>4.0000000000000002E-4</v>
      </c>
      <c r="C12">
        <f t="shared" si="0"/>
        <v>-55.138484191583856</v>
      </c>
      <c r="D12">
        <f t="shared" si="1"/>
        <v>55.58489592648916</v>
      </c>
      <c r="E12">
        <f t="shared" si="2"/>
        <v>0.44641173490530406</v>
      </c>
      <c r="G12">
        <f>+IF(input!$C$12,'Data Sheet'!C12,0)</f>
        <v>-55.138484191583856</v>
      </c>
      <c r="H12">
        <f>+IF(input!$C$13,'Data Sheet'!D12,0)</f>
        <v>55.58489592648916</v>
      </c>
      <c r="I12">
        <f>+IF(input!$C$14,'Data Sheet'!E12,0)</f>
        <v>0.44641173490530406</v>
      </c>
    </row>
    <row r="13" spans="2:9" x14ac:dyDescent="0.25">
      <c r="B13">
        <f t="shared" ref="B13:B76" si="3">+B12+0.0002</f>
        <v>6.0000000000000006E-4</v>
      </c>
      <c r="C13">
        <f t="shared" si="0"/>
        <v>-54.236063563639114</v>
      </c>
      <c r="D13">
        <f t="shared" si="1"/>
        <v>55.236740632600586</v>
      </c>
      <c r="E13">
        <f t="shared" si="2"/>
        <v>1.0006770689614726</v>
      </c>
      <c r="G13">
        <f>+IF(input!$C$12,'Data Sheet'!C13,0)</f>
        <v>-54.236063563639114</v>
      </c>
      <c r="H13">
        <f>+IF(input!$C$13,'Data Sheet'!D13,0)</f>
        <v>55.236740632600586</v>
      </c>
      <c r="I13">
        <f>+IF(input!$C$14,'Data Sheet'!E13,0)</f>
        <v>1.0006770689614726</v>
      </c>
    </row>
    <row r="14" spans="2:9" x14ac:dyDescent="0.25">
      <c r="B14">
        <f t="shared" si="3"/>
        <v>8.0000000000000004E-4</v>
      </c>
      <c r="C14">
        <f t="shared" si="0"/>
        <v>-53.119597970909211</v>
      </c>
      <c r="D14">
        <f t="shared" si="1"/>
        <v>54.89076600499989</v>
      </c>
      <c r="E14">
        <f t="shared" si="2"/>
        <v>1.7711680340906781</v>
      </c>
      <c r="G14">
        <f>+IF(input!$C$12,'Data Sheet'!C14,0)</f>
        <v>-53.119597970909211</v>
      </c>
      <c r="H14">
        <f>+IF(input!$C$13,'Data Sheet'!D14,0)</f>
        <v>54.89076600499989</v>
      </c>
      <c r="I14">
        <f>+IF(input!$C$14,'Data Sheet'!E14,0)</f>
        <v>1.7711680340906781</v>
      </c>
    </row>
    <row r="15" spans="2:9" x14ac:dyDescent="0.25">
      <c r="B15">
        <f t="shared" si="3"/>
        <v>1E-3</v>
      </c>
      <c r="C15">
        <f t="shared" si="0"/>
        <v>-51.793493593024017</v>
      </c>
      <c r="D15">
        <f t="shared" si="1"/>
        <v>54.546958385111317</v>
      </c>
      <c r="E15">
        <f t="shared" si="2"/>
        <v>2.7534647920872999</v>
      </c>
      <c r="G15">
        <f>+IF(input!$C$12,'Data Sheet'!C15,0)</f>
        <v>-51.793493593024017</v>
      </c>
      <c r="H15">
        <f>+IF(input!$C$13,'Data Sheet'!D15,0)</f>
        <v>54.546958385111317</v>
      </c>
      <c r="I15">
        <f>+IF(input!$C$14,'Data Sheet'!E15,0)</f>
        <v>2.7534647920872999</v>
      </c>
    </row>
    <row r="16" spans="2:9" x14ac:dyDescent="0.25">
      <c r="B16">
        <f t="shared" si="3"/>
        <v>1.2000000000000001E-3</v>
      </c>
      <c r="C16">
        <f t="shared" si="0"/>
        <v>-50.262983958123598</v>
      </c>
      <c r="D16">
        <f t="shared" si="1"/>
        <v>54.205304199909428</v>
      </c>
      <c r="E16">
        <f t="shared" si="2"/>
        <v>3.9423202417858292</v>
      </c>
      <c r="G16">
        <f>+IF(input!$C$12,'Data Sheet'!C16,0)</f>
        <v>-50.262983958123598</v>
      </c>
      <c r="H16">
        <f>+IF(input!$C$13,'Data Sheet'!D16,0)</f>
        <v>54.205304199909428</v>
      </c>
      <c r="I16">
        <f>+IF(input!$C$14,'Data Sheet'!E16,0)</f>
        <v>3.9423202417858292</v>
      </c>
    </row>
    <row r="17" spans="2:9" x14ac:dyDescent="0.25">
      <c r="B17">
        <f t="shared" si="3"/>
        <v>1.4000000000000002E-3</v>
      </c>
      <c r="C17">
        <f t="shared" si="0"/>
        <v>-48.534109288513562</v>
      </c>
      <c r="D17">
        <f t="shared" si="1"/>
        <v>53.865789961383236</v>
      </c>
      <c r="E17">
        <f t="shared" si="2"/>
        <v>5.3316806728696733</v>
      </c>
      <c r="G17">
        <f>+IF(input!$C$12,'Data Sheet'!C17,0)</f>
        <v>-48.534109288513562</v>
      </c>
      <c r="H17">
        <f>+IF(input!$C$13,'Data Sheet'!D17,0)</f>
        <v>53.865789961383236</v>
      </c>
      <c r="I17">
        <f>+IF(input!$C$14,'Data Sheet'!E17,0)</f>
        <v>5.3316806728696733</v>
      </c>
    </row>
    <row r="18" spans="2:9" x14ac:dyDescent="0.25">
      <c r="B18">
        <f t="shared" si="3"/>
        <v>1.6000000000000003E-3</v>
      </c>
      <c r="C18">
        <f t="shared" si="0"/>
        <v>-46.613692662667162</v>
      </c>
      <c r="D18">
        <f t="shared" si="1"/>
        <v>53.528402266003766</v>
      </c>
      <c r="E18">
        <f t="shared" si="2"/>
        <v>6.914709603336604</v>
      </c>
      <c r="G18">
        <f>+IF(input!$C$12,'Data Sheet'!C18,0)</f>
        <v>-46.613692662667162</v>
      </c>
      <c r="H18">
        <f>+IF(input!$C$13,'Data Sheet'!D18,0)</f>
        <v>53.528402266003766</v>
      </c>
      <c r="I18">
        <f>+IF(input!$C$14,'Data Sheet'!E18,0)</f>
        <v>6.914709603336604</v>
      </c>
    </row>
    <row r="19" spans="2:9" x14ac:dyDescent="0.25">
      <c r="B19">
        <f t="shared" si="3"/>
        <v>1.8000000000000004E-3</v>
      </c>
      <c r="C19">
        <f t="shared" si="0"/>
        <v>-44.509313087651705</v>
      </c>
      <c r="D19">
        <f t="shared" si="1"/>
        <v>53.193127794194858</v>
      </c>
      <c r="E19">
        <f t="shared" si="2"/>
        <v>8.6838147065431528</v>
      </c>
      <c r="G19">
        <f>+IF(input!$C$12,'Data Sheet'!C19,0)</f>
        <v>-44.509313087651705</v>
      </c>
      <c r="H19">
        <f>+IF(input!$C$13,'Data Sheet'!D19,0)</f>
        <v>53.193127794194858</v>
      </c>
      <c r="I19">
        <f>+IF(input!$C$14,'Data Sheet'!E19,0)</f>
        <v>8.6838147065431528</v>
      </c>
    </row>
    <row r="20" spans="2:9" x14ac:dyDescent="0.25">
      <c r="B20">
        <f t="shared" si="3"/>
        <v>2.0000000000000005E-3</v>
      </c>
      <c r="C20">
        <f t="shared" si="0"/>
        <v>-42.229275588250189</v>
      </c>
      <c r="D20">
        <f t="shared" si="1"/>
        <v>52.859953309807359</v>
      </c>
      <c r="E20">
        <f t="shared" si="2"/>
        <v>10.63067772155717</v>
      </c>
      <c r="G20">
        <f>+IF(input!$C$12,'Data Sheet'!C20,0)</f>
        <v>-42.229275588250189</v>
      </c>
      <c r="H20">
        <f>+IF(input!$C$13,'Data Sheet'!D20,0)</f>
        <v>52.859953309807359</v>
      </c>
      <c r="I20">
        <f>+IF(input!$C$14,'Data Sheet'!E20,0)</f>
        <v>10.63067772155717</v>
      </c>
    </row>
    <row r="21" spans="2:9" x14ac:dyDescent="0.25">
      <c r="B21">
        <f t="shared" si="3"/>
        <v>2.2000000000000006E-3</v>
      </c>
      <c r="C21">
        <f t="shared" si="0"/>
        <v>-39.782578430822724</v>
      </c>
      <c r="D21">
        <f t="shared" si="1"/>
        <v>52.528865659596569</v>
      </c>
      <c r="E21">
        <f t="shared" si="2"/>
        <v>12.746287228773845</v>
      </c>
      <c r="G21">
        <f>+IF(input!$C$12,'Data Sheet'!C21,0)</f>
        <v>-39.782578430822724</v>
      </c>
      <c r="H21">
        <f>+IF(input!$C$13,'Data Sheet'!D21,0)</f>
        <v>52.528865659596569</v>
      </c>
      <c r="I21">
        <f>+IF(input!$C$14,'Data Sheet'!E21,0)</f>
        <v>12.746287228773845</v>
      </c>
    </row>
    <row r="22" spans="2:9" x14ac:dyDescent="0.25">
      <c r="B22">
        <f t="shared" si="3"/>
        <v>2.4000000000000007E-3</v>
      </c>
      <c r="C22">
        <f t="shared" si="0"/>
        <v>-37.178877611260063</v>
      </c>
      <c r="D22">
        <f t="shared" si="1"/>
        <v>52.199851772702964</v>
      </c>
      <c r="E22">
        <f t="shared" si="2"/>
        <v>15.020974161442901</v>
      </c>
      <c r="G22">
        <f>+IF(input!$C$12,'Data Sheet'!C22,0)</f>
        <v>-37.178877611260063</v>
      </c>
      <c r="H22">
        <f>+IF(input!$C$13,'Data Sheet'!D22,0)</f>
        <v>52.199851772702964</v>
      </c>
      <c r="I22">
        <f>+IF(input!$C$14,'Data Sheet'!E22,0)</f>
        <v>15.020974161442901</v>
      </c>
    </row>
    <row r="23" spans="2:9" x14ac:dyDescent="0.25">
      <c r="B23">
        <f t="shared" si="3"/>
        <v>2.6000000000000007E-3</v>
      </c>
      <c r="C23">
        <f t="shared" si="0"/>
        <v>-34.42844874717926</v>
      </c>
      <c r="D23">
        <f t="shared" si="1"/>
        <v>51.872898660136194</v>
      </c>
      <c r="E23">
        <f t="shared" si="2"/>
        <v>17.444449912956934</v>
      </c>
      <c r="G23">
        <f>+IF(input!$C$12,'Data Sheet'!C23,0)</f>
        <v>-34.42844874717926</v>
      </c>
      <c r="H23">
        <f>+IF(input!$C$13,'Data Sheet'!D23,0)</f>
        <v>51.872898660136194</v>
      </c>
      <c r="I23">
        <f>+IF(input!$C$14,'Data Sheet'!E23,0)</f>
        <v>17.444449912956934</v>
      </c>
    </row>
    <row r="24" spans="2:9" x14ac:dyDescent="0.25">
      <c r="B24">
        <f t="shared" si="3"/>
        <v>2.8000000000000008E-3</v>
      </c>
      <c r="C24">
        <f t="shared" si="0"/>
        <v>-31.542146524755413</v>
      </c>
      <c r="D24">
        <f t="shared" si="1"/>
        <v>51.547993414262272</v>
      </c>
      <c r="E24">
        <f t="shared" si="2"/>
        <v>20.005846889506859</v>
      </c>
      <c r="G24">
        <f>+IF(input!$C$12,'Data Sheet'!C24,0)</f>
        <v>-31.542146524755413</v>
      </c>
      <c r="H24">
        <f>+IF(input!$C$13,'Data Sheet'!D24,0)</f>
        <v>51.547993414262272</v>
      </c>
      <c r="I24">
        <f>+IF(input!$C$14,'Data Sheet'!E24,0)</f>
        <v>20.005846889506859</v>
      </c>
    </row>
    <row r="25" spans="2:9" x14ac:dyDescent="0.25">
      <c r="B25">
        <f t="shared" si="3"/>
        <v>3.0000000000000009E-3</v>
      </c>
      <c r="C25">
        <f t="shared" si="0"/>
        <v>-28.531361860234384</v>
      </c>
      <c r="D25">
        <f t="shared" si="1"/>
        <v>51.225123208294022</v>
      </c>
      <c r="E25">
        <f t="shared" si="2"/>
        <v>22.693761348059638</v>
      </c>
      <c r="G25">
        <f>+IF(input!$C$12,'Data Sheet'!C25,0)</f>
        <v>-28.531361860234384</v>
      </c>
      <c r="H25">
        <f>+IF(input!$C$13,'Data Sheet'!D25,0)</f>
        <v>51.225123208294022</v>
      </c>
      <c r="I25">
        <f>+IF(input!$C$14,'Data Sheet'!E25,0)</f>
        <v>22.693761348059638</v>
      </c>
    </row>
    <row r="26" spans="2:9" x14ac:dyDescent="0.25">
      <c r="B26">
        <f t="shared" si="3"/>
        <v>3.200000000000001E-3</v>
      </c>
      <c r="C26">
        <f t="shared" si="0"/>
        <v>-25.407976945190363</v>
      </c>
      <c r="D26">
        <f t="shared" si="1"/>
        <v>50.9042752957847</v>
      </c>
      <c r="E26">
        <f t="shared" si="2"/>
        <v>25.496298350594337</v>
      </c>
      <c r="G26">
        <f>+IF(input!$C$12,'Data Sheet'!C26,0)</f>
        <v>-25.407976945190363</v>
      </c>
      <c r="H26">
        <f>+IF(input!$C$13,'Data Sheet'!D26,0)</f>
        <v>50.9042752957847</v>
      </c>
      <c r="I26">
        <f>+IF(input!$C$14,'Data Sheet'!E26,0)</f>
        <v>25.496298350594337</v>
      </c>
    </row>
    <row r="27" spans="2:9" x14ac:dyDescent="0.25">
      <c r="B27">
        <f t="shared" si="3"/>
        <v>3.4000000000000011E-3</v>
      </c>
      <c r="C27">
        <f t="shared" si="0"/>
        <v>-22.184318352944185</v>
      </c>
      <c r="D27">
        <f t="shared" si="1"/>
        <v>50.585437010124735</v>
      </c>
      <c r="E27">
        <f t="shared" si="2"/>
        <v>28.40111865718055</v>
      </c>
      <c r="G27">
        <f>+IF(input!$C$12,'Data Sheet'!C27,0)</f>
        <v>-22.184318352944185</v>
      </c>
      <c r="H27">
        <f>+IF(input!$C$13,'Data Sheet'!D27,0)</f>
        <v>50.585437010124735</v>
      </c>
      <c r="I27">
        <f>+IF(input!$C$14,'Data Sheet'!E27,0)</f>
        <v>28.40111865718055</v>
      </c>
    </row>
    <row r="28" spans="2:9" x14ac:dyDescent="0.25">
      <c r="B28">
        <f t="shared" si="3"/>
        <v>3.6000000000000012E-3</v>
      </c>
      <c r="C28">
        <f t="shared" si="0"/>
        <v>-18.873108391209932</v>
      </c>
      <c r="D28">
        <f t="shared" si="1"/>
        <v>50.268595764041741</v>
      </c>
      <c r="E28">
        <f t="shared" si="2"/>
        <v>31.395487372831809</v>
      </c>
      <c r="G28">
        <f>+IF(input!$C$12,'Data Sheet'!C28,0)</f>
        <v>-18.873108391209932</v>
      </c>
      <c r="H28">
        <f>+IF(input!$C$13,'Data Sheet'!D28,0)</f>
        <v>50.268595764041741</v>
      </c>
      <c r="I28">
        <f>+IF(input!$C$14,'Data Sheet'!E28,0)</f>
        <v>31.395487372831809</v>
      </c>
    </row>
    <row r="29" spans="2:9" x14ac:dyDescent="0.25">
      <c r="B29">
        <f t="shared" si="3"/>
        <v>3.8000000000000013E-3</v>
      </c>
      <c r="C29">
        <f t="shared" si="0"/>
        <v>-15.48741489295864</v>
      </c>
      <c r="D29">
        <f t="shared" si="1"/>
        <v>49.95373904910354</v>
      </c>
      <c r="E29">
        <f t="shared" si="2"/>
        <v>34.4663241561449</v>
      </c>
      <c r="G29">
        <f>+IF(input!$C$12,'Data Sheet'!C29,0)</f>
        <v>-15.48741489295864</v>
      </c>
      <c r="H29">
        <f>+IF(input!$C$13,'Data Sheet'!D29,0)</f>
        <v>49.95373904910354</v>
      </c>
      <c r="I29">
        <f>+IF(input!$C$14,'Data Sheet'!E29,0)</f>
        <v>34.4663241561449</v>
      </c>
    </row>
    <row r="30" spans="2:9" x14ac:dyDescent="0.25">
      <c r="B30">
        <f t="shared" si="3"/>
        <v>4.000000000000001E-3</v>
      </c>
      <c r="C30">
        <f t="shared" si="0"/>
        <v>-12.04059964365166</v>
      </c>
      <c r="D30">
        <f t="shared" si="1"/>
        <v>49.640854435224355</v>
      </c>
      <c r="E30">
        <f t="shared" si="2"/>
        <v>37.600254791572695</v>
      </c>
      <c r="G30">
        <f>+IF(input!$C$12,'Data Sheet'!C30,0)</f>
        <v>-12.04059964365166</v>
      </c>
      <c r="H30">
        <f>+IF(input!$C$13,'Data Sheet'!D30,0)</f>
        <v>49.640854435224355</v>
      </c>
      <c r="I30">
        <f>+IF(input!$C$14,'Data Sheet'!E30,0)</f>
        <v>37.600254791572695</v>
      </c>
    </row>
    <row r="31" spans="2:9" x14ac:dyDescent="0.25">
      <c r="B31">
        <f t="shared" si="3"/>
        <v>4.2000000000000006E-3</v>
      </c>
      <c r="C31">
        <f t="shared" si="0"/>
        <v>-8.5462656483779291</v>
      </c>
      <c r="D31">
        <f t="shared" si="1"/>
        <v>49.329929570174109</v>
      </c>
      <c r="E31">
        <f t="shared" si="2"/>
        <v>40.783663921796176</v>
      </c>
      <c r="G31">
        <f>+IF(input!$C$12,'Data Sheet'!C31,0)</f>
        <v>-8.5462656483779291</v>
      </c>
      <c r="H31">
        <f>+IF(input!$C$13,'Data Sheet'!D31,0)</f>
        <v>49.329929570174109</v>
      </c>
      <c r="I31">
        <f>+IF(input!$C$14,'Data Sheet'!E31,0)</f>
        <v>40.783663921796176</v>
      </c>
    </row>
    <row r="32" spans="2:9" x14ac:dyDescent="0.25">
      <c r="B32">
        <f t="shared" si="3"/>
        <v>4.4000000000000003E-3</v>
      </c>
      <c r="C32">
        <f t="shared" si="0"/>
        <v>-5.0182034470074299</v>
      </c>
      <c r="D32">
        <f t="shared" si="1"/>
        <v>49.020952179090742</v>
      </c>
      <c r="E32">
        <f t="shared" si="2"/>
        <v>44.002748732083312</v>
      </c>
      <c r="G32">
        <f>+IF(input!$C$12,'Data Sheet'!C32,0)</f>
        <v>-5.0182034470074299</v>
      </c>
      <c r="H32">
        <f>+IF(input!$C$13,'Data Sheet'!D32,0)</f>
        <v>49.020952179090742</v>
      </c>
      <c r="I32">
        <f>+IF(input!$C$14,'Data Sheet'!E32,0)</f>
        <v>44.002748732083312</v>
      </c>
    </row>
    <row r="33" spans="2:9" x14ac:dyDescent="0.25">
      <c r="B33">
        <f t="shared" si="3"/>
        <v>4.5999999999999999E-3</v>
      </c>
      <c r="C33">
        <f t="shared" si="0"/>
        <v>-1.4703366892306731</v>
      </c>
      <c r="D33">
        <f t="shared" si="1"/>
        <v>48.713910063995662</v>
      </c>
      <c r="E33">
        <f t="shared" si="2"/>
        <v>47.243573374764992</v>
      </c>
      <c r="G33">
        <f>+IF(input!$C$12,'Data Sheet'!C33,0)</f>
        <v>-1.4703366892306731</v>
      </c>
      <c r="H33">
        <f>+IF(input!$C$13,'Data Sheet'!D33,0)</f>
        <v>48.713910063995662</v>
      </c>
      <c r="I33">
        <f>+IF(input!$C$14,'Data Sheet'!E33,0)</f>
        <v>47.243573374764992</v>
      </c>
    </row>
    <row r="34" spans="2:9" x14ac:dyDescent="0.25">
      <c r="B34">
        <f t="shared" si="3"/>
        <v>4.7999999999999996E-3</v>
      </c>
      <c r="C34">
        <f t="shared" si="0"/>
        <v>2.08333281572554</v>
      </c>
      <c r="D34">
        <f t="shared" si="1"/>
        <v>48.408791103312133</v>
      </c>
      <c r="E34">
        <f t="shared" si="2"/>
        <v>50.492123919037674</v>
      </c>
      <c r="G34">
        <f>+IF(input!$C$12,'Data Sheet'!C34,0)</f>
        <v>2.08333281572554</v>
      </c>
      <c r="H34">
        <f>+IF(input!$C$13,'Data Sheet'!D34,0)</f>
        <v>48.408791103312133</v>
      </c>
      <c r="I34">
        <f>+IF(input!$C$14,'Data Sheet'!E34,0)</f>
        <v>50.492123919037674</v>
      </c>
    </row>
    <row r="35" spans="2:9" x14ac:dyDescent="0.25">
      <c r="B35">
        <f t="shared" si="3"/>
        <v>4.9999999999999992E-3</v>
      </c>
      <c r="C35">
        <f t="shared" si="0"/>
        <v>5.628780357842313</v>
      </c>
      <c r="D35">
        <f t="shared" si="1"/>
        <v>48.10558325138679</v>
      </c>
      <c r="E35">
        <f t="shared" si="2"/>
        <v>53.734363609229106</v>
      </c>
      <c r="G35">
        <f>+IF(input!$C$12,'Data Sheet'!C35,0)</f>
        <v>5.628780357842313</v>
      </c>
      <c r="H35">
        <f>+IF(input!$C$13,'Data Sheet'!D35,0)</f>
        <v>48.10558325138679</v>
      </c>
      <c r="I35">
        <f>+IF(input!$C$14,'Data Sheet'!E35,0)</f>
        <v>53.734363609229106</v>
      </c>
    </row>
    <row r="36" spans="2:9" x14ac:dyDescent="0.25">
      <c r="B36">
        <f t="shared" si="3"/>
        <v>5.1999999999999989E-3</v>
      </c>
      <c r="C36">
        <f t="shared" si="0"/>
        <v>9.1520136754318191</v>
      </c>
      <c r="D36">
        <f t="shared" si="1"/>
        <v>47.804274538014049</v>
      </c>
      <c r="E36">
        <f t="shared" si="2"/>
        <v>56.956288213445866</v>
      </c>
      <c r="G36">
        <f>+IF(input!$C$12,'Data Sheet'!C36,0)</f>
        <v>9.1520136754318191</v>
      </c>
      <c r="H36">
        <f>+IF(input!$C$13,'Data Sheet'!D36,0)</f>
        <v>47.804274538014049</v>
      </c>
      <c r="I36">
        <f>+IF(input!$C$14,'Data Sheet'!E36,0)</f>
        <v>56.956288213445866</v>
      </c>
    </row>
    <row r="37" spans="2:9" x14ac:dyDescent="0.25">
      <c r="B37">
        <f t="shared" si="3"/>
        <v>5.3999999999999986E-3</v>
      </c>
      <c r="C37">
        <f t="shared" si="0"/>
        <v>12.639128176201725</v>
      </c>
      <c r="D37">
        <f t="shared" si="1"/>
        <v>47.504853067963559</v>
      </c>
      <c r="E37">
        <f t="shared" si="2"/>
        <v>60.143981244165282</v>
      </c>
      <c r="G37">
        <f>+IF(input!$C$12,'Data Sheet'!C37,0)</f>
        <v>12.639128176201725</v>
      </c>
      <c r="H37">
        <f>+IF(input!$C$13,'Data Sheet'!D37,0)</f>
        <v>47.504853067963559</v>
      </c>
      <c r="I37">
        <f>+IF(input!$C$14,'Data Sheet'!E37,0)</f>
        <v>60.143981244165282</v>
      </c>
    </row>
    <row r="38" spans="2:9" x14ac:dyDescent="0.25">
      <c r="B38">
        <f t="shared" si="3"/>
        <v>5.5999999999999982E-3</v>
      </c>
      <c r="C38">
        <f t="shared" si="0"/>
        <v>16.076361812328582</v>
      </c>
      <c r="D38">
        <f t="shared" si="1"/>
        <v>47.207307020510605</v>
      </c>
      <c r="E38">
        <f t="shared" si="2"/>
        <v>63.283668832839183</v>
      </c>
      <c r="G38">
        <f>+IF(input!$C$12,'Data Sheet'!C38,0)</f>
        <v>16.076361812328582</v>
      </c>
      <c r="H38">
        <f>+IF(input!$C$13,'Data Sheet'!D38,0)</f>
        <v>47.207307020510605</v>
      </c>
      <c r="I38">
        <f>+IF(input!$C$14,'Data Sheet'!E38,0)</f>
        <v>63.283668832839183</v>
      </c>
    </row>
    <row r="39" spans="2:9" x14ac:dyDescent="0.25">
      <c r="B39">
        <f t="shared" si="3"/>
        <v>5.7999999999999979E-3</v>
      </c>
      <c r="C39">
        <f t="shared" si="0"/>
        <v>19.450149392973252</v>
      </c>
      <c r="D39">
        <f t="shared" si="1"/>
        <v>46.911624648969422</v>
      </c>
      <c r="E39">
        <f t="shared" si="2"/>
        <v>66.361774041942681</v>
      </c>
      <c r="G39">
        <f>+IF(input!$C$12,'Data Sheet'!C39,0)</f>
        <v>19.450149392973252</v>
      </c>
      <c r="H39">
        <f>+IF(input!$C$13,'Data Sheet'!D39,0)</f>
        <v>46.911624648969422</v>
      </c>
      <c r="I39">
        <f>+IF(input!$C$14,'Data Sheet'!E39,0)</f>
        <v>66.361774041942681</v>
      </c>
    </row>
    <row r="40" spans="2:9" x14ac:dyDescent="0.25">
      <c r="B40">
        <f t="shared" si="3"/>
        <v>5.9999999999999975E-3</v>
      </c>
      <c r="C40">
        <f t="shared" si="0"/>
        <v>22.747176119891868</v>
      </c>
      <c r="D40">
        <f t="shared" si="1"/>
        <v>46.617794280229454</v>
      </c>
      <c r="E40">
        <f t="shared" si="2"/>
        <v>69.364970400121322</v>
      </c>
      <c r="G40">
        <f>+IF(input!$C$12,'Data Sheet'!C40,0)</f>
        <v>22.747176119891868</v>
      </c>
      <c r="H40">
        <f>+IF(input!$C$13,'Data Sheet'!D40,0)</f>
        <v>46.617794280229454</v>
      </c>
      <c r="I40">
        <f>+IF(input!$C$14,'Data Sheet'!E40,0)</f>
        <v>69.364970400121322</v>
      </c>
    </row>
    <row r="41" spans="2:9" x14ac:dyDescent="0.25">
      <c r="B41">
        <f t="shared" si="3"/>
        <v>6.1999999999999972E-3</v>
      </c>
      <c r="C41">
        <f t="shared" si="0"/>
        <v>25.954430134861521</v>
      </c>
      <c r="D41">
        <f t="shared" si="1"/>
        <v>46.325804314294558</v>
      </c>
      <c r="E41">
        <f t="shared" si="2"/>
        <v>72.280234449156083</v>
      </c>
      <c r="G41">
        <f>+IF(input!$C$12,'Data Sheet'!C41,0)</f>
        <v>25.954430134861521</v>
      </c>
      <c r="H41">
        <f>+IF(input!$C$13,'Data Sheet'!D41,0)</f>
        <v>46.325804314294558</v>
      </c>
      <c r="I41">
        <f>+IF(input!$C$14,'Data Sheet'!E41,0)</f>
        <v>72.280234449156083</v>
      </c>
    </row>
    <row r="42" spans="2:9" x14ac:dyDescent="0.25">
      <c r="B42">
        <f t="shared" si="3"/>
        <v>6.3999999999999968E-3</v>
      </c>
      <c r="C42">
        <f t="shared" si="0"/>
        <v>29.059253871540115</v>
      </c>
      <c r="D42">
        <f t="shared" si="1"/>
        <v>46.035643223824977</v>
      </c>
      <c r="E42">
        <f t="shared" si="2"/>
        <v>75.094897095365098</v>
      </c>
      <c r="G42">
        <f>+IF(input!$C$12,'Data Sheet'!C42,0)</f>
        <v>29.059253871540115</v>
      </c>
      <c r="H42">
        <f>+IF(input!$C$13,'Data Sheet'!D42,0)</f>
        <v>46.035643223824977</v>
      </c>
      <c r="I42">
        <f>+IF(input!$C$14,'Data Sheet'!E42,0)</f>
        <v>75.094897095365098</v>
      </c>
    </row>
    <row r="43" spans="2:9" x14ac:dyDescent="0.25">
      <c r="B43">
        <f t="shared" si="3"/>
        <v>6.5999999999999965E-3</v>
      </c>
      <c r="C43">
        <f t="shared" si="0"/>
        <v>32.049394009097995</v>
      </c>
      <c r="D43">
        <f t="shared" si="1"/>
        <v>45.747299553682339</v>
      </c>
      <c r="E43">
        <f t="shared" si="2"/>
        <v>77.796693562780334</v>
      </c>
      <c r="G43">
        <f>+IF(input!$C$12,'Data Sheet'!C43,0)</f>
        <v>32.049394009097995</v>
      </c>
      <c r="H43">
        <f>+IF(input!$C$13,'Data Sheet'!D43,0)</f>
        <v>45.747299553682339</v>
      </c>
      <c r="I43">
        <f>+IF(input!$C$14,'Data Sheet'!E43,0)</f>
        <v>77.796693562780334</v>
      </c>
    </row>
    <row r="44" spans="2:9" x14ac:dyDescent="0.25">
      <c r="B44">
        <f t="shared" si="3"/>
        <v>6.7999999999999962E-3</v>
      </c>
      <c r="C44">
        <f t="shared" si="0"/>
        <v>34.913049830477341</v>
      </c>
      <c r="D44">
        <f t="shared" si="1"/>
        <v>45.46076192047736</v>
      </c>
      <c r="E44">
        <f t="shared" si="2"/>
        <v>80.373811750954701</v>
      </c>
      <c r="G44">
        <f>+IF(input!$C$12,'Data Sheet'!C44,0)</f>
        <v>34.913049830477341</v>
      </c>
      <c r="H44">
        <f>+IF(input!$C$13,'Data Sheet'!D44,0)</f>
        <v>45.46076192047736</v>
      </c>
      <c r="I44">
        <f>+IF(input!$C$14,'Data Sheet'!E44,0)</f>
        <v>80.373811750954701</v>
      </c>
    </row>
    <row r="45" spans="2:9" x14ac:dyDescent="0.25">
      <c r="B45">
        <f t="shared" si="3"/>
        <v>6.9999999999999958E-3</v>
      </c>
      <c r="C45">
        <f t="shared" si="0"/>
        <v>37.638919794431025</v>
      </c>
      <c r="D45">
        <f t="shared" si="1"/>
        <v>45.176019012120484</v>
      </c>
      <c r="E45">
        <f t="shared" si="2"/>
        <v>82.81493880655151</v>
      </c>
      <c r="G45">
        <f>+IF(input!$C$12,'Data Sheet'!C45,0)</f>
        <v>37.638919794431025</v>
      </c>
      <c r="H45">
        <f>+IF(input!$C$13,'Data Sheet'!D45,0)</f>
        <v>45.176019012120484</v>
      </c>
      <c r="I45">
        <f>+IF(input!$C$14,'Data Sheet'!E45,0)</f>
        <v>82.81493880655151</v>
      </c>
    </row>
    <row r="46" spans="2:9" x14ac:dyDescent="0.25">
      <c r="B46">
        <f t="shared" si="3"/>
        <v>7.1999999999999955E-3</v>
      </c>
      <c r="C46">
        <f t="shared" si="0"/>
        <v>40.216246137542889</v>
      </c>
      <c r="D46">
        <f t="shared" si="1"/>
        <v>44.893059587375298</v>
      </c>
      <c r="E46">
        <f t="shared" si="2"/>
        <v>85.109305724918187</v>
      </c>
      <c r="G46">
        <f>+IF(input!$C$12,'Data Sheet'!C46,0)</f>
        <v>40.216246137542889</v>
      </c>
      <c r="H46">
        <f>+IF(input!$C$13,'Data Sheet'!D46,0)</f>
        <v>44.893059587375298</v>
      </c>
      <c r="I46">
        <f>+IF(input!$C$14,'Data Sheet'!E46,0)</f>
        <v>85.109305724918187</v>
      </c>
    </row>
    <row r="47" spans="2:9" x14ac:dyDescent="0.25">
      <c r="B47">
        <f t="shared" si="3"/>
        <v>7.3999999999999951E-3</v>
      </c>
      <c r="C47">
        <f t="shared" si="0"/>
        <v>42.634857330205051</v>
      </c>
      <c r="D47">
        <f t="shared" si="1"/>
        <v>44.611872475414692</v>
      </c>
      <c r="E47">
        <f t="shared" si="2"/>
        <v>87.246729805619736</v>
      </c>
      <c r="G47">
        <f>+IF(input!$C$12,'Data Sheet'!C47,0)</f>
        <v>42.634857330205051</v>
      </c>
      <c r="H47">
        <f>+IF(input!$C$13,'Data Sheet'!D47,0)</f>
        <v>44.611872475414692</v>
      </c>
      <c r="I47">
        <f>+IF(input!$C$14,'Data Sheet'!E47,0)</f>
        <v>87.246729805619736</v>
      </c>
    </row>
    <row r="48" spans="2:9" x14ac:dyDescent="0.25">
      <c r="B48">
        <f t="shared" si="3"/>
        <v>7.5999999999999948E-3</v>
      </c>
      <c r="C48">
        <f t="shared" si="0"/>
        <v>44.88520821899845</v>
      </c>
      <c r="D48">
        <f t="shared" si="1"/>
        <v>44.332446575379926</v>
      </c>
      <c r="E48">
        <f t="shared" si="2"/>
        <v>89.217654794378376</v>
      </c>
      <c r="G48">
        <f>+IF(input!$C$12,'Data Sheet'!C48,0)</f>
        <v>44.88520821899845</v>
      </c>
      <c r="H48">
        <f>+IF(input!$C$13,'Data Sheet'!D48,0)</f>
        <v>44.332446575379926</v>
      </c>
      <c r="I48">
        <f>+IF(input!$C$14,'Data Sheet'!E48,0)</f>
        <v>89.217654794378376</v>
      </c>
    </row>
    <row r="49" spans="2:9" x14ac:dyDescent="0.25">
      <c r="B49">
        <f t="shared" si="3"/>
        <v>7.7999999999999944E-3</v>
      </c>
      <c r="C49">
        <f t="shared" si="0"/>
        <v>46.958417697052518</v>
      </c>
      <c r="D49">
        <f t="shared" si="1"/>
        <v>44.054770855942344</v>
      </c>
      <c r="E49">
        <f t="shared" si="2"/>
        <v>91.013188552994862</v>
      </c>
      <c r="G49">
        <f>+IF(input!$C$12,'Data Sheet'!C49,0)</f>
        <v>46.958417697052518</v>
      </c>
      <c r="H49">
        <f>+IF(input!$C$13,'Data Sheet'!D49,0)</f>
        <v>44.054770855942344</v>
      </c>
      <c r="I49">
        <f>+IF(input!$C$14,'Data Sheet'!E49,0)</f>
        <v>91.013188552994862</v>
      </c>
    </row>
    <row r="50" spans="2:9" x14ac:dyDescent="0.25">
      <c r="B50">
        <f t="shared" si="3"/>
        <v>7.999999999999995E-3</v>
      </c>
      <c r="C50">
        <f t="shared" si="0"/>
        <v>48.846303753716697</v>
      </c>
      <c r="D50">
        <f t="shared" si="1"/>
        <v>43.778834354867854</v>
      </c>
      <c r="E50">
        <f t="shared" si="2"/>
        <v>92.625138108584551</v>
      </c>
      <c r="G50">
        <f>+IF(input!$C$12,'Data Sheet'!C50,0)</f>
        <v>48.846303753716697</v>
      </c>
      <c r="H50">
        <f>+IF(input!$C$13,'Data Sheet'!D50,0)</f>
        <v>43.778834354867854</v>
      </c>
      <c r="I50">
        <f>+IF(input!$C$14,'Data Sheet'!E50,0)</f>
        <v>92.625138108584551</v>
      </c>
    </row>
    <row r="51" spans="2:9" x14ac:dyDescent="0.25">
      <c r="B51">
        <f t="shared" si="3"/>
        <v>8.1999999999999955E-3</v>
      </c>
      <c r="C51">
        <f t="shared" si="0"/>
        <v>50.541415765218446</v>
      </c>
      <c r="D51">
        <f t="shared" si="1"/>
        <v>43.504626178584218</v>
      </c>
      <c r="E51">
        <f t="shared" si="2"/>
        <v>94.046041943802663</v>
      </c>
      <c r="G51">
        <f>+IF(input!$C$12,'Data Sheet'!C51,0)</f>
        <v>50.541415765218446</v>
      </c>
      <c r="H51">
        <f>+IF(input!$C$13,'Data Sheet'!D51,0)</f>
        <v>43.504626178584218</v>
      </c>
      <c r="I51">
        <f>+IF(input!$C$14,'Data Sheet'!E51,0)</f>
        <v>94.046041943802663</v>
      </c>
    </row>
    <row r="52" spans="2:9" x14ac:dyDescent="0.25">
      <c r="B52">
        <f t="shared" si="3"/>
        <v>8.399999999999996E-3</v>
      </c>
      <c r="C52">
        <f t="shared" si="0"/>
        <v>52.037063898871352</v>
      </c>
      <c r="D52">
        <f t="shared" si="1"/>
        <v>43.232135501750911</v>
      </c>
      <c r="E52">
        <f t="shared" si="2"/>
        <v>95.269199400622256</v>
      </c>
      <c r="G52">
        <f>+IF(input!$C$12,'Data Sheet'!C52,0)</f>
        <v>52.037063898871352</v>
      </c>
      <c r="H52">
        <f>+IF(input!$C$13,'Data Sheet'!D52,0)</f>
        <v>43.232135501750911</v>
      </c>
      <c r="I52">
        <f>+IF(input!$C$14,'Data Sheet'!E52,0)</f>
        <v>95.269199400622256</v>
      </c>
    </row>
    <row r="53" spans="2:9" x14ac:dyDescent="0.25">
      <c r="B53">
        <f t="shared" si="3"/>
        <v>8.5999999999999965E-3</v>
      </c>
      <c r="C53">
        <f t="shared" si="0"/>
        <v>53.327345514788547</v>
      </c>
      <c r="D53">
        <f t="shared" si="1"/>
        <v>42.961351566831816</v>
      </c>
      <c r="E53">
        <f t="shared" si="2"/>
        <v>96.28869708162037</v>
      </c>
      <c r="G53">
        <f>+IF(input!$C$12,'Data Sheet'!C53,0)</f>
        <v>53.327345514788547</v>
      </c>
      <c r="H53">
        <f>+IF(input!$C$13,'Data Sheet'!D53,0)</f>
        <v>42.961351566831816</v>
      </c>
      <c r="I53">
        <f>+IF(input!$C$14,'Data Sheet'!E53,0)</f>
        <v>96.28869708162037</v>
      </c>
    </row>
    <row r="54" spans="2:9" x14ac:dyDescent="0.25">
      <c r="B54">
        <f t="shared" si="3"/>
        <v>8.7999999999999971E-3</v>
      </c>
      <c r="C54">
        <f t="shared" si="0"/>
        <v>54.407168460905595</v>
      </c>
      <c r="D54">
        <f t="shared" si="1"/>
        <v>42.692263683670504</v>
      </c>
      <c r="E54">
        <f t="shared" si="2"/>
        <v>97.099432144576099</v>
      </c>
      <c r="G54">
        <f>+IF(input!$C$12,'Data Sheet'!C54,0)</f>
        <v>54.407168460905595</v>
      </c>
      <c r="H54">
        <f>+IF(input!$C$13,'Data Sheet'!D54,0)</f>
        <v>42.692263683670504</v>
      </c>
      <c r="I54">
        <f>+IF(input!$C$14,'Data Sheet'!E54,0)</f>
        <v>97.099432144576099</v>
      </c>
    </row>
    <row r="55" spans="2:9" x14ac:dyDescent="0.25">
      <c r="B55">
        <f t="shared" si="3"/>
        <v>8.9999999999999976E-3</v>
      </c>
      <c r="C55">
        <f t="shared" si="0"/>
        <v>55.272271169378364</v>
      </c>
      <c r="D55">
        <f t="shared" si="1"/>
        <v>42.424861229068185</v>
      </c>
      <c r="E55">
        <f t="shared" si="2"/>
        <v>97.697132398446541</v>
      </c>
      <c r="G55">
        <f>+IF(input!$C$12,'Data Sheet'!C55,0)</f>
        <v>55.272271169378364</v>
      </c>
      <c r="H55">
        <f>+IF(input!$C$13,'Data Sheet'!D55,0)</f>
        <v>42.424861229068185</v>
      </c>
      <c r="I55">
        <f>+IF(input!$C$14,'Data Sheet'!E55,0)</f>
        <v>97.697132398446541</v>
      </c>
    </row>
    <row r="56" spans="2:9" x14ac:dyDescent="0.25">
      <c r="B56">
        <f t="shared" si="3"/>
        <v>9.1999999999999981E-3</v>
      </c>
      <c r="C56">
        <f t="shared" si="0"/>
        <v>55.919239475044314</v>
      </c>
      <c r="D56">
        <f t="shared" si="1"/>
        <v>42.159133646364381</v>
      </c>
      <c r="E56">
        <f t="shared" si="2"/>
        <v>98.078373121408703</v>
      </c>
      <c r="G56">
        <f>+IF(input!$C$12,'Data Sheet'!C56,0)</f>
        <v>55.919239475044314</v>
      </c>
      <c r="H56">
        <f>+IF(input!$C$13,'Data Sheet'!D56,0)</f>
        <v>42.159133646364381</v>
      </c>
      <c r="I56">
        <f>+IF(input!$C$14,'Data Sheet'!E56,0)</f>
        <v>98.078373121408703</v>
      </c>
    </row>
    <row r="57" spans="2:9" x14ac:dyDescent="0.25">
      <c r="B57">
        <f t="shared" si="3"/>
        <v>9.3999999999999986E-3</v>
      </c>
      <c r="C57">
        <f t="shared" si="0"/>
        <v>56.345520089572723</v>
      </c>
      <c r="D57">
        <f t="shared" si="1"/>
        <v>41.895070445020096</v>
      </c>
      <c r="E57">
        <f t="shared" si="2"/>
        <v>98.240590534592826</v>
      </c>
      <c r="G57">
        <f>+IF(input!$C$12,'Data Sheet'!C57,0)</f>
        <v>56.345520089572723</v>
      </c>
      <c r="H57">
        <f>+IF(input!$C$13,'Data Sheet'!D57,0)</f>
        <v>41.895070445020096</v>
      </c>
      <c r="I57">
        <f>+IF(input!$C$14,'Data Sheet'!E57,0)</f>
        <v>98.240590534592826</v>
      </c>
    </row>
    <row r="58" spans="2:9" x14ac:dyDescent="0.25">
      <c r="B58">
        <f t="shared" si="3"/>
        <v>9.5999999999999992E-3</v>
      </c>
      <c r="C58">
        <f t="shared" si="0"/>
        <v>56.549430678127102</v>
      </c>
      <c r="D58">
        <f t="shared" si="1"/>
        <v>41.632661200203685</v>
      </c>
      <c r="E58">
        <f t="shared" si="2"/>
        <v>98.182091878330795</v>
      </c>
      <c r="G58">
        <f>+IF(input!$C$12,'Data Sheet'!C58,0)</f>
        <v>56.549430678127102</v>
      </c>
      <c r="H58">
        <f>+IF(input!$C$13,'Data Sheet'!D58,0)</f>
        <v>41.632661200203685</v>
      </c>
      <c r="I58">
        <f>+IF(input!$C$14,'Data Sheet'!E58,0)</f>
        <v>98.182091878330795</v>
      </c>
    </row>
    <row r="59" spans="2:9" x14ac:dyDescent="0.25">
      <c r="B59">
        <f t="shared" si="3"/>
        <v>9.7999999999999997E-3</v>
      </c>
      <c r="C59">
        <f t="shared" si="0"/>
        <v>56.530166498772331</v>
      </c>
      <c r="D59">
        <f t="shared" si="1"/>
        <v>41.371895552379321</v>
      </c>
      <c r="E59">
        <f t="shared" si="2"/>
        <v>97.90206205115166</v>
      </c>
      <c r="G59">
        <f>+IF(input!$C$12,'Data Sheet'!C59,0)</f>
        <v>56.530166498772331</v>
      </c>
      <c r="H59">
        <f>+IF(input!$C$13,'Data Sheet'!D59,0)</f>
        <v>41.371895552379321</v>
      </c>
      <c r="I59">
        <f>+IF(input!$C$14,'Data Sheet'!E59,0)</f>
        <v>97.90206205115166</v>
      </c>
    </row>
    <row r="60" spans="2:9" x14ac:dyDescent="0.25">
      <c r="B60">
        <f t="shared" si="3"/>
        <v>0.01</v>
      </c>
      <c r="C60">
        <f t="shared" si="0"/>
        <v>56.28780357842335</v>
      </c>
      <c r="D60">
        <f t="shared" si="1"/>
        <v>41.112763206897995</v>
      </c>
      <c r="E60">
        <f t="shared" si="2"/>
        <v>97.400566785321345</v>
      </c>
      <c r="G60">
        <f>+IF(input!$C$12,'Data Sheet'!C60,0)</f>
        <v>56.28780357842335</v>
      </c>
      <c r="H60">
        <f>+IF(input!$C$13,'Data Sheet'!D60,0)</f>
        <v>41.112763206897995</v>
      </c>
      <c r="I60">
        <f>+IF(input!$C$14,'Data Sheet'!E60,0)</f>
        <v>97.400566785321345</v>
      </c>
    </row>
    <row r="61" spans="2:9" x14ac:dyDescent="0.25">
      <c r="B61">
        <f t="shared" si="3"/>
        <v>1.0200000000000001E-2</v>
      </c>
      <c r="C61">
        <f t="shared" si="0"/>
        <v>55.823298412801691</v>
      </c>
      <c r="D61">
        <f t="shared" si="1"/>
        <v>40.855253933591108</v>
      </c>
      <c r="E61">
        <f t="shared" si="2"/>
        <v>96.678552346392792</v>
      </c>
      <c r="G61">
        <f>+IF(input!$C$12,'Data Sheet'!C61,0)</f>
        <v>55.823298412801691</v>
      </c>
      <c r="H61">
        <f>+IF(input!$C$13,'Data Sheet'!D61,0)</f>
        <v>40.855253933591108</v>
      </c>
      <c r="I61">
        <f>+IF(input!$C$14,'Data Sheet'!E61,0)</f>
        <v>96.678552346392792</v>
      </c>
    </row>
    <row r="62" spans="2:9" x14ac:dyDescent="0.25">
      <c r="B62">
        <f t="shared" si="3"/>
        <v>1.0400000000000001E-2</v>
      </c>
      <c r="C62">
        <f t="shared" si="0"/>
        <v>55.138484191583856</v>
      </c>
      <c r="D62">
        <f t="shared" si="1"/>
        <v>40.599357566366585</v>
      </c>
      <c r="E62">
        <f t="shared" si="2"/>
        <v>95.737841757950434</v>
      </c>
      <c r="G62">
        <f>+IF(input!$C$12,'Data Sheet'!C62,0)</f>
        <v>55.138484191583856</v>
      </c>
      <c r="H62">
        <f>+IF(input!$C$13,'Data Sheet'!D62,0)</f>
        <v>40.599357566366585</v>
      </c>
      <c r="I62">
        <f>+IF(input!$C$14,'Data Sheet'!E62,0)</f>
        <v>95.737841757950434</v>
      </c>
    </row>
    <row r="63" spans="2:9" x14ac:dyDescent="0.25">
      <c r="B63">
        <f t="shared" si="3"/>
        <v>1.0600000000000002E-2</v>
      </c>
      <c r="C63">
        <f t="shared" si="0"/>
        <v>54.236063563639107</v>
      </c>
      <c r="D63">
        <f t="shared" si="1"/>
        <v>40.345064002807526</v>
      </c>
      <c r="E63">
        <f t="shared" si="2"/>
        <v>94.581127566446639</v>
      </c>
      <c r="G63">
        <f>+IF(input!$C$12,'Data Sheet'!C63,0)</f>
        <v>54.236063563639107</v>
      </c>
      <c r="H63">
        <f>+IF(input!$C$13,'Data Sheet'!D63,0)</f>
        <v>40.345064002807526</v>
      </c>
      <c r="I63">
        <f>+IF(input!$C$14,'Data Sheet'!E63,0)</f>
        <v>94.581127566446639</v>
      </c>
    </row>
    <row r="64" spans="2:9" x14ac:dyDescent="0.25">
      <c r="B64">
        <f t="shared" si="3"/>
        <v>1.0800000000000002E-2</v>
      </c>
      <c r="C64">
        <f t="shared" si="0"/>
        <v>53.11959797090919</v>
      </c>
      <c r="D64">
        <f t="shared" si="1"/>
        <v>40.092363203773431</v>
      </c>
      <c r="E64">
        <f t="shared" si="2"/>
        <v>93.211961174682614</v>
      </c>
      <c r="G64">
        <f>+IF(input!$C$12,'Data Sheet'!C64,0)</f>
        <v>53.11959797090919</v>
      </c>
      <c r="H64">
        <f>+IF(input!$C$13,'Data Sheet'!D64,0)</f>
        <v>40.092363203773431</v>
      </c>
      <c r="I64">
        <f>+IF(input!$C$14,'Data Sheet'!E64,0)</f>
        <v>93.211961174682614</v>
      </c>
    </row>
    <row r="65" spans="2:9" x14ac:dyDescent="0.25">
      <c r="B65">
        <f t="shared" si="3"/>
        <v>1.1000000000000003E-2</v>
      </c>
      <c r="C65">
        <f t="shared" si="0"/>
        <v>51.793493593023996</v>
      </c>
      <c r="D65">
        <f t="shared" si="1"/>
        <v>39.841245193003786</v>
      </c>
      <c r="E65">
        <f t="shared" si="2"/>
        <v>91.634738786027782</v>
      </c>
      <c r="G65">
        <f>+IF(input!$C$12,'Data Sheet'!C65,0)</f>
        <v>51.793493593023996</v>
      </c>
      <c r="H65">
        <f>+IF(input!$C$13,'Data Sheet'!D65,0)</f>
        <v>39.841245193003786</v>
      </c>
      <c r="I65">
        <f>+IF(input!$C$14,'Data Sheet'!E65,0)</f>
        <v>91.634738786027782</v>
      </c>
    </row>
    <row r="66" spans="2:9" x14ac:dyDescent="0.25">
      <c r="B66">
        <f t="shared" si="3"/>
        <v>1.1200000000000003E-2</v>
      </c>
      <c r="C66">
        <f t="shared" si="0"/>
        <v>50.262983958123563</v>
      </c>
      <c r="D66">
        <f t="shared" si="1"/>
        <v>39.591700056724292</v>
      </c>
      <c r="E66">
        <f t="shared" si="2"/>
        <v>89.854684014847862</v>
      </c>
      <c r="G66">
        <f>+IF(input!$C$12,'Data Sheet'!C66,0)</f>
        <v>50.262983958123563</v>
      </c>
      <c r="H66">
        <f>+IF(input!$C$13,'Data Sheet'!D66,0)</f>
        <v>39.591700056724292</v>
      </c>
      <c r="I66">
        <f>+IF(input!$C$14,'Data Sheet'!E66,0)</f>
        <v>89.854684014847862</v>
      </c>
    </row>
    <row r="67" spans="2:9" x14ac:dyDescent="0.25">
      <c r="B67">
        <f t="shared" si="3"/>
        <v>1.1400000000000004E-2</v>
      </c>
      <c r="C67">
        <f t="shared" si="0"/>
        <v>48.534109288513527</v>
      </c>
      <c r="D67">
        <f t="shared" si="1"/>
        <v>39.343717943255434</v>
      </c>
      <c r="E67">
        <f t="shared" si="2"/>
        <v>87.877827231768961</v>
      </c>
      <c r="G67">
        <f>+IF(input!$C$12,'Data Sheet'!C67,0)</f>
        <v>48.534109288513527</v>
      </c>
      <c r="H67">
        <f>+IF(input!$C$13,'Data Sheet'!D67,0)</f>
        <v>39.343717943255434</v>
      </c>
      <c r="I67">
        <f>+IF(input!$C$14,'Data Sheet'!E67,0)</f>
        <v>87.877827231768961</v>
      </c>
    </row>
    <row r="68" spans="2:9" x14ac:dyDescent="0.25">
      <c r="B68">
        <f t="shared" si="3"/>
        <v>1.1600000000000004E-2</v>
      </c>
      <c r="C68">
        <f t="shared" si="0"/>
        <v>46.61369266266712</v>
      </c>
      <c r="D68">
        <f t="shared" si="1"/>
        <v>39.09728906262356</v>
      </c>
      <c r="E68">
        <f t="shared" si="2"/>
        <v>85.710981725290679</v>
      </c>
      <c r="G68">
        <f>+IF(input!$C$12,'Data Sheet'!C68,0)</f>
        <v>46.61369266266712</v>
      </c>
      <c r="H68">
        <f>+IF(input!$C$13,'Data Sheet'!D68,0)</f>
        <v>39.09728906262356</v>
      </c>
      <c r="I68">
        <f>+IF(input!$C$14,'Data Sheet'!E68,0)</f>
        <v>85.710981725290679</v>
      </c>
    </row>
    <row r="69" spans="2:9" x14ac:dyDescent="0.25">
      <c r="B69">
        <f t="shared" si="3"/>
        <v>1.1800000000000005E-2</v>
      </c>
      <c r="C69">
        <f t="shared" si="0"/>
        <v>44.509313087651648</v>
      </c>
      <c r="D69">
        <f t="shared" si="1"/>
        <v>38.852403686174426</v>
      </c>
      <c r="E69">
        <f t="shared" si="2"/>
        <v>83.361716773826075</v>
      </c>
      <c r="G69">
        <f>+IF(input!$C$12,'Data Sheet'!C69,0)</f>
        <v>44.509313087651648</v>
      </c>
      <c r="H69">
        <f>+IF(input!$C$13,'Data Sheet'!D69,0)</f>
        <v>38.852403686174426</v>
      </c>
      <c r="I69">
        <f>+IF(input!$C$14,'Data Sheet'!E69,0)</f>
        <v>83.361716773826075</v>
      </c>
    </row>
    <row r="70" spans="2:9" x14ac:dyDescent="0.25">
      <c r="B70">
        <f t="shared" si="3"/>
        <v>1.2000000000000005E-2</v>
      </c>
      <c r="C70">
        <f t="shared" si="0"/>
        <v>42.22927558825014</v>
      </c>
      <c r="D70">
        <f t="shared" si="1"/>
        <v>38.60905214618905</v>
      </c>
      <c r="E70">
        <f t="shared" si="2"/>
        <v>80.83832773443919</v>
      </c>
      <c r="G70">
        <f>+IF(input!$C$12,'Data Sheet'!C70,0)</f>
        <v>42.22927558825014</v>
      </c>
      <c r="H70">
        <f>+IF(input!$C$13,'Data Sheet'!D70,0)</f>
        <v>38.60905214618905</v>
      </c>
      <c r="I70">
        <f>+IF(input!$C$14,'Data Sheet'!E70,0)</f>
        <v>80.83832773443919</v>
      </c>
    </row>
    <row r="71" spans="2:9" x14ac:dyDescent="0.25">
      <c r="B71">
        <f t="shared" si="3"/>
        <v>1.2200000000000006E-2</v>
      </c>
      <c r="C71">
        <f t="shared" si="0"/>
        <v>39.78257843082266</v>
      </c>
      <c r="D71">
        <f t="shared" si="1"/>
        <v>38.367224835502114</v>
      </c>
      <c r="E71">
        <f t="shared" si="2"/>
        <v>78.149803266324767</v>
      </c>
      <c r="G71">
        <f>+IF(input!$C$12,'Data Sheet'!C71,0)</f>
        <v>39.78257843082266</v>
      </c>
      <c r="H71">
        <f>+IF(input!$C$13,'Data Sheet'!D71,0)</f>
        <v>38.367224835502114</v>
      </c>
      <c r="I71">
        <f>+IF(input!$C$14,'Data Sheet'!E71,0)</f>
        <v>78.149803266324767</v>
      </c>
    </row>
    <row r="72" spans="2:9" x14ac:dyDescent="0.25">
      <c r="B72">
        <f t="shared" si="3"/>
        <v>1.2400000000000007E-2</v>
      </c>
      <c r="C72">
        <f t="shared" si="0"/>
        <v>37.178877611259971</v>
      </c>
      <c r="D72">
        <f t="shared" si="1"/>
        <v>38.12691220712265</v>
      </c>
      <c r="E72">
        <f t="shared" si="2"/>
        <v>75.305789818382621</v>
      </c>
      <c r="G72">
        <f>+IF(input!$C$12,'Data Sheet'!C72,0)</f>
        <v>37.178877611259971</v>
      </c>
      <c r="H72">
        <f>+IF(input!$C$13,'Data Sheet'!D72,0)</f>
        <v>38.12691220712265</v>
      </c>
      <c r="I72">
        <f>+IF(input!$C$14,'Data Sheet'!E72,0)</f>
        <v>75.305789818382621</v>
      </c>
    </row>
    <row r="73" spans="2:9" x14ac:dyDescent="0.25">
      <c r="B73">
        <f t="shared" si="3"/>
        <v>1.2600000000000007E-2</v>
      </c>
      <c r="C73">
        <f t="shared" si="0"/>
        <v>34.428448747179161</v>
      </c>
      <c r="D73">
        <f t="shared" si="1"/>
        <v>37.888104773857144</v>
      </c>
      <c r="E73">
        <f t="shared" si="2"/>
        <v>72.316553521036298</v>
      </c>
      <c r="G73">
        <f>+IF(input!$C$12,'Data Sheet'!C73,0)</f>
        <v>34.428448747179161</v>
      </c>
      <c r="H73">
        <f>+IF(input!$C$13,'Data Sheet'!D73,0)</f>
        <v>37.888104773857144</v>
      </c>
      <c r="I73">
        <f>+IF(input!$C$14,'Data Sheet'!E73,0)</f>
        <v>72.316553521036298</v>
      </c>
    </row>
    <row r="74" spans="2:9" x14ac:dyDescent="0.25">
      <c r="B74">
        <f t="shared" si="3"/>
        <v>1.2800000000000008E-2</v>
      </c>
      <c r="C74">
        <f t="shared" si="0"/>
        <v>31.542146524755331</v>
      </c>
      <c r="D74">
        <f t="shared" si="1"/>
        <v>37.650793107935016</v>
      </c>
      <c r="E74">
        <f t="shared" si="2"/>
        <v>69.192939632690354</v>
      </c>
      <c r="G74">
        <f>+IF(input!$C$12,'Data Sheet'!C74,0)</f>
        <v>31.542146524755331</v>
      </c>
      <c r="H74">
        <f>+IF(input!$C$13,'Data Sheet'!D74,0)</f>
        <v>37.650793107935016</v>
      </c>
      <c r="I74">
        <f>+IF(input!$C$14,'Data Sheet'!E74,0)</f>
        <v>69.192939632690354</v>
      </c>
    </row>
    <row r="75" spans="2:9" x14ac:dyDescent="0.25">
      <c r="B75">
        <f t="shared" si="3"/>
        <v>1.3000000000000008E-2</v>
      </c>
      <c r="C75">
        <f t="shared" ref="C75:C117" si="4">+SQRT(2)*$C$4*SIN($C$1*B75+$C$6-$C$7)</f>
        <v>28.531361860234277</v>
      </c>
      <c r="D75">
        <f t="shared" ref="D75:D117" si="5">-SQRT(2)*$C$4*SIN($C$6-$C$7)*EXP(-$C$2/$C$3*B75)</f>
        <v>37.414967840636379</v>
      </c>
      <c r="E75">
        <f t="shared" ref="E75:E117" si="6">+C75+D75</f>
        <v>65.946329700870649</v>
      </c>
      <c r="G75">
        <f>+IF(input!$C$12,'Data Sheet'!C75,0)</f>
        <v>28.531361860234277</v>
      </c>
      <c r="H75">
        <f>+IF(input!$C$13,'Data Sheet'!D75,0)</f>
        <v>37.414967840636379</v>
      </c>
      <c r="I75">
        <f>+IF(input!$C$14,'Data Sheet'!E75,0)</f>
        <v>65.946329700870649</v>
      </c>
    </row>
    <row r="76" spans="2:9" x14ac:dyDescent="0.25">
      <c r="B76">
        <f t="shared" si="3"/>
        <v>1.3200000000000009E-2</v>
      </c>
      <c r="C76">
        <f t="shared" si="4"/>
        <v>25.407976945190224</v>
      </c>
      <c r="D76">
        <f t="shared" si="5"/>
        <v>37.180619661922222</v>
      </c>
      <c r="E76">
        <f t="shared" si="6"/>
        <v>62.58859660711245</v>
      </c>
      <c r="G76">
        <f>+IF(input!$C$12,'Data Sheet'!C76,0)</f>
        <v>25.407976945190224</v>
      </c>
      <c r="H76">
        <f>+IF(input!$C$13,'Data Sheet'!D76,0)</f>
        <v>37.180619661922222</v>
      </c>
      <c r="I76">
        <f>+IF(input!$C$14,'Data Sheet'!E76,0)</f>
        <v>62.58859660711245</v>
      </c>
    </row>
    <row r="77" spans="2:9" x14ac:dyDescent="0.25">
      <c r="B77">
        <f t="shared" ref="B77:B140" si="7">+B76+0.0002</f>
        <v>1.3400000000000009E-2</v>
      </c>
      <c r="C77">
        <f t="shared" si="4"/>
        <v>22.184318352944064</v>
      </c>
      <c r="D77">
        <f t="shared" si="5"/>
        <v>36.947739320066844</v>
      </c>
      <c r="E77">
        <f t="shared" si="6"/>
        <v>59.132057673010905</v>
      </c>
      <c r="G77">
        <f>+IF(input!$C$12,'Data Sheet'!C77,0)</f>
        <v>22.184318352944064</v>
      </c>
      <c r="H77">
        <f>+IF(input!$C$13,'Data Sheet'!D77,0)</f>
        <v>36.947739320066844</v>
      </c>
      <c r="I77">
        <f>+IF(input!$C$14,'Data Sheet'!E77,0)</f>
        <v>59.132057673010905</v>
      </c>
    </row>
    <row r="78" spans="2:9" x14ac:dyDescent="0.25">
      <c r="B78">
        <f t="shared" si="7"/>
        <v>1.360000000000001E-2</v>
      </c>
      <c r="C78">
        <f t="shared" si="4"/>
        <v>18.873108391209783</v>
      </c>
      <c r="D78">
        <f t="shared" si="5"/>
        <v>36.716317621292625</v>
      </c>
      <c r="E78">
        <f t="shared" si="6"/>
        <v>55.589426012502408</v>
      </c>
      <c r="G78">
        <f>+IF(input!$C$12,'Data Sheet'!C78,0)</f>
        <v>18.873108391209783</v>
      </c>
      <c r="H78">
        <f>+IF(input!$C$13,'Data Sheet'!D78,0)</f>
        <v>36.716317621292625</v>
      </c>
      <c r="I78">
        <f>+IF(input!$C$14,'Data Sheet'!E78,0)</f>
        <v>55.589426012502408</v>
      </c>
    </row>
    <row r="79" spans="2:9" x14ac:dyDescent="0.25">
      <c r="B79">
        <f t="shared" si="7"/>
        <v>1.380000000000001E-2</v>
      </c>
      <c r="C79">
        <f t="shared" si="4"/>
        <v>15.487414892958501</v>
      </c>
      <c r="D79">
        <f t="shared" si="5"/>
        <v>36.486345429407024</v>
      </c>
      <c r="E79">
        <f t="shared" si="6"/>
        <v>51.973760322365521</v>
      </c>
      <c r="G79">
        <f>+IF(input!$C$12,'Data Sheet'!C79,0)</f>
        <v>15.487414892958501</v>
      </c>
      <c r="H79">
        <f>+IF(input!$C$13,'Data Sheet'!D79,0)</f>
        <v>36.486345429407024</v>
      </c>
      <c r="I79">
        <f>+IF(input!$C$14,'Data Sheet'!E79,0)</f>
        <v>51.973760322365521</v>
      </c>
    </row>
    <row r="80" spans="2:9" x14ac:dyDescent="0.25">
      <c r="B80">
        <f t="shared" si="7"/>
        <v>1.4000000000000011E-2</v>
      </c>
      <c r="C80">
        <f t="shared" si="4"/>
        <v>12.040599643651495</v>
      </c>
      <c r="D80">
        <f t="shared" si="5"/>
        <v>36.257813665441951</v>
      </c>
      <c r="E80">
        <f t="shared" si="6"/>
        <v>48.298413309093448</v>
      </c>
      <c r="G80">
        <f>+IF(input!$C$12,'Data Sheet'!C80,0)</f>
        <v>12.040599643651495</v>
      </c>
      <c r="H80">
        <f>+IF(input!$C$13,'Data Sheet'!D80,0)</f>
        <v>36.257813665441951</v>
      </c>
      <c r="I80">
        <f>+IF(input!$C$14,'Data Sheet'!E80,0)</f>
        <v>48.298413309093448</v>
      </c>
    </row>
    <row r="81" spans="2:9" x14ac:dyDescent="0.25">
      <c r="B81">
        <f t="shared" si="7"/>
        <v>1.4200000000000011E-2</v>
      </c>
      <c r="C81">
        <f t="shared" si="4"/>
        <v>8.5462656483777231</v>
      </c>
      <c r="D81">
        <f t="shared" si="5"/>
        <v>36.030713307295315</v>
      </c>
      <c r="E81">
        <f t="shared" si="6"/>
        <v>44.576978955673042</v>
      </c>
      <c r="G81">
        <f>+IF(input!$C$12,'Data Sheet'!C81,0)</f>
        <v>8.5462656483777231</v>
      </c>
      <c r="H81">
        <f>+IF(input!$C$13,'Data Sheet'!D81,0)</f>
        <v>36.030713307295315</v>
      </c>
      <c r="I81">
        <f>+IF(input!$C$14,'Data Sheet'!E81,0)</f>
        <v>44.576978955673042</v>
      </c>
    </row>
    <row r="82" spans="2:9" x14ac:dyDescent="0.25">
      <c r="B82">
        <f t="shared" si="7"/>
        <v>1.4400000000000012E-2</v>
      </c>
      <c r="C82">
        <f t="shared" si="4"/>
        <v>5.0182034470072363</v>
      </c>
      <c r="D82">
        <f t="shared" si="5"/>
        <v>35.805035389374837</v>
      </c>
      <c r="E82">
        <f t="shared" si="6"/>
        <v>40.823238836382075</v>
      </c>
      <c r="G82">
        <f>+IF(input!$C$12,'Data Sheet'!C82,0)</f>
        <v>5.0182034470072363</v>
      </c>
      <c r="H82">
        <f>+IF(input!$C$13,'Data Sheet'!D82,0)</f>
        <v>35.805035389374837</v>
      </c>
      <c r="I82">
        <f>+IF(input!$C$14,'Data Sheet'!E82,0)</f>
        <v>40.823238836382075</v>
      </c>
    </row>
    <row r="83" spans="2:9" x14ac:dyDescent="0.25">
      <c r="B83">
        <f t="shared" si="7"/>
        <v>1.4600000000000012E-2</v>
      </c>
      <c r="C83">
        <f t="shared" si="4"/>
        <v>1.4703366892304413</v>
      </c>
      <c r="D83">
        <f t="shared" si="5"/>
        <v>35.580771002244113</v>
      </c>
      <c r="E83">
        <f t="shared" si="6"/>
        <v>37.051107691474556</v>
      </c>
      <c r="G83">
        <f>+IF(input!$C$12,'Data Sheet'!C83,0)</f>
        <v>1.4703366892304413</v>
      </c>
      <c r="H83">
        <f>+IF(input!$C$13,'Data Sheet'!D83,0)</f>
        <v>35.580771002244113</v>
      </c>
      <c r="I83">
        <f>+IF(input!$C$14,'Data Sheet'!E83,0)</f>
        <v>37.051107691474556</v>
      </c>
    </row>
    <row r="84" spans="2:9" x14ac:dyDescent="0.25">
      <c r="B84">
        <f t="shared" si="7"/>
        <v>1.4800000000000013E-2</v>
      </c>
      <c r="C84">
        <f t="shared" si="4"/>
        <v>-2.0833328157257589</v>
      </c>
      <c r="D84">
        <f t="shared" si="5"/>
        <v>35.357911292270899</v>
      </c>
      <c r="E84">
        <f t="shared" si="6"/>
        <v>33.274578476545138</v>
      </c>
      <c r="G84">
        <f>+IF(input!$C$12,'Data Sheet'!C84,0)</f>
        <v>-2.0833328157257589</v>
      </c>
      <c r="H84">
        <f>+IF(input!$C$13,'Data Sheet'!D84,0)</f>
        <v>35.357911292270899</v>
      </c>
      <c r="I84">
        <f>+IF(input!$C$14,'Data Sheet'!E84,0)</f>
        <v>33.274578476545138</v>
      </c>
    </row>
    <row r="85" spans="2:9" x14ac:dyDescent="0.25">
      <c r="B85">
        <f t="shared" si="7"/>
        <v>1.5000000000000013E-2</v>
      </c>
      <c r="C85">
        <f t="shared" si="4"/>
        <v>-5.6287803578425679</v>
      </c>
      <c r="D85">
        <f t="shared" si="5"/>
        <v>35.136447461277548</v>
      </c>
      <c r="E85">
        <f t="shared" si="6"/>
        <v>29.507667103434979</v>
      </c>
      <c r="G85">
        <f>+IF(input!$C$12,'Data Sheet'!C85,0)</f>
        <v>-5.6287803578425679</v>
      </c>
      <c r="H85">
        <f>+IF(input!$C$13,'Data Sheet'!D85,0)</f>
        <v>35.136447461277548</v>
      </c>
      <c r="I85">
        <f>+IF(input!$C$14,'Data Sheet'!E85,0)</f>
        <v>29.507667103434979</v>
      </c>
    </row>
    <row r="86" spans="2:9" x14ac:dyDescent="0.25">
      <c r="B86">
        <f t="shared" si="7"/>
        <v>1.5200000000000014E-2</v>
      </c>
      <c r="C86">
        <f t="shared" si="4"/>
        <v>-9.1520136754321104</v>
      </c>
      <c r="D86">
        <f t="shared" si="5"/>
        <v>34.916370766193694</v>
      </c>
      <c r="E86">
        <f t="shared" si="6"/>
        <v>25.764357090761585</v>
      </c>
      <c r="G86">
        <f>+IF(input!$C$12,'Data Sheet'!C86,0)</f>
        <v>-9.1520136754321104</v>
      </c>
      <c r="H86">
        <f>+IF(input!$C$13,'Data Sheet'!D86,0)</f>
        <v>34.916370766193694</v>
      </c>
      <c r="I86">
        <f>+IF(input!$C$14,'Data Sheet'!E86,0)</f>
        <v>25.764357090761585</v>
      </c>
    </row>
    <row r="87" spans="2:9" x14ac:dyDescent="0.25">
      <c r="B87">
        <f t="shared" si="7"/>
        <v>1.5400000000000014E-2</v>
      </c>
      <c r="C87">
        <f t="shared" si="4"/>
        <v>-12.639128176202</v>
      </c>
      <c r="D87">
        <f t="shared" si="5"/>
        <v>34.697672518711073</v>
      </c>
      <c r="E87">
        <f t="shared" si="6"/>
        <v>22.058544342509073</v>
      </c>
      <c r="G87">
        <f>+IF(input!$C$12,'Data Sheet'!C87,0)</f>
        <v>-12.639128176202</v>
      </c>
      <c r="H87">
        <f>+IF(input!$C$13,'Data Sheet'!D87,0)</f>
        <v>34.697672518711073</v>
      </c>
      <c r="I87">
        <f>+IF(input!$C$14,'Data Sheet'!E87,0)</f>
        <v>22.058544342509073</v>
      </c>
    </row>
    <row r="88" spans="2:9" x14ac:dyDescent="0.25">
      <c r="B88">
        <f t="shared" si="7"/>
        <v>1.5600000000000015E-2</v>
      </c>
      <c r="C88">
        <f t="shared" si="4"/>
        <v>-16.07636181232888</v>
      </c>
      <c r="D88">
        <f t="shared" si="5"/>
        <v>34.480344084940548</v>
      </c>
      <c r="E88">
        <f t="shared" si="6"/>
        <v>18.403982272611668</v>
      </c>
      <c r="G88">
        <f>+IF(input!$C$12,'Data Sheet'!C88,0)</f>
        <v>-16.07636181232888</v>
      </c>
      <c r="H88">
        <f>+IF(input!$C$13,'Data Sheet'!D88,0)</f>
        <v>34.480344084940548</v>
      </c>
      <c r="I88">
        <f>+IF(input!$C$14,'Data Sheet'!E88,0)</f>
        <v>18.403982272611668</v>
      </c>
    </row>
    <row r="89" spans="2:9" x14ac:dyDescent="0.25">
      <c r="B89">
        <f t="shared" si="7"/>
        <v>1.5800000000000015E-2</v>
      </c>
      <c r="C89">
        <f t="shared" si="4"/>
        <v>-19.450149392973529</v>
      </c>
      <c r="D89">
        <f t="shared" si="5"/>
        <v>34.264376885071215</v>
      </c>
      <c r="E89">
        <f t="shared" si="6"/>
        <v>14.814227492097686</v>
      </c>
      <c r="G89">
        <f>+IF(input!$C$12,'Data Sheet'!C89,0)</f>
        <v>-19.450149392973529</v>
      </c>
      <c r="H89">
        <f>+IF(input!$C$13,'Data Sheet'!D89,0)</f>
        <v>34.264376885071215</v>
      </c>
      <c r="I89">
        <f>+IF(input!$C$14,'Data Sheet'!E89,0)</f>
        <v>14.814227492097686</v>
      </c>
    </row>
    <row r="90" spans="2:9" x14ac:dyDescent="0.25">
      <c r="B90">
        <f t="shared" si="7"/>
        <v>1.6000000000000014E-2</v>
      </c>
      <c r="C90">
        <f t="shared" si="4"/>
        <v>-22.747176119892128</v>
      </c>
      <c r="D90">
        <f t="shared" si="5"/>
        <v>34.049762393031742</v>
      </c>
      <c r="E90">
        <f t="shared" si="6"/>
        <v>11.302586273139614</v>
      </c>
      <c r="G90">
        <f>+IF(input!$C$12,'Data Sheet'!C90,0)</f>
        <v>-22.747176119892128</v>
      </c>
      <c r="H90">
        <f>+IF(input!$C$13,'Data Sheet'!D90,0)</f>
        <v>34.049762393031742</v>
      </c>
      <c r="I90">
        <f>+IF(input!$C$14,'Data Sheet'!E90,0)</f>
        <v>11.302586273139614</v>
      </c>
    </row>
    <row r="91" spans="2:9" x14ac:dyDescent="0.25">
      <c r="B91">
        <f t="shared" si="7"/>
        <v>1.6200000000000013E-2</v>
      </c>
      <c r="C91">
        <f t="shared" si="4"/>
        <v>-25.954430134861763</v>
      </c>
      <c r="D91">
        <f t="shared" si="5"/>
        <v>33.836492136153687</v>
      </c>
      <c r="E91">
        <f t="shared" si="6"/>
        <v>7.8820620012919242</v>
      </c>
      <c r="G91">
        <f>+IF(input!$C$12,'Data Sheet'!C91,0)</f>
        <v>-25.954430134861763</v>
      </c>
      <c r="H91">
        <f>+IF(input!$C$13,'Data Sheet'!D91,0)</f>
        <v>33.836492136153687</v>
      </c>
      <c r="I91">
        <f>+IF(input!$C$14,'Data Sheet'!E91,0)</f>
        <v>7.8820620012919242</v>
      </c>
    </row>
    <row r="92" spans="2:9" x14ac:dyDescent="0.25">
      <c r="B92">
        <f t="shared" si="7"/>
        <v>1.6400000000000012E-2</v>
      </c>
      <c r="C92">
        <f t="shared" si="4"/>
        <v>-29.059253871540328</v>
      </c>
      <c r="D92">
        <f t="shared" si="5"/>
        <v>33.624557694837094</v>
      </c>
      <c r="E92">
        <f t="shared" si="6"/>
        <v>4.565303823296766</v>
      </c>
      <c r="G92">
        <f>+IF(input!$C$12,'Data Sheet'!C92,0)</f>
        <v>-29.059253871540328</v>
      </c>
      <c r="H92">
        <f>+IF(input!$C$13,'Data Sheet'!D92,0)</f>
        <v>33.624557694837094</v>
      </c>
      <c r="I92">
        <f>+IF(input!$C$14,'Data Sheet'!E92,0)</f>
        <v>4.565303823296766</v>
      </c>
    </row>
    <row r="93" spans="2:9" x14ac:dyDescent="0.25">
      <c r="B93">
        <f t="shared" si="7"/>
        <v>1.6600000000000011E-2</v>
      </c>
      <c r="C93">
        <f t="shared" si="4"/>
        <v>-32.049394009098194</v>
      </c>
      <c r="D93">
        <f t="shared" si="5"/>
        <v>33.413950702218067</v>
      </c>
      <c r="E93">
        <f t="shared" si="6"/>
        <v>1.3645566931198729</v>
      </c>
      <c r="G93">
        <f>+IF(input!$C$12,'Data Sheet'!C93,0)</f>
        <v>-32.049394009098194</v>
      </c>
      <c r="H93">
        <f>+IF(input!$C$13,'Data Sheet'!D93,0)</f>
        <v>33.413950702218067</v>
      </c>
      <c r="I93">
        <f>+IF(input!$C$14,'Data Sheet'!E93,0)</f>
        <v>1.3645566931198729</v>
      </c>
    </row>
    <row r="94" spans="2:9" x14ac:dyDescent="0.25">
      <c r="B94">
        <f t="shared" si="7"/>
        <v>1.6800000000000009E-2</v>
      </c>
      <c r="C94">
        <f t="shared" si="4"/>
        <v>-34.913049830477505</v>
      </c>
      <c r="D94">
        <f t="shared" si="5"/>
        <v>33.204662843838442</v>
      </c>
      <c r="E94">
        <f t="shared" si="6"/>
        <v>-1.7083869866390629</v>
      </c>
      <c r="G94">
        <f>+IF(input!$C$12,'Data Sheet'!C94,0)</f>
        <v>-34.913049830477505</v>
      </c>
      <c r="H94">
        <f>+IF(input!$C$13,'Data Sheet'!D94,0)</f>
        <v>33.204662843838442</v>
      </c>
      <c r="I94">
        <f>+IF(input!$C$14,'Data Sheet'!E94,0)</f>
        <v>-1.7083869866390629</v>
      </c>
    </row>
    <row r="95" spans="2:9" x14ac:dyDescent="0.25">
      <c r="B95">
        <f t="shared" si="7"/>
        <v>1.7000000000000008E-2</v>
      </c>
      <c r="C95">
        <f t="shared" si="4"/>
        <v>-37.638919794431189</v>
      </c>
      <c r="D95">
        <f t="shared" si="5"/>
        <v>32.996685857317566</v>
      </c>
      <c r="E95">
        <f t="shared" si="6"/>
        <v>-4.6422339371136232</v>
      </c>
      <c r="G95">
        <f>+IF(input!$C$12,'Data Sheet'!C95,0)</f>
        <v>-37.638919794431189</v>
      </c>
      <c r="H95">
        <f>+IF(input!$C$13,'Data Sheet'!D95,0)</f>
        <v>32.996685857317566</v>
      </c>
      <c r="I95">
        <f>+IF(input!$C$14,'Data Sheet'!E95,0)</f>
        <v>-4.6422339371136232</v>
      </c>
    </row>
    <row r="96" spans="2:9" x14ac:dyDescent="0.25">
      <c r="B96">
        <f t="shared" si="7"/>
        <v>1.7200000000000007E-2</v>
      </c>
      <c r="C96">
        <f t="shared" si="4"/>
        <v>-40.216246137543031</v>
      </c>
      <c r="D96">
        <f t="shared" si="5"/>
        <v>32.790011532026107</v>
      </c>
      <c r="E96">
        <f t="shared" si="6"/>
        <v>-7.4262346055169246</v>
      </c>
      <c r="G96">
        <f>+IF(input!$C$12,'Data Sheet'!C96,0)</f>
        <v>-40.216246137543031</v>
      </c>
      <c r="H96">
        <f>+IF(input!$C$13,'Data Sheet'!D96,0)</f>
        <v>32.790011532026107</v>
      </c>
      <c r="I96">
        <f>+IF(input!$C$14,'Data Sheet'!E96,0)</f>
        <v>-7.4262346055169246</v>
      </c>
    </row>
    <row r="97" spans="2:9" x14ac:dyDescent="0.25">
      <c r="B97">
        <f t="shared" si="7"/>
        <v>1.7400000000000006E-2</v>
      </c>
      <c r="C97">
        <f t="shared" si="4"/>
        <v>-42.634857330205179</v>
      </c>
      <c r="D97">
        <f t="shared" si="5"/>
        <v>32.584631708761883</v>
      </c>
      <c r="E97">
        <f t="shared" si="6"/>
        <v>-10.050225621443296</v>
      </c>
      <c r="G97">
        <f>+IF(input!$C$12,'Data Sheet'!C97,0)</f>
        <v>-42.634857330205179</v>
      </c>
      <c r="H97">
        <f>+IF(input!$C$13,'Data Sheet'!D97,0)</f>
        <v>32.584631708761883</v>
      </c>
      <c r="I97">
        <f>+IF(input!$C$14,'Data Sheet'!E97,0)</f>
        <v>-10.050225621443296</v>
      </c>
    </row>
    <row r="98" spans="2:9" x14ac:dyDescent="0.25">
      <c r="B98">
        <f t="shared" si="7"/>
        <v>1.7600000000000005E-2</v>
      </c>
      <c r="C98">
        <f t="shared" si="4"/>
        <v>-44.88520821899855</v>
      </c>
      <c r="D98">
        <f t="shared" si="5"/>
        <v>32.380538279427796</v>
      </c>
      <c r="E98">
        <f t="shared" si="6"/>
        <v>-12.504669939570753</v>
      </c>
      <c r="G98">
        <f>+IF(input!$C$12,'Data Sheet'!C98,0)</f>
        <v>-44.88520821899855</v>
      </c>
      <c r="H98">
        <f>+IF(input!$C$13,'Data Sheet'!D98,0)</f>
        <v>32.380538279427796</v>
      </c>
      <c r="I98">
        <f>+IF(input!$C$14,'Data Sheet'!E98,0)</f>
        <v>-12.504669939570753</v>
      </c>
    </row>
    <row r="99" spans="2:9" x14ac:dyDescent="0.25">
      <c r="B99">
        <f t="shared" si="7"/>
        <v>1.7800000000000003E-2</v>
      </c>
      <c r="C99">
        <f t="shared" si="4"/>
        <v>-46.958417697052596</v>
      </c>
      <c r="D99">
        <f t="shared" si="5"/>
        <v>32.177723186711724</v>
      </c>
      <c r="E99">
        <f t="shared" si="6"/>
        <v>-14.780694510340872</v>
      </c>
      <c r="G99">
        <f>+IF(input!$C$12,'Data Sheet'!C99,0)</f>
        <v>-46.958417697052596</v>
      </c>
      <c r="H99">
        <f>+IF(input!$C$13,'Data Sheet'!D99,0)</f>
        <v>32.177723186711724</v>
      </c>
      <c r="I99">
        <f>+IF(input!$C$14,'Data Sheet'!E99,0)</f>
        <v>-14.780694510340872</v>
      </c>
    </row>
    <row r="100" spans="2:9" x14ac:dyDescent="0.25">
      <c r="B100">
        <f t="shared" si="7"/>
        <v>1.8000000000000002E-2</v>
      </c>
      <c r="C100">
        <f t="shared" si="4"/>
        <v>-48.846303753716761</v>
      </c>
      <c r="D100">
        <f t="shared" si="5"/>
        <v>31.976178423768374</v>
      </c>
      <c r="E100">
        <f t="shared" si="6"/>
        <v>-16.870125329948387</v>
      </c>
      <c r="G100">
        <f>+IF(input!$C$12,'Data Sheet'!C100,0)</f>
        <v>-48.846303753716761</v>
      </c>
      <c r="H100">
        <f>+IF(input!$C$13,'Data Sheet'!D100,0)</f>
        <v>31.976178423768374</v>
      </c>
      <c r="I100">
        <f>+IF(input!$C$14,'Data Sheet'!E100,0)</f>
        <v>-16.870125329948387</v>
      </c>
    </row>
    <row r="101" spans="2:9" x14ac:dyDescent="0.25">
      <c r="B101">
        <f t="shared" si="7"/>
        <v>1.8200000000000001E-2</v>
      </c>
      <c r="C101">
        <f t="shared" si="4"/>
        <v>-50.541415765218481</v>
      </c>
      <c r="D101">
        <f t="shared" si="5"/>
        <v>31.775896033903262</v>
      </c>
      <c r="E101">
        <f t="shared" si="6"/>
        <v>-18.765519731315219</v>
      </c>
      <c r="G101">
        <f>+IF(input!$C$12,'Data Sheet'!C101,0)</f>
        <v>-50.541415765218481</v>
      </c>
      <c r="H101">
        <f>+IF(input!$C$13,'Data Sheet'!D101,0)</f>
        <v>31.775896033903262</v>
      </c>
      <c r="I101">
        <f>+IF(input!$C$14,'Data Sheet'!E101,0)</f>
        <v>-18.765519731315219</v>
      </c>
    </row>
    <row r="102" spans="2:9" x14ac:dyDescent="0.25">
      <c r="B102">
        <f t="shared" si="7"/>
        <v>1.84E-2</v>
      </c>
      <c r="C102">
        <f t="shared" si="4"/>
        <v>-52.037063898871381</v>
      </c>
      <c r="D102">
        <f t="shared" si="5"/>
        <v>31.576868110258548</v>
      </c>
      <c r="E102">
        <f t="shared" si="6"/>
        <v>-20.460195788612833</v>
      </c>
      <c r="G102">
        <f>+IF(input!$C$12,'Data Sheet'!C102,0)</f>
        <v>-52.037063898871381</v>
      </c>
      <c r="H102">
        <f>+IF(input!$C$13,'Data Sheet'!D102,0)</f>
        <v>31.576868110258548</v>
      </c>
      <c r="I102">
        <f>+IF(input!$C$14,'Data Sheet'!E102,0)</f>
        <v>-20.460195788612833</v>
      </c>
    </row>
    <row r="103" spans="2:9" x14ac:dyDescent="0.25">
      <c r="B103">
        <f t="shared" si="7"/>
        <v>1.8599999999999998E-2</v>
      </c>
      <c r="C103">
        <f t="shared" si="4"/>
        <v>-53.327345514788561</v>
      </c>
      <c r="D103">
        <f t="shared" si="5"/>
        <v>31.3790867955009</v>
      </c>
      <c r="E103">
        <f t="shared" si="6"/>
        <v>-21.948258719287661</v>
      </c>
      <c r="G103">
        <f>+IF(input!$C$12,'Data Sheet'!C103,0)</f>
        <v>-53.327345514788561</v>
      </c>
      <c r="H103">
        <f>+IF(input!$C$13,'Data Sheet'!D103,0)</f>
        <v>31.3790867955009</v>
      </c>
      <c r="I103">
        <f>+IF(input!$C$14,'Data Sheet'!E103,0)</f>
        <v>-21.948258719287661</v>
      </c>
    </row>
    <row r="104" spans="2:9" x14ac:dyDescent="0.25">
      <c r="B104">
        <f t="shared" si="7"/>
        <v>1.8799999999999997E-2</v>
      </c>
      <c r="C104">
        <f t="shared" si="4"/>
        <v>-54.407168460905602</v>
      </c>
      <c r="D104">
        <f t="shared" si="5"/>
        <v>31.182544281511294</v>
      </c>
      <c r="E104">
        <f t="shared" si="6"/>
        <v>-23.224624179394308</v>
      </c>
      <c r="G104">
        <f>+IF(input!$C$12,'Data Sheet'!C104,0)</f>
        <v>-54.407168460905602</v>
      </c>
      <c r="H104">
        <f>+IF(input!$C$13,'Data Sheet'!D104,0)</f>
        <v>31.182544281511294</v>
      </c>
      <c r="I104">
        <f>+IF(input!$C$14,'Data Sheet'!E104,0)</f>
        <v>-23.224624179394308</v>
      </c>
    </row>
    <row r="105" spans="2:9" x14ac:dyDescent="0.25">
      <c r="B105">
        <f t="shared" si="7"/>
        <v>1.8999999999999996E-2</v>
      </c>
      <c r="C105">
        <f t="shared" si="4"/>
        <v>-55.272271169378357</v>
      </c>
      <c r="D105">
        <f t="shared" si="5"/>
        <v>30.987232809076758</v>
      </c>
      <c r="E105">
        <f t="shared" si="6"/>
        <v>-24.285038360301598</v>
      </c>
      <c r="G105">
        <f>+IF(input!$C$12,'Data Sheet'!C105,0)</f>
        <v>-55.272271169378357</v>
      </c>
      <c r="H105">
        <f>+IF(input!$C$13,'Data Sheet'!D105,0)</f>
        <v>30.987232809076758</v>
      </c>
      <c r="I105">
        <f>+IF(input!$C$14,'Data Sheet'!E105,0)</f>
        <v>-24.285038360301598</v>
      </c>
    </row>
    <row r="106" spans="2:9" x14ac:dyDescent="0.25">
      <c r="B106">
        <f t="shared" si="7"/>
        <v>1.9199999999999995E-2</v>
      </c>
      <c r="C106">
        <f t="shared" si="4"/>
        <v>-55.919239475044314</v>
      </c>
      <c r="D106">
        <f t="shared" si="5"/>
        <v>30.793144667584045</v>
      </c>
      <c r="E106">
        <f t="shared" si="6"/>
        <v>-25.126094807460269</v>
      </c>
      <c r="G106">
        <f>+IF(input!$C$12,'Data Sheet'!C106,0)</f>
        <v>-55.919239475044314</v>
      </c>
      <c r="H106">
        <f>+IF(input!$C$13,'Data Sheet'!D106,0)</f>
        <v>30.793144667584045</v>
      </c>
      <c r="I106">
        <f>+IF(input!$C$14,'Data Sheet'!E106,0)</f>
        <v>-25.126094807460269</v>
      </c>
    </row>
    <row r="107" spans="2:9" x14ac:dyDescent="0.25">
      <c r="B107">
        <f t="shared" si="7"/>
        <v>1.9399999999999994E-2</v>
      </c>
      <c r="C107">
        <f t="shared" si="4"/>
        <v>-56.345520089572709</v>
      </c>
      <c r="D107">
        <f t="shared" si="5"/>
        <v>30.600272194715259</v>
      </c>
      <c r="E107">
        <f t="shared" si="6"/>
        <v>-25.745247894857449</v>
      </c>
      <c r="G107">
        <f>+IF(input!$C$12,'Data Sheet'!C107,0)</f>
        <v>-56.345520089572709</v>
      </c>
      <c r="H107">
        <f>+IF(input!$C$13,'Data Sheet'!D107,0)</f>
        <v>30.600272194715259</v>
      </c>
      <c r="I107">
        <f>+IF(input!$C$14,'Data Sheet'!E107,0)</f>
        <v>-25.745247894857449</v>
      </c>
    </row>
    <row r="108" spans="2:9" x14ac:dyDescent="0.25">
      <c r="B108">
        <f t="shared" si="7"/>
        <v>1.9599999999999992E-2</v>
      </c>
      <c r="C108">
        <f t="shared" si="4"/>
        <v>-56.549430678127095</v>
      </c>
      <c r="D108">
        <f t="shared" si="5"/>
        <v>30.40860777614531</v>
      </c>
      <c r="E108">
        <f t="shared" si="6"/>
        <v>-26.140822901981785</v>
      </c>
      <c r="G108">
        <f>+IF(input!$C$12,'Data Sheet'!C108,0)</f>
        <v>-56.549430678127095</v>
      </c>
      <c r="H108">
        <f>+IF(input!$C$13,'Data Sheet'!D108,0)</f>
        <v>30.40860777614531</v>
      </c>
      <c r="I108">
        <f>+IF(input!$C$14,'Data Sheet'!E108,0)</f>
        <v>-26.140822901981785</v>
      </c>
    </row>
    <row r="109" spans="2:9" x14ac:dyDescent="0.25">
      <c r="B109">
        <f t="shared" si="7"/>
        <v>1.9799999999999991E-2</v>
      </c>
      <c r="C109">
        <f t="shared" si="4"/>
        <v>-56.530166498772331</v>
      </c>
      <c r="D109">
        <f t="shared" si="5"/>
        <v>30.218143845241354</v>
      </c>
      <c r="E109">
        <f t="shared" si="6"/>
        <v>-26.312022653530978</v>
      </c>
      <c r="G109">
        <f>+IF(input!$C$12,'Data Sheet'!C109,0)</f>
        <v>-56.530166498772331</v>
      </c>
      <c r="H109">
        <f>+IF(input!$C$13,'Data Sheet'!D109,0)</f>
        <v>30.218143845241354</v>
      </c>
      <c r="I109">
        <f>+IF(input!$C$14,'Data Sheet'!E109,0)</f>
        <v>-26.312022653530978</v>
      </c>
    </row>
    <row r="110" spans="2:9" x14ac:dyDescent="0.25">
      <c r="B110">
        <f t="shared" si="7"/>
        <v>1.999999999999999E-2</v>
      </c>
      <c r="C110">
        <f t="shared" si="4"/>
        <v>-56.287803578423372</v>
      </c>
      <c r="D110">
        <f t="shared" si="5"/>
        <v>30.028872882764052</v>
      </c>
      <c r="E110">
        <f t="shared" si="6"/>
        <v>-26.25893069565932</v>
      </c>
      <c r="G110">
        <f>+IF(input!$C$12,'Data Sheet'!C110,0)</f>
        <v>-56.287803578423372</v>
      </c>
      <c r="H110">
        <f>+IF(input!$C$13,'Data Sheet'!D110,0)</f>
        <v>30.028872882764052</v>
      </c>
      <c r="I110">
        <f>+IF(input!$C$14,'Data Sheet'!E110,0)</f>
        <v>-26.25893069565932</v>
      </c>
    </row>
    <row r="111" spans="2:9" x14ac:dyDescent="0.25">
      <c r="B111">
        <f t="shared" si="7"/>
        <v>2.0199999999999989E-2</v>
      </c>
      <c r="C111">
        <f t="shared" si="4"/>
        <v>-55.823298412801734</v>
      </c>
      <c r="D111">
        <f t="shared" si="5"/>
        <v>29.84078741657072</v>
      </c>
      <c r="E111">
        <f t="shared" si="6"/>
        <v>-25.982510996231014</v>
      </c>
      <c r="G111">
        <f>+IF(input!$C$12,'Data Sheet'!C111,0)</f>
        <v>-55.823298412801734</v>
      </c>
      <c r="H111">
        <f>+IF(input!$C$13,'Data Sheet'!D111,0)</f>
        <v>29.84078741657072</v>
      </c>
      <c r="I111">
        <f>+IF(input!$C$14,'Data Sheet'!E111,0)</f>
        <v>-25.982510996231014</v>
      </c>
    </row>
    <row r="112" spans="2:9" x14ac:dyDescent="0.25">
      <c r="B112">
        <f t="shared" si="7"/>
        <v>2.0399999999999988E-2</v>
      </c>
      <c r="C112">
        <f t="shared" si="4"/>
        <v>-55.138484191583906</v>
      </c>
      <c r="D112">
        <f t="shared" si="5"/>
        <v>29.653880021320358</v>
      </c>
      <c r="E112">
        <f t="shared" si="6"/>
        <v>-25.484604170263548</v>
      </c>
      <c r="G112">
        <f>+IF(input!$C$12,'Data Sheet'!C112,0)</f>
        <v>-55.138484191583906</v>
      </c>
      <c r="H112">
        <f>+IF(input!$C$13,'Data Sheet'!D112,0)</f>
        <v>29.653880021320358</v>
      </c>
      <c r="I112">
        <f>+IF(input!$C$14,'Data Sheet'!E112,0)</f>
        <v>-25.484604170263548</v>
      </c>
    </row>
    <row r="113" spans="2:9" x14ac:dyDescent="0.25">
      <c r="B113">
        <f t="shared" si="7"/>
        <v>2.0599999999999986E-2</v>
      </c>
      <c r="C113">
        <f t="shared" si="4"/>
        <v>-54.236063563639185</v>
      </c>
      <c r="D113">
        <f t="shared" si="5"/>
        <v>29.468143318180473</v>
      </c>
      <c r="E113">
        <f t="shared" si="6"/>
        <v>-24.767920245458711</v>
      </c>
      <c r="G113">
        <f>+IF(input!$C$12,'Data Sheet'!C113,0)</f>
        <v>-54.236063563639185</v>
      </c>
      <c r="H113">
        <f>+IF(input!$C$13,'Data Sheet'!D113,0)</f>
        <v>29.468143318180473</v>
      </c>
      <c r="I113">
        <f>+IF(input!$C$14,'Data Sheet'!E113,0)</f>
        <v>-24.767920245458711</v>
      </c>
    </row>
    <row r="114" spans="2:9" x14ac:dyDescent="0.25">
      <c r="B114">
        <f t="shared" si="7"/>
        <v>2.0799999999999985E-2</v>
      </c>
      <c r="C114">
        <f t="shared" si="4"/>
        <v>-53.11959797090929</v>
      </c>
      <c r="D114">
        <f t="shared" si="5"/>
        <v>29.283569974535823</v>
      </c>
      <c r="E114">
        <f t="shared" si="6"/>
        <v>-23.836027996373467</v>
      </c>
      <c r="G114">
        <f>+IF(input!$C$12,'Data Sheet'!C114,0)</f>
        <v>-53.11959797090929</v>
      </c>
      <c r="H114">
        <f>+IF(input!$C$13,'Data Sheet'!D114,0)</f>
        <v>29.283569974535823</v>
      </c>
      <c r="I114">
        <f>+IF(input!$C$14,'Data Sheet'!E114,0)</f>
        <v>-23.836027996373467</v>
      </c>
    </row>
    <row r="115" spans="2:9" x14ac:dyDescent="0.25">
      <c r="B115">
        <f t="shared" si="7"/>
        <v>2.0999999999999984E-2</v>
      </c>
      <c r="C115">
        <f t="shared" si="4"/>
        <v>-51.793493593024124</v>
      </c>
      <c r="D115">
        <f t="shared" si="5"/>
        <v>29.100152703698896</v>
      </c>
      <c r="E115">
        <f t="shared" si="6"/>
        <v>-22.693340889325228</v>
      </c>
      <c r="G115">
        <f>+IF(input!$C$12,'Data Sheet'!C115,0)</f>
        <v>-51.793493593024124</v>
      </c>
      <c r="H115">
        <f>+IF(input!$C$13,'Data Sheet'!D115,0)</f>
        <v>29.100152703698896</v>
      </c>
      <c r="I115">
        <f>+IF(input!$C$14,'Data Sheet'!E115,0)</f>
        <v>-22.693340889325228</v>
      </c>
    </row>
    <row r="116" spans="2:9" x14ac:dyDescent="0.25">
      <c r="B116">
        <f t="shared" si="7"/>
        <v>2.1199999999999983E-2</v>
      </c>
      <c r="C116">
        <f t="shared" si="4"/>
        <v>-50.262983958123726</v>
      </c>
      <c r="D116">
        <f t="shared" si="5"/>
        <v>28.917884264622256</v>
      </c>
      <c r="E116">
        <f t="shared" si="6"/>
        <v>-21.345099693501471</v>
      </c>
      <c r="G116">
        <f>+IF(input!$C$12,'Data Sheet'!C116,0)</f>
        <v>-50.262983958123726</v>
      </c>
      <c r="H116">
        <f>+IF(input!$C$13,'Data Sheet'!D116,0)</f>
        <v>28.917884264622256</v>
      </c>
      <c r="I116">
        <f>+IF(input!$C$14,'Data Sheet'!E116,0)</f>
        <v>-21.345099693501471</v>
      </c>
    </row>
    <row r="117" spans="2:9" x14ac:dyDescent="0.25">
      <c r="B117">
        <f t="shared" si="7"/>
        <v>2.1399999999999982E-2</v>
      </c>
      <c r="C117">
        <f t="shared" si="4"/>
        <v>-48.534109288513726</v>
      </c>
      <c r="D117">
        <f t="shared" si="5"/>
        <v>28.736757461612669</v>
      </c>
      <c r="E117">
        <f t="shared" si="6"/>
        <v>-19.797351826901057</v>
      </c>
      <c r="G117">
        <f>+IF(input!$C$12,'Data Sheet'!C117,0)</f>
        <v>-48.534109288513726</v>
      </c>
      <c r="H117">
        <f>+IF(input!$C$13,'Data Sheet'!D117,0)</f>
        <v>28.736757461612669</v>
      </c>
      <c r="I117">
        <f>+IF(input!$C$14,'Data Sheet'!E117,0)</f>
        <v>-19.797351826901057</v>
      </c>
    </row>
    <row r="118" spans="2:9" x14ac:dyDescent="0.25">
      <c r="B118">
        <f t="shared" si="7"/>
        <v>2.159999999999998E-2</v>
      </c>
      <c r="C118">
        <f t="shared" ref="C118:C181" si="8">+SQRT(2)*$C$4*SIN($C$1*B118+$C$6-$C$7)</f>
        <v>-46.613692662667347</v>
      </c>
      <c r="D118">
        <f t="shared" ref="D118:D181" si="9">-SQRT(2)*$C$4*SIN($C$6-$C$7)*EXP(-$C$2/$C$3*B118)</f>
        <v>28.556765144047056</v>
      </c>
      <c r="E118">
        <f t="shared" ref="E118:E181" si="10">+C118+D118</f>
        <v>-18.056927518620292</v>
      </c>
      <c r="G118">
        <f>+IF(input!$C$12,'Data Sheet'!C118,0)</f>
        <v>-46.613692662667347</v>
      </c>
      <c r="H118">
        <f>+IF(input!$C$13,'Data Sheet'!D118,0)</f>
        <v>28.556765144047056</v>
      </c>
      <c r="I118">
        <f>+IF(input!$C$14,'Data Sheet'!E118,0)</f>
        <v>-18.056927518620292</v>
      </c>
    </row>
    <row r="119" spans="2:9" x14ac:dyDescent="0.25">
      <c r="B119">
        <f t="shared" si="7"/>
        <v>2.1799999999999979E-2</v>
      </c>
      <c r="C119">
        <f t="shared" si="8"/>
        <v>-44.509313087651918</v>
      </c>
      <c r="D119">
        <f t="shared" si="9"/>
        <v>28.377900206090143</v>
      </c>
      <c r="E119">
        <f t="shared" si="10"/>
        <v>-16.131412881561776</v>
      </c>
      <c r="G119">
        <f>+IF(input!$C$12,'Data Sheet'!C119,0)</f>
        <v>-44.509313087651918</v>
      </c>
      <c r="H119">
        <f>+IF(input!$C$13,'Data Sheet'!D119,0)</f>
        <v>28.377900206090143</v>
      </c>
      <c r="I119">
        <f>+IF(input!$C$14,'Data Sheet'!E119,0)</f>
        <v>-16.131412881561776</v>
      </c>
    </row>
    <row r="120" spans="2:9" x14ac:dyDescent="0.25">
      <c r="B120">
        <f t="shared" si="7"/>
        <v>2.1999999999999978E-2</v>
      </c>
      <c r="C120">
        <f t="shared" si="8"/>
        <v>-42.229275588250438</v>
      </c>
      <c r="D120">
        <f t="shared" si="9"/>
        <v>28.200155586413992</v>
      </c>
      <c r="E120">
        <f t="shared" si="10"/>
        <v>-14.029120001836446</v>
      </c>
      <c r="G120">
        <f>+IF(input!$C$12,'Data Sheet'!C120,0)</f>
        <v>-42.229275588250438</v>
      </c>
      <c r="H120">
        <f>+IF(input!$C$13,'Data Sheet'!D120,0)</f>
        <v>28.200155586413992</v>
      </c>
      <c r="I120">
        <f>+IF(input!$C$14,'Data Sheet'!E120,0)</f>
        <v>-14.029120001836446</v>
      </c>
    </row>
    <row r="121" spans="2:9" x14ac:dyDescent="0.25">
      <c r="B121">
        <f t="shared" si="7"/>
        <v>2.2199999999999977E-2</v>
      </c>
      <c r="C121">
        <f t="shared" si="8"/>
        <v>-39.782578430823008</v>
      </c>
      <c r="D121">
        <f t="shared" si="9"/>
        <v>28.0235242679192</v>
      </c>
      <c r="E121">
        <f t="shared" si="10"/>
        <v>-11.759054162903809</v>
      </c>
      <c r="G121">
        <f>+IF(input!$C$12,'Data Sheet'!C121,0)</f>
        <v>-39.782578430823008</v>
      </c>
      <c r="H121">
        <f>+IF(input!$C$13,'Data Sheet'!D121,0)</f>
        <v>28.0235242679192</v>
      </c>
      <c r="I121">
        <f>+IF(input!$C$14,'Data Sheet'!E121,0)</f>
        <v>-11.759054162903809</v>
      </c>
    </row>
    <row r="122" spans="2:9" x14ac:dyDescent="0.25">
      <c r="B122">
        <f t="shared" si="7"/>
        <v>2.2399999999999975E-2</v>
      </c>
      <c r="C122">
        <f t="shared" si="8"/>
        <v>-37.178877611260418</v>
      </c>
      <c r="D122">
        <f t="shared" si="9"/>
        <v>27.847999277457866</v>
      </c>
      <c r="E122">
        <f t="shared" si="10"/>
        <v>-9.330878333802552</v>
      </c>
      <c r="G122">
        <f>+IF(input!$C$12,'Data Sheet'!C122,0)</f>
        <v>-37.178877611260418</v>
      </c>
      <c r="H122">
        <f>+IF(input!$C$13,'Data Sheet'!D122,0)</f>
        <v>27.847999277457866</v>
      </c>
      <c r="I122">
        <f>+IF(input!$C$14,'Data Sheet'!E122,0)</f>
        <v>-9.330878333802552</v>
      </c>
    </row>
    <row r="123" spans="2:9" x14ac:dyDescent="0.25">
      <c r="B123">
        <f t="shared" si="7"/>
        <v>2.2599999999999974E-2</v>
      </c>
      <c r="C123">
        <f t="shared" si="8"/>
        <v>-34.428448747179644</v>
      </c>
      <c r="D123">
        <f t="shared" si="9"/>
        <v>27.673573685558328</v>
      </c>
      <c r="E123">
        <f t="shared" si="10"/>
        <v>-6.7548750616213162</v>
      </c>
      <c r="G123">
        <f>+IF(input!$C$12,'Data Sheet'!C123,0)</f>
        <v>-34.428448747179644</v>
      </c>
      <c r="H123">
        <f>+IF(input!$C$13,'Data Sheet'!D123,0)</f>
        <v>27.673573685558328</v>
      </c>
      <c r="I123">
        <f>+IF(input!$C$14,'Data Sheet'!E123,0)</f>
        <v>-6.7548750616213162</v>
      </c>
    </row>
    <row r="124" spans="2:9" x14ac:dyDescent="0.25">
      <c r="B124">
        <f t="shared" si="7"/>
        <v>2.2799999999999973E-2</v>
      </c>
      <c r="C124">
        <f t="shared" si="8"/>
        <v>-31.542146524755839</v>
      </c>
      <c r="D124">
        <f t="shared" si="9"/>
        <v>27.500240606151564</v>
      </c>
      <c r="E124">
        <f t="shared" si="10"/>
        <v>-4.0419059186042752</v>
      </c>
      <c r="G124">
        <f>+IF(input!$C$12,'Data Sheet'!C124,0)</f>
        <v>-31.542146524755839</v>
      </c>
      <c r="H124">
        <f>+IF(input!$C$13,'Data Sheet'!D124,0)</f>
        <v>27.500240606151564</v>
      </c>
      <c r="I124">
        <f>+IF(input!$C$14,'Data Sheet'!E124,0)</f>
        <v>-4.0419059186042752</v>
      </c>
    </row>
    <row r="125" spans="2:9" x14ac:dyDescent="0.25">
      <c r="B125">
        <f t="shared" si="7"/>
        <v>2.2999999999999972E-2</v>
      </c>
      <c r="C125">
        <f t="shared" si="8"/>
        <v>-28.531361860234849</v>
      </c>
      <c r="D125">
        <f t="shared" si="9"/>
        <v>27.327993196299374</v>
      </c>
      <c r="E125">
        <f t="shared" si="10"/>
        <v>-1.2033686639354748</v>
      </c>
      <c r="G125">
        <f>+IF(input!$C$12,'Data Sheet'!C125,0)</f>
        <v>-28.531361860234849</v>
      </c>
      <c r="H125">
        <f>+IF(input!$C$13,'Data Sheet'!D125,0)</f>
        <v>27.327993196299374</v>
      </c>
      <c r="I125">
        <f>+IF(input!$C$14,'Data Sheet'!E125,0)</f>
        <v>-1.2033686639354748</v>
      </c>
    </row>
    <row r="126" spans="2:9" x14ac:dyDescent="0.25">
      <c r="B126">
        <f t="shared" si="7"/>
        <v>2.3199999999999971E-2</v>
      </c>
      <c r="C126">
        <f t="shared" si="8"/>
        <v>-25.407976945190857</v>
      </c>
      <c r="D126">
        <f t="shared" si="9"/>
        <v>27.156824655924204</v>
      </c>
      <c r="E126">
        <f t="shared" si="10"/>
        <v>1.7488477107333473</v>
      </c>
      <c r="G126">
        <f>+IF(input!$C$12,'Data Sheet'!C126,0)</f>
        <v>-25.407976945190857</v>
      </c>
      <c r="H126">
        <f>+IF(input!$C$13,'Data Sheet'!D126,0)</f>
        <v>27.156824655924204</v>
      </c>
      <c r="I126">
        <f>+IF(input!$C$14,'Data Sheet'!E126,0)</f>
        <v>1.7488477107333473</v>
      </c>
    </row>
    <row r="127" spans="2:9" x14ac:dyDescent="0.25">
      <c r="B127">
        <f t="shared" si="7"/>
        <v>2.3399999999999969E-2</v>
      </c>
      <c r="C127">
        <f t="shared" si="8"/>
        <v>-22.184318352944718</v>
      </c>
      <c r="D127">
        <f t="shared" si="9"/>
        <v>26.986728227540716</v>
      </c>
      <c r="E127">
        <f t="shared" si="10"/>
        <v>4.8024098745959982</v>
      </c>
      <c r="G127">
        <f>+IF(input!$C$12,'Data Sheet'!C127,0)</f>
        <v>-22.184318352944718</v>
      </c>
      <c r="H127">
        <f>+IF(input!$C$13,'Data Sheet'!D127,0)</f>
        <v>26.986728227540716</v>
      </c>
      <c r="I127">
        <f>+IF(input!$C$14,'Data Sheet'!E127,0)</f>
        <v>4.8024098745959982</v>
      </c>
    </row>
    <row r="128" spans="2:9" x14ac:dyDescent="0.25">
      <c r="B128">
        <f t="shared" si="7"/>
        <v>2.3599999999999968E-2</v>
      </c>
      <c r="C128">
        <f t="shared" si="8"/>
        <v>-18.873108391210501</v>
      </c>
      <c r="D128">
        <f t="shared" si="9"/>
        <v>26.817697195988973</v>
      </c>
      <c r="E128">
        <f t="shared" si="10"/>
        <v>7.9445888047784727</v>
      </c>
      <c r="G128">
        <f>+IF(input!$C$12,'Data Sheet'!C128,0)</f>
        <v>-18.873108391210501</v>
      </c>
      <c r="H128">
        <f>+IF(input!$C$13,'Data Sheet'!D128,0)</f>
        <v>26.817697195988973</v>
      </c>
      <c r="I128">
        <f>+IF(input!$C$14,'Data Sheet'!E128,0)</f>
        <v>7.9445888047784727</v>
      </c>
    </row>
    <row r="129" spans="2:9" x14ac:dyDescent="0.25">
      <c r="B129">
        <f t="shared" si="7"/>
        <v>2.3799999999999967E-2</v>
      </c>
      <c r="C129">
        <f t="shared" si="8"/>
        <v>-15.487414892959233</v>
      </c>
      <c r="D129">
        <f t="shared" si="9"/>
        <v>26.649724888169377</v>
      </c>
      <c r="E129">
        <f t="shared" si="10"/>
        <v>11.162309995210144</v>
      </c>
      <c r="G129">
        <f>+IF(input!$C$12,'Data Sheet'!C129,0)</f>
        <v>-15.487414892959233</v>
      </c>
      <c r="H129">
        <f>+IF(input!$C$13,'Data Sheet'!D129,0)</f>
        <v>26.649724888169377</v>
      </c>
      <c r="I129">
        <f>+IF(input!$C$14,'Data Sheet'!E129,0)</f>
        <v>11.162309995210144</v>
      </c>
    </row>
    <row r="130" spans="2:9" x14ac:dyDescent="0.25">
      <c r="B130">
        <f t="shared" si="7"/>
        <v>2.3999999999999966E-2</v>
      </c>
      <c r="C130">
        <f t="shared" si="8"/>
        <v>-12.040599643652286</v>
      </c>
      <c r="D130">
        <f t="shared" si="9"/>
        <v>26.482804672779196</v>
      </c>
      <c r="E130">
        <f t="shared" si="10"/>
        <v>14.44220502912691</v>
      </c>
      <c r="G130">
        <f>+IF(input!$C$12,'Data Sheet'!C130,0)</f>
        <v>-12.040599643652286</v>
      </c>
      <c r="H130">
        <f>+IF(input!$C$13,'Data Sheet'!D130,0)</f>
        <v>26.482804672779196</v>
      </c>
      <c r="I130">
        <f>+IF(input!$C$14,'Data Sheet'!E130,0)</f>
        <v>14.44220502912691</v>
      </c>
    </row>
    <row r="131" spans="2:9" x14ac:dyDescent="0.25">
      <c r="B131">
        <f t="shared" si="7"/>
        <v>2.4199999999999965E-2</v>
      </c>
      <c r="C131">
        <f t="shared" si="8"/>
        <v>-8.5462656483785757</v>
      </c>
      <c r="D131">
        <f t="shared" si="9"/>
        <v>26.316929960050778</v>
      </c>
      <c r="E131">
        <f t="shared" si="10"/>
        <v>17.770664311672203</v>
      </c>
      <c r="G131">
        <f>+IF(input!$C$12,'Data Sheet'!C131,0)</f>
        <v>-8.5462656483785757</v>
      </c>
      <c r="H131">
        <f>+IF(input!$C$13,'Data Sheet'!D131,0)</f>
        <v>26.316929960050778</v>
      </c>
      <c r="I131">
        <f>+IF(input!$C$14,'Data Sheet'!E131,0)</f>
        <v>17.770664311672203</v>
      </c>
    </row>
    <row r="132" spans="2:9" x14ac:dyDescent="0.25">
      <c r="B132">
        <f t="shared" si="7"/>
        <v>2.4399999999999963E-2</v>
      </c>
      <c r="C132">
        <f t="shared" si="8"/>
        <v>-5.0182034470080943</v>
      </c>
      <c r="D132">
        <f t="shared" si="9"/>
        <v>26.152094201491408</v>
      </c>
      <c r="E132">
        <f t="shared" si="10"/>
        <v>21.133890754483314</v>
      </c>
      <c r="G132">
        <f>+IF(input!$C$12,'Data Sheet'!C132,0)</f>
        <v>-5.0182034470080943</v>
      </c>
      <c r="H132">
        <f>+IF(input!$C$13,'Data Sheet'!D132,0)</f>
        <v>26.152094201491408</v>
      </c>
      <c r="I132">
        <f>+IF(input!$C$14,'Data Sheet'!E132,0)</f>
        <v>21.133890754483314</v>
      </c>
    </row>
    <row r="133" spans="2:9" x14ac:dyDescent="0.25">
      <c r="B133">
        <f t="shared" si="7"/>
        <v>2.4599999999999962E-2</v>
      </c>
      <c r="C133">
        <f t="shared" si="8"/>
        <v>-1.4703366892313523</v>
      </c>
      <c r="D133">
        <f t="shared" si="9"/>
        <v>25.988290889624757</v>
      </c>
      <c r="E133">
        <f t="shared" si="10"/>
        <v>24.517954200393405</v>
      </c>
      <c r="G133">
        <f>+IF(input!$C$12,'Data Sheet'!C133,0)</f>
        <v>-1.4703366892313523</v>
      </c>
      <c r="H133">
        <f>+IF(input!$C$13,'Data Sheet'!D133,0)</f>
        <v>25.988290889624757</v>
      </c>
      <c r="I133">
        <f>+IF(input!$C$14,'Data Sheet'!E133,0)</f>
        <v>24.517954200393405</v>
      </c>
    </row>
    <row r="134" spans="2:9" x14ac:dyDescent="0.25">
      <c r="B134">
        <f t="shared" si="7"/>
        <v>2.4799999999999961E-2</v>
      </c>
      <c r="C134">
        <f t="shared" si="8"/>
        <v>2.0833328157248485</v>
      </c>
      <c r="D134">
        <f t="shared" si="9"/>
        <v>25.825513557734002</v>
      </c>
      <c r="E134">
        <f t="shared" si="10"/>
        <v>27.90884637345885</v>
      </c>
      <c r="G134">
        <f>+IF(input!$C$12,'Data Sheet'!C134,0)</f>
        <v>2.0833328157248485</v>
      </c>
      <c r="H134">
        <f>+IF(input!$C$13,'Data Sheet'!D134,0)</f>
        <v>25.825513557734002</v>
      </c>
      <c r="I134">
        <f>+IF(input!$C$14,'Data Sheet'!E134,0)</f>
        <v>27.90884637345885</v>
      </c>
    </row>
    <row r="135" spans="2:9" x14ac:dyDescent="0.25">
      <c r="B135">
        <f t="shared" si="7"/>
        <v>2.499999999999996E-2</v>
      </c>
      <c r="C135">
        <f t="shared" si="8"/>
        <v>5.6287803578416122</v>
      </c>
      <c r="D135">
        <f t="shared" si="9"/>
        <v>25.663755779606518</v>
      </c>
      <c r="E135">
        <f t="shared" si="10"/>
        <v>31.292536137448131</v>
      </c>
      <c r="G135">
        <f>+IF(input!$C$12,'Data Sheet'!C135,0)</f>
        <v>5.6287803578416122</v>
      </c>
      <c r="H135">
        <f>+IF(input!$C$13,'Data Sheet'!D135,0)</f>
        <v>25.663755779606518</v>
      </c>
      <c r="I135">
        <f>+IF(input!$C$14,'Data Sheet'!E135,0)</f>
        <v>31.292536137448131</v>
      </c>
    </row>
    <row r="136" spans="2:9" x14ac:dyDescent="0.25">
      <c r="B136">
        <f t="shared" si="7"/>
        <v>2.5199999999999959E-2</v>
      </c>
      <c r="C136">
        <f t="shared" si="8"/>
        <v>9.1520136754311121</v>
      </c>
      <c r="D136">
        <f t="shared" si="9"/>
        <v>25.503011169280175</v>
      </c>
      <c r="E136">
        <f t="shared" si="10"/>
        <v>34.655024844711285</v>
      </c>
      <c r="G136">
        <f>+IF(input!$C$12,'Data Sheet'!C136,0)</f>
        <v>9.1520136754311121</v>
      </c>
      <c r="H136">
        <f>+IF(input!$C$13,'Data Sheet'!D136,0)</f>
        <v>25.503011169280175</v>
      </c>
      <c r="I136">
        <f>+IF(input!$C$14,'Data Sheet'!E136,0)</f>
        <v>34.655024844711285</v>
      </c>
    </row>
    <row r="137" spans="2:9" x14ac:dyDescent="0.25">
      <c r="B137">
        <f t="shared" si="7"/>
        <v>2.5399999999999957E-2</v>
      </c>
      <c r="C137">
        <f t="shared" si="8"/>
        <v>12.639128176201014</v>
      </c>
      <c r="D137">
        <f t="shared" si="9"/>
        <v>25.343273380791249</v>
      </c>
      <c r="E137">
        <f t="shared" si="10"/>
        <v>37.982401556992265</v>
      </c>
      <c r="G137">
        <f>+IF(input!$C$12,'Data Sheet'!C137,0)</f>
        <v>12.639128176201014</v>
      </c>
      <c r="H137">
        <f>+IF(input!$C$13,'Data Sheet'!D137,0)</f>
        <v>25.343273380791249</v>
      </c>
      <c r="I137">
        <f>+IF(input!$C$14,'Data Sheet'!E137,0)</f>
        <v>37.982401556992265</v>
      </c>
    </row>
    <row r="138" spans="2:9" x14ac:dyDescent="0.25">
      <c r="B138">
        <f t="shared" si="7"/>
        <v>2.5599999999999956E-2</v>
      </c>
      <c r="C138">
        <f t="shared" si="8"/>
        <v>16.076361812327857</v>
      </c>
      <c r="D138">
        <f t="shared" si="9"/>
        <v>25.184536107923872</v>
      </c>
      <c r="E138">
        <f t="shared" si="10"/>
        <v>41.260897920251729</v>
      </c>
      <c r="G138">
        <f>+IF(input!$C$12,'Data Sheet'!C138,0)</f>
        <v>16.076361812327857</v>
      </c>
      <c r="H138">
        <f>+IF(input!$C$13,'Data Sheet'!D138,0)</f>
        <v>25.184536107923872</v>
      </c>
      <c r="I138">
        <f>+IF(input!$C$14,'Data Sheet'!E138,0)</f>
        <v>41.260897920251729</v>
      </c>
    </row>
    <row r="139" spans="2:9" x14ac:dyDescent="0.25">
      <c r="B139">
        <f t="shared" si="7"/>
        <v>2.5799999999999955E-2</v>
      </c>
      <c r="C139">
        <f t="shared" si="8"/>
        <v>19.450149392972531</v>
      </c>
      <c r="D139">
        <f t="shared" si="9"/>
        <v>25.026793083961078</v>
      </c>
      <c r="E139">
        <f t="shared" si="10"/>
        <v>44.476942476933608</v>
      </c>
      <c r="G139">
        <f>+IF(input!$C$12,'Data Sheet'!C139,0)</f>
        <v>19.450149392972531</v>
      </c>
      <c r="H139">
        <f>+IF(input!$C$13,'Data Sheet'!D139,0)</f>
        <v>25.026793083961078</v>
      </c>
      <c r="I139">
        <f>+IF(input!$C$14,'Data Sheet'!E139,0)</f>
        <v>44.476942476933608</v>
      </c>
    </row>
    <row r="140" spans="2:9" x14ac:dyDescent="0.25">
      <c r="B140">
        <f t="shared" si="7"/>
        <v>2.5999999999999954E-2</v>
      </c>
      <c r="C140">
        <f t="shared" si="8"/>
        <v>22.747176119891154</v>
      </c>
      <c r="D140">
        <f t="shared" si="9"/>
        <v>24.8700380814374</v>
      </c>
      <c r="E140">
        <f t="shared" si="10"/>
        <v>47.617214201328551</v>
      </c>
      <c r="G140">
        <f>+IF(input!$C$12,'Data Sheet'!C140,0)</f>
        <v>22.747176119891154</v>
      </c>
      <c r="H140">
        <f>+IF(input!$C$13,'Data Sheet'!D140,0)</f>
        <v>24.8700380814374</v>
      </c>
      <c r="I140">
        <f>+IF(input!$C$14,'Data Sheet'!E140,0)</f>
        <v>47.617214201328551</v>
      </c>
    </row>
    <row r="141" spans="2:9" x14ac:dyDescent="0.25">
      <c r="B141">
        <f t="shared" ref="B141:B204" si="11">+B140+0.0002</f>
        <v>2.6199999999999952E-2</v>
      </c>
      <c r="C141">
        <f t="shared" si="8"/>
        <v>25.954430134860818</v>
      </c>
      <c r="D141">
        <f t="shared" si="9"/>
        <v>24.714264911893029</v>
      </c>
      <c r="E141">
        <f t="shared" si="10"/>
        <v>50.668695046753847</v>
      </c>
      <c r="G141">
        <f>+IF(input!$C$12,'Data Sheet'!C141,0)</f>
        <v>25.954430134860818</v>
      </c>
      <c r="H141">
        <f>+IF(input!$C$13,'Data Sheet'!D141,0)</f>
        <v>24.714264911893029</v>
      </c>
      <c r="I141">
        <f>+IF(input!$C$14,'Data Sheet'!E141,0)</f>
        <v>50.668695046753847</v>
      </c>
    </row>
    <row r="142" spans="2:9" x14ac:dyDescent="0.25">
      <c r="B142">
        <f t="shared" si="11"/>
        <v>2.6399999999999951E-2</v>
      </c>
      <c r="C142">
        <f t="shared" si="8"/>
        <v>29.059253871539418</v>
      </c>
      <c r="D142">
        <f t="shared" si="9"/>
        <v>24.559467425629506</v>
      </c>
      <c r="E142">
        <f t="shared" si="10"/>
        <v>53.618721297168925</v>
      </c>
      <c r="G142">
        <f>+IF(input!$C$12,'Data Sheet'!C142,0)</f>
        <v>29.059253871539418</v>
      </c>
      <c r="H142">
        <f>+IF(input!$C$13,'Data Sheet'!D142,0)</f>
        <v>24.559467425629506</v>
      </c>
      <c r="I142">
        <f>+IF(input!$C$14,'Data Sheet'!E142,0)</f>
        <v>53.618721297168925</v>
      </c>
    </row>
    <row r="143" spans="2:9" x14ac:dyDescent="0.25">
      <c r="B143">
        <f t="shared" si="11"/>
        <v>2.659999999999995E-2</v>
      </c>
      <c r="C143">
        <f t="shared" si="8"/>
        <v>32.04939400909732</v>
      </c>
      <c r="D143">
        <f t="shared" si="9"/>
        <v>24.405639511466902</v>
      </c>
      <c r="E143">
        <f t="shared" si="10"/>
        <v>56.455033520564221</v>
      </c>
      <c r="G143">
        <f>+IF(input!$C$12,'Data Sheet'!C143,0)</f>
        <v>32.04939400909732</v>
      </c>
      <c r="H143">
        <f>+IF(input!$C$13,'Data Sheet'!D143,0)</f>
        <v>24.405639511466902</v>
      </c>
      <c r="I143">
        <f>+IF(input!$C$14,'Data Sheet'!E143,0)</f>
        <v>56.455033520564221</v>
      </c>
    </row>
    <row r="144" spans="2:9" x14ac:dyDescent="0.25">
      <c r="B144">
        <f t="shared" si="11"/>
        <v>2.6799999999999949E-2</v>
      </c>
      <c r="C144">
        <f t="shared" si="8"/>
        <v>34.913049830476673</v>
      </c>
      <c r="D144">
        <f t="shared" si="9"/>
        <v>24.252775096502617</v>
      </c>
      <c r="E144">
        <f t="shared" si="10"/>
        <v>59.16582492697929</v>
      </c>
      <c r="G144">
        <f>+IF(input!$C$12,'Data Sheet'!C144,0)</f>
        <v>34.913049830476673</v>
      </c>
      <c r="H144">
        <f>+IF(input!$C$13,'Data Sheet'!D144,0)</f>
        <v>24.252775096502617</v>
      </c>
      <c r="I144">
        <f>+IF(input!$C$14,'Data Sheet'!E144,0)</f>
        <v>59.16582492697929</v>
      </c>
    </row>
    <row r="145" spans="2:9" x14ac:dyDescent="0.25">
      <c r="B145">
        <f t="shared" si="11"/>
        <v>2.6999999999999948E-2</v>
      </c>
      <c r="C145">
        <f t="shared" si="8"/>
        <v>37.6389197944304</v>
      </c>
      <c r="D145">
        <f t="shared" si="9"/>
        <v>24.10086814587158</v>
      </c>
      <c r="E145">
        <f t="shared" si="10"/>
        <v>61.73978794030198</v>
      </c>
      <c r="G145">
        <f>+IF(input!$C$12,'Data Sheet'!C145,0)</f>
        <v>37.6389197944304</v>
      </c>
      <c r="H145">
        <f>+IF(input!$C$13,'Data Sheet'!D145,0)</f>
        <v>24.10086814587158</v>
      </c>
      <c r="I145">
        <f>+IF(input!$C$14,'Data Sheet'!E145,0)</f>
        <v>61.73978794030198</v>
      </c>
    </row>
    <row r="146" spans="2:9" x14ac:dyDescent="0.25">
      <c r="B146">
        <f t="shared" si="11"/>
        <v>2.7199999999999946E-2</v>
      </c>
      <c r="C146">
        <f t="shared" si="8"/>
        <v>40.216246137542285</v>
      </c>
      <c r="D146">
        <f t="shared" si="9"/>
        <v>23.949912662508034</v>
      </c>
      <c r="E146">
        <f t="shared" si="10"/>
        <v>64.166158800050312</v>
      </c>
      <c r="G146">
        <f>+IF(input!$C$12,'Data Sheet'!C146,0)</f>
        <v>40.216246137542285</v>
      </c>
      <c r="H146">
        <f>+IF(input!$C$13,'Data Sheet'!D146,0)</f>
        <v>23.949912662508034</v>
      </c>
      <c r="I146">
        <f>+IF(input!$C$14,'Data Sheet'!E146,0)</f>
        <v>64.166158800050312</v>
      </c>
    </row>
    <row r="147" spans="2:9" x14ac:dyDescent="0.25">
      <c r="B147">
        <f t="shared" si="11"/>
        <v>2.7399999999999945E-2</v>
      </c>
      <c r="C147">
        <f t="shared" si="8"/>
        <v>42.634857330204483</v>
      </c>
      <c r="D147">
        <f t="shared" si="9"/>
        <v>23.799902686908748</v>
      </c>
      <c r="E147">
        <f t="shared" si="10"/>
        <v>66.434760017113234</v>
      </c>
      <c r="G147">
        <f>+IF(input!$C$12,'Data Sheet'!C147,0)</f>
        <v>42.634857330204483</v>
      </c>
      <c r="H147">
        <f>+IF(input!$C$13,'Data Sheet'!D147,0)</f>
        <v>23.799902686908748</v>
      </c>
      <c r="I147">
        <f>+IF(input!$C$14,'Data Sheet'!E147,0)</f>
        <v>66.434760017113234</v>
      </c>
    </row>
    <row r="148" spans="2:9" x14ac:dyDescent="0.25">
      <c r="B148">
        <f t="shared" si="11"/>
        <v>2.7599999999999944E-2</v>
      </c>
      <c r="C148">
        <f t="shared" si="8"/>
        <v>44.885208218997903</v>
      </c>
      <c r="D148">
        <f t="shared" si="9"/>
        <v>23.650832296897793</v>
      </c>
      <c r="E148">
        <f t="shared" si="10"/>
        <v>68.536040515895692</v>
      </c>
      <c r="G148">
        <f>+IF(input!$C$12,'Data Sheet'!C148,0)</f>
        <v>44.885208218997903</v>
      </c>
      <c r="H148">
        <f>+IF(input!$C$13,'Data Sheet'!D148,0)</f>
        <v>23.650832296897793</v>
      </c>
      <c r="I148">
        <f>+IF(input!$C$14,'Data Sheet'!E148,0)</f>
        <v>68.536040515895692</v>
      </c>
    </row>
    <row r="149" spans="2:9" x14ac:dyDescent="0.25">
      <c r="B149">
        <f t="shared" si="11"/>
        <v>2.7799999999999943E-2</v>
      </c>
      <c r="C149">
        <f t="shared" si="8"/>
        <v>46.958417697051999</v>
      </c>
      <c r="D149">
        <f t="shared" si="9"/>
        <v>23.502695607392685</v>
      </c>
      <c r="E149">
        <f t="shared" si="10"/>
        <v>70.46111330444468</v>
      </c>
      <c r="G149">
        <f>+IF(input!$C$12,'Data Sheet'!C149,0)</f>
        <v>46.958417697051999</v>
      </c>
      <c r="H149">
        <f>+IF(input!$C$13,'Data Sheet'!D149,0)</f>
        <v>23.502695607392685</v>
      </c>
      <c r="I149">
        <f>+IF(input!$C$14,'Data Sheet'!E149,0)</f>
        <v>70.46111330444468</v>
      </c>
    </row>
    <row r="150" spans="2:9" x14ac:dyDescent="0.25">
      <c r="B150">
        <f t="shared" si="11"/>
        <v>2.7999999999999942E-2</v>
      </c>
      <c r="C150">
        <f t="shared" si="8"/>
        <v>48.846303753716228</v>
      </c>
      <c r="D150">
        <f t="shared" si="9"/>
        <v>23.355486770172103</v>
      </c>
      <c r="E150">
        <f t="shared" si="10"/>
        <v>72.201790523888334</v>
      </c>
      <c r="G150">
        <f>+IF(input!$C$12,'Data Sheet'!C150,0)</f>
        <v>48.846303753716228</v>
      </c>
      <c r="H150">
        <f>+IF(input!$C$13,'Data Sheet'!D150,0)</f>
        <v>23.355486770172103</v>
      </c>
      <c r="I150">
        <f>+IF(input!$C$14,'Data Sheet'!E150,0)</f>
        <v>72.201790523888334</v>
      </c>
    </row>
    <row r="151" spans="2:9" x14ac:dyDescent="0.25">
      <c r="B151">
        <f t="shared" si="11"/>
        <v>2.819999999999994E-2</v>
      </c>
      <c r="C151">
        <f t="shared" si="8"/>
        <v>50.541415765218005</v>
      </c>
      <c r="D151">
        <f t="shared" si="9"/>
        <v>23.209199973644974</v>
      </c>
      <c r="E151">
        <f t="shared" si="10"/>
        <v>73.750615738862976</v>
      </c>
      <c r="G151">
        <f>+IF(input!$C$12,'Data Sheet'!C151,0)</f>
        <v>50.541415765218005</v>
      </c>
      <c r="H151">
        <f>+IF(input!$C$13,'Data Sheet'!D151,0)</f>
        <v>23.209199973644974</v>
      </c>
      <c r="I151">
        <f>+IF(input!$C$14,'Data Sheet'!E151,0)</f>
        <v>73.750615738862976</v>
      </c>
    </row>
    <row r="152" spans="2:9" x14ac:dyDescent="0.25">
      <c r="B152">
        <f t="shared" si="11"/>
        <v>2.8399999999999939E-2</v>
      </c>
      <c r="C152">
        <f t="shared" si="8"/>
        <v>52.037063898870962</v>
      </c>
      <c r="D152">
        <f t="shared" si="9"/>
        <v>23.063829442621046</v>
      </c>
      <c r="E152">
        <f t="shared" si="10"/>
        <v>75.100893341492011</v>
      </c>
      <c r="G152">
        <f>+IF(input!$C$12,'Data Sheet'!C152,0)</f>
        <v>52.037063898870962</v>
      </c>
      <c r="H152">
        <f>+IF(input!$C$13,'Data Sheet'!D152,0)</f>
        <v>23.063829442621046</v>
      </c>
      <c r="I152">
        <f>+IF(input!$C$14,'Data Sheet'!E152,0)</f>
        <v>75.100893341492011</v>
      </c>
    </row>
    <row r="153" spans="2:9" x14ac:dyDescent="0.25">
      <c r="B153">
        <f t="shared" si="11"/>
        <v>2.8599999999999938E-2</v>
      </c>
      <c r="C153">
        <f t="shared" si="8"/>
        <v>53.327345514788213</v>
      </c>
      <c r="D153">
        <f t="shared" si="9"/>
        <v>22.919369438082924</v>
      </c>
      <c r="E153">
        <f t="shared" si="10"/>
        <v>76.246714952871145</v>
      </c>
      <c r="G153">
        <f>+IF(input!$C$12,'Data Sheet'!C153,0)</f>
        <v>53.327345514788213</v>
      </c>
      <c r="H153">
        <f>+IF(input!$C$13,'Data Sheet'!D153,0)</f>
        <v>22.919369438082924</v>
      </c>
      <c r="I153">
        <f>+IF(input!$C$14,'Data Sheet'!E153,0)</f>
        <v>76.246714952871145</v>
      </c>
    </row>
    <row r="154" spans="2:9" x14ac:dyDescent="0.25">
      <c r="B154">
        <f t="shared" si="11"/>
        <v>2.8799999999999937E-2</v>
      </c>
      <c r="C154">
        <f t="shared" si="8"/>
        <v>54.407168460905311</v>
      </c>
      <c r="D154">
        <f t="shared" si="9"/>
        <v>22.775814256959446</v>
      </c>
      <c r="E154">
        <f t="shared" si="10"/>
        <v>77.182982717864761</v>
      </c>
      <c r="G154">
        <f>+IF(input!$C$12,'Data Sheet'!C154,0)</f>
        <v>54.407168460905311</v>
      </c>
      <c r="H154">
        <f>+IF(input!$C$13,'Data Sheet'!D154,0)</f>
        <v>22.775814256959446</v>
      </c>
      <c r="I154">
        <f>+IF(input!$C$14,'Data Sheet'!E154,0)</f>
        <v>77.182982717864761</v>
      </c>
    </row>
    <row r="155" spans="2:9" x14ac:dyDescent="0.25">
      <c r="B155">
        <f t="shared" si="11"/>
        <v>2.8999999999999936E-2</v>
      </c>
      <c r="C155">
        <f t="shared" si="8"/>
        <v>55.272271169378129</v>
      </c>
      <c r="D155">
        <f t="shared" si="9"/>
        <v>22.633158231900588</v>
      </c>
      <c r="E155">
        <f t="shared" si="10"/>
        <v>77.905429401278724</v>
      </c>
      <c r="G155">
        <f>+IF(input!$C$12,'Data Sheet'!C155,0)</f>
        <v>55.272271169378129</v>
      </c>
      <c r="H155">
        <f>+IF(input!$C$13,'Data Sheet'!D155,0)</f>
        <v>22.633158231900588</v>
      </c>
      <c r="I155">
        <f>+IF(input!$C$14,'Data Sheet'!E155,0)</f>
        <v>77.905429401278724</v>
      </c>
    </row>
    <row r="156" spans="2:9" x14ac:dyDescent="0.25">
      <c r="B156">
        <f t="shared" si="11"/>
        <v>2.9199999999999934E-2</v>
      </c>
      <c r="C156">
        <f t="shared" si="8"/>
        <v>55.919239475044151</v>
      </c>
      <c r="D156">
        <f t="shared" si="9"/>
        <v>22.491395731053682</v>
      </c>
      <c r="E156">
        <f t="shared" si="10"/>
        <v>78.410635206097837</v>
      </c>
      <c r="G156">
        <f>+IF(input!$C$12,'Data Sheet'!C156,0)</f>
        <v>55.919239475044151</v>
      </c>
      <c r="H156">
        <f>+IF(input!$C$13,'Data Sheet'!D156,0)</f>
        <v>22.491395731053682</v>
      </c>
      <c r="I156">
        <f>+IF(input!$C$14,'Data Sheet'!E156,0)</f>
        <v>78.410635206097837</v>
      </c>
    </row>
    <row r="157" spans="2:9" x14ac:dyDescent="0.25">
      <c r="B157">
        <f t="shared" si="11"/>
        <v>2.9399999999999933E-2</v>
      </c>
      <c r="C157">
        <f t="shared" si="8"/>
        <v>56.345520089572616</v>
      </c>
      <c r="D157">
        <f t="shared" si="9"/>
        <v>22.350521157841111</v>
      </c>
      <c r="E157">
        <f t="shared" si="10"/>
        <v>78.696041247413731</v>
      </c>
      <c r="G157">
        <f>+IF(input!$C$12,'Data Sheet'!C157,0)</f>
        <v>56.345520089572616</v>
      </c>
      <c r="H157">
        <f>+IF(input!$C$13,'Data Sheet'!D157,0)</f>
        <v>22.350521157841111</v>
      </c>
      <c r="I157">
        <f>+IF(input!$C$14,'Data Sheet'!E157,0)</f>
        <v>78.696041247413731</v>
      </c>
    </row>
    <row r="158" spans="2:9" x14ac:dyDescent="0.25">
      <c r="B158">
        <f t="shared" si="11"/>
        <v>2.9599999999999932E-2</v>
      </c>
      <c r="C158">
        <f t="shared" si="8"/>
        <v>56.549430678127074</v>
      </c>
      <c r="D158">
        <f t="shared" si="9"/>
        <v>22.210528950739349</v>
      </c>
      <c r="E158">
        <f t="shared" si="10"/>
        <v>78.759959628866426</v>
      </c>
      <c r="G158">
        <f>+IF(input!$C$12,'Data Sheet'!C158,0)</f>
        <v>56.549430678127074</v>
      </c>
      <c r="H158">
        <f>+IF(input!$C$13,'Data Sheet'!D158,0)</f>
        <v>22.210528950739349</v>
      </c>
      <c r="I158">
        <f>+IF(input!$C$14,'Data Sheet'!E158,0)</f>
        <v>78.759959628866426</v>
      </c>
    </row>
    <row r="159" spans="2:9" x14ac:dyDescent="0.25">
      <c r="B159">
        <f t="shared" si="11"/>
        <v>2.9799999999999931E-2</v>
      </c>
      <c r="C159">
        <f t="shared" si="8"/>
        <v>56.530166498772374</v>
      </c>
      <c r="D159">
        <f t="shared" si="9"/>
        <v>22.071413583059396</v>
      </c>
      <c r="E159">
        <f t="shared" si="10"/>
        <v>78.60158008183177</v>
      </c>
      <c r="G159">
        <f>+IF(input!$C$12,'Data Sheet'!C159,0)</f>
        <v>56.530166498772374</v>
      </c>
      <c r="H159">
        <f>+IF(input!$C$13,'Data Sheet'!D159,0)</f>
        <v>22.071413583059396</v>
      </c>
      <c r="I159">
        <f>+IF(input!$C$14,'Data Sheet'!E159,0)</f>
        <v>78.60158008183177</v>
      </c>
    </row>
    <row r="160" spans="2:9" x14ac:dyDescent="0.25">
      <c r="B160">
        <f t="shared" si="11"/>
        <v>2.999999999999993E-2</v>
      </c>
      <c r="C160">
        <f t="shared" si="8"/>
        <v>56.287803578423471</v>
      </c>
      <c r="D160">
        <f t="shared" si="9"/>
        <v>21.933169562728605</v>
      </c>
      <c r="E160">
        <f t="shared" si="10"/>
        <v>78.220973141152072</v>
      </c>
      <c r="G160">
        <f>+IF(input!$C$12,'Data Sheet'!C160,0)</f>
        <v>56.287803578423471</v>
      </c>
      <c r="H160">
        <f>+IF(input!$C$13,'Data Sheet'!D160,0)</f>
        <v>21.933169562728605</v>
      </c>
      <c r="I160">
        <f>+IF(input!$C$14,'Data Sheet'!E160,0)</f>
        <v>78.220973141152072</v>
      </c>
    </row>
    <row r="161" spans="2:9" x14ac:dyDescent="0.25">
      <c r="B161">
        <f t="shared" si="11"/>
        <v>3.0199999999999928E-2</v>
      </c>
      <c r="C161">
        <f t="shared" si="8"/>
        <v>55.823298412801897</v>
      </c>
      <c r="D161">
        <f t="shared" si="9"/>
        <v>21.795791432073855</v>
      </c>
      <c r="E161">
        <f t="shared" si="10"/>
        <v>77.619089844875759</v>
      </c>
      <c r="G161">
        <f>+IF(input!$C$12,'Data Sheet'!C161,0)</f>
        <v>55.823298412801897</v>
      </c>
      <c r="H161">
        <f>+IF(input!$C$13,'Data Sheet'!D161,0)</f>
        <v>21.795791432073855</v>
      </c>
      <c r="I161">
        <f>+IF(input!$C$14,'Data Sheet'!E161,0)</f>
        <v>77.619089844875759</v>
      </c>
    </row>
    <row r="162" spans="2:9" x14ac:dyDescent="0.25">
      <c r="B162">
        <f t="shared" si="11"/>
        <v>3.0399999999999927E-2</v>
      </c>
      <c r="C162">
        <f t="shared" si="8"/>
        <v>55.138484191584126</v>
      </c>
      <c r="D162">
        <f t="shared" si="9"/>
        <v>21.659273767606095</v>
      </c>
      <c r="E162">
        <f t="shared" si="10"/>
        <v>76.797757959190221</v>
      </c>
      <c r="G162">
        <f>+IF(input!$C$12,'Data Sheet'!C162,0)</f>
        <v>55.138484191584126</v>
      </c>
      <c r="H162">
        <f>+IF(input!$C$13,'Data Sheet'!D162,0)</f>
        <v>21.659273767606095</v>
      </c>
      <c r="I162">
        <f>+IF(input!$C$14,'Data Sheet'!E162,0)</f>
        <v>76.797757959190221</v>
      </c>
    </row>
    <row r="163" spans="2:9" x14ac:dyDescent="0.25">
      <c r="B163">
        <f t="shared" si="11"/>
        <v>3.0599999999999926E-2</v>
      </c>
      <c r="C163">
        <f t="shared" si="8"/>
        <v>54.236063563639469</v>
      </c>
      <c r="D163">
        <f t="shared" si="9"/>
        <v>21.523611179806224</v>
      </c>
      <c r="E163">
        <f t="shared" si="10"/>
        <v>75.759674743445686</v>
      </c>
      <c r="G163">
        <f>+IF(input!$C$12,'Data Sheet'!C163,0)</f>
        <v>54.236063563639469</v>
      </c>
      <c r="H163">
        <f>+IF(input!$C$13,'Data Sheet'!D163,0)</f>
        <v>21.523611179806224</v>
      </c>
      <c r="I163">
        <f>+IF(input!$C$14,'Data Sheet'!E163,0)</f>
        <v>75.759674743445686</v>
      </c>
    </row>
    <row r="164" spans="2:9" x14ac:dyDescent="0.25">
      <c r="B164">
        <f t="shared" si="11"/>
        <v>3.0799999999999925E-2</v>
      </c>
      <c r="C164">
        <f t="shared" si="8"/>
        <v>53.119597970909638</v>
      </c>
      <c r="D164">
        <f t="shared" si="9"/>
        <v>21.388798312912328</v>
      </c>
      <c r="E164">
        <f t="shared" si="10"/>
        <v>74.508396283821966</v>
      </c>
      <c r="G164">
        <f>+IF(input!$C$12,'Data Sheet'!C164,0)</f>
        <v>53.119597970909638</v>
      </c>
      <c r="H164">
        <f>+IF(input!$C$13,'Data Sheet'!D164,0)</f>
        <v>21.388798312912328</v>
      </c>
      <c r="I164">
        <f>+IF(input!$C$14,'Data Sheet'!E164,0)</f>
        <v>74.508396283821966</v>
      </c>
    </row>
    <row r="165" spans="2:9" x14ac:dyDescent="0.25">
      <c r="B165">
        <f t="shared" si="11"/>
        <v>3.0999999999999923E-2</v>
      </c>
      <c r="C165">
        <f t="shared" si="8"/>
        <v>51.793493593024529</v>
      </c>
      <c r="D165">
        <f t="shared" si="9"/>
        <v>21.254829844708233</v>
      </c>
      <c r="E165">
        <f t="shared" si="10"/>
        <v>73.048323437732762</v>
      </c>
      <c r="G165">
        <f>+IF(input!$C$12,'Data Sheet'!C165,0)</f>
        <v>51.793493593024529</v>
      </c>
      <c r="H165">
        <f>+IF(input!$C$13,'Data Sheet'!D165,0)</f>
        <v>21.254829844708233</v>
      </c>
      <c r="I165">
        <f>+IF(input!$C$14,'Data Sheet'!E165,0)</f>
        <v>73.048323437732762</v>
      </c>
    </row>
    <row r="166" spans="2:9" x14ac:dyDescent="0.25">
      <c r="B166">
        <f t="shared" si="11"/>
        <v>3.1199999999999922E-2</v>
      </c>
      <c r="C166">
        <f t="shared" si="8"/>
        <v>50.262983958124195</v>
      </c>
      <c r="D166">
        <f t="shared" si="9"/>
        <v>21.121700486313419</v>
      </c>
      <c r="E166">
        <f t="shared" si="10"/>
        <v>71.38468444443761</v>
      </c>
      <c r="G166">
        <f>+IF(input!$C$12,'Data Sheet'!C166,0)</f>
        <v>50.262983958124195</v>
      </c>
      <c r="H166">
        <f>+IF(input!$C$13,'Data Sheet'!D166,0)</f>
        <v>21.121700486313419</v>
      </c>
      <c r="I166">
        <f>+IF(input!$C$14,'Data Sheet'!E166,0)</f>
        <v>71.38468444443761</v>
      </c>
    </row>
    <row r="167" spans="2:9" x14ac:dyDescent="0.25">
      <c r="B167">
        <f t="shared" si="11"/>
        <v>3.1399999999999921E-2</v>
      </c>
      <c r="C167">
        <f t="shared" si="8"/>
        <v>48.534109288514237</v>
      </c>
      <c r="D167">
        <f t="shared" si="9"/>
        <v>20.989404981974182</v>
      </c>
      <c r="E167">
        <f t="shared" si="10"/>
        <v>69.52351427048842</v>
      </c>
      <c r="G167">
        <f>+IF(input!$C$12,'Data Sheet'!C167,0)</f>
        <v>48.534109288514237</v>
      </c>
      <c r="H167">
        <f>+IF(input!$C$13,'Data Sheet'!D167,0)</f>
        <v>20.989404981974182</v>
      </c>
      <c r="I167">
        <f>+IF(input!$C$14,'Data Sheet'!E167,0)</f>
        <v>69.52351427048842</v>
      </c>
    </row>
    <row r="168" spans="2:9" x14ac:dyDescent="0.25">
      <c r="B168">
        <f t="shared" si="11"/>
        <v>3.159999999999992E-2</v>
      </c>
      <c r="C168">
        <f t="shared" si="8"/>
        <v>46.613692662667923</v>
      </c>
      <c r="D168">
        <f t="shared" si="9"/>
        <v>20.857938108856171</v>
      </c>
      <c r="E168">
        <f t="shared" si="10"/>
        <v>67.47163077152409</v>
      </c>
      <c r="G168">
        <f>+IF(input!$C$12,'Data Sheet'!C168,0)</f>
        <v>46.613692662667923</v>
      </c>
      <c r="H168">
        <f>+IF(input!$C$13,'Data Sheet'!D168,0)</f>
        <v>20.857938108856171</v>
      </c>
      <c r="I168">
        <f>+IF(input!$C$14,'Data Sheet'!E168,0)</f>
        <v>67.47163077152409</v>
      </c>
    </row>
    <row r="169" spans="2:9" x14ac:dyDescent="0.25">
      <c r="B169">
        <f t="shared" si="11"/>
        <v>3.1799999999999919E-2</v>
      </c>
      <c r="C169">
        <f t="shared" si="8"/>
        <v>44.509313087652544</v>
      </c>
      <c r="D169">
        <f t="shared" si="9"/>
        <v>20.727294676838191</v>
      </c>
      <c r="E169">
        <f t="shared" si="10"/>
        <v>65.236607764490742</v>
      </c>
      <c r="G169">
        <f>+IF(input!$C$12,'Data Sheet'!C169,0)</f>
        <v>44.509313087652544</v>
      </c>
      <c r="H169">
        <f>+IF(input!$C$13,'Data Sheet'!D169,0)</f>
        <v>20.727294676838191</v>
      </c>
      <c r="I169">
        <f>+IF(input!$C$14,'Data Sheet'!E169,0)</f>
        <v>65.236607764490742</v>
      </c>
    </row>
    <row r="170" spans="2:9" x14ac:dyDescent="0.25">
      <c r="B170">
        <f t="shared" si="11"/>
        <v>3.1999999999999917E-2</v>
      </c>
      <c r="C170">
        <f t="shared" si="8"/>
        <v>42.22927558825112</v>
      </c>
      <c r="D170">
        <f t="shared" si="9"/>
        <v>20.597469528307318</v>
      </c>
      <c r="E170">
        <f t="shared" si="10"/>
        <v>62.826745116558442</v>
      </c>
      <c r="G170">
        <f>+IF(input!$C$12,'Data Sheet'!C170,0)</f>
        <v>42.22927558825112</v>
      </c>
      <c r="H170">
        <f>+IF(input!$C$13,'Data Sheet'!D170,0)</f>
        <v>20.597469528307318</v>
      </c>
      <c r="I170">
        <f>+IF(input!$C$14,'Data Sheet'!E170,0)</f>
        <v>62.826745116558442</v>
      </c>
    </row>
    <row r="171" spans="2:9" x14ac:dyDescent="0.25">
      <c r="B171">
        <f t="shared" si="11"/>
        <v>3.2199999999999916E-2</v>
      </c>
      <c r="C171">
        <f t="shared" si="8"/>
        <v>39.782578430823733</v>
      </c>
      <c r="D171">
        <f t="shared" si="9"/>
        <v>20.468457537955249</v>
      </c>
      <c r="E171">
        <f t="shared" si="10"/>
        <v>60.251035968778979</v>
      </c>
      <c r="G171">
        <f>+IF(input!$C$12,'Data Sheet'!C171,0)</f>
        <v>39.782578430823733</v>
      </c>
      <c r="H171">
        <f>+IF(input!$C$13,'Data Sheet'!D171,0)</f>
        <v>20.468457537955249</v>
      </c>
      <c r="I171">
        <f>+IF(input!$C$14,'Data Sheet'!E171,0)</f>
        <v>60.251035968778979</v>
      </c>
    </row>
    <row r="172" spans="2:9" x14ac:dyDescent="0.25">
      <c r="B172">
        <f t="shared" si="11"/>
        <v>3.2399999999999915E-2</v>
      </c>
      <c r="C172">
        <f t="shared" si="8"/>
        <v>37.178877611261143</v>
      </c>
      <c r="D172">
        <f t="shared" si="9"/>
        <v>20.340253612575999</v>
      </c>
      <c r="E172">
        <f t="shared" si="10"/>
        <v>57.519131223837142</v>
      </c>
      <c r="G172">
        <f>+IF(input!$C$12,'Data Sheet'!C172,0)</f>
        <v>37.178877611261143</v>
      </c>
      <c r="H172">
        <f>+IF(input!$C$13,'Data Sheet'!D172,0)</f>
        <v>20.340253612575999</v>
      </c>
      <c r="I172">
        <f>+IF(input!$C$14,'Data Sheet'!E172,0)</f>
        <v>57.519131223837142</v>
      </c>
    </row>
    <row r="173" spans="2:9" x14ac:dyDescent="0.25">
      <c r="B173">
        <f t="shared" si="11"/>
        <v>3.2599999999999914E-2</v>
      </c>
      <c r="C173">
        <f t="shared" si="8"/>
        <v>34.428448747180404</v>
      </c>
      <c r="D173">
        <f t="shared" si="9"/>
        <v>20.212852690864828</v>
      </c>
      <c r="E173">
        <f t="shared" si="10"/>
        <v>54.641301438045232</v>
      </c>
      <c r="G173">
        <f>+IF(input!$C$12,'Data Sheet'!C173,0)</f>
        <v>34.428448747180404</v>
      </c>
      <c r="H173">
        <f>+IF(input!$C$13,'Data Sheet'!D173,0)</f>
        <v>20.212852690864828</v>
      </c>
      <c r="I173">
        <f>+IF(input!$C$14,'Data Sheet'!E173,0)</f>
        <v>54.641301438045232</v>
      </c>
    </row>
    <row r="174" spans="2:9" x14ac:dyDescent="0.25">
      <c r="B174">
        <f t="shared" si="11"/>
        <v>3.2799999999999913E-2</v>
      </c>
      <c r="C174">
        <f t="shared" si="8"/>
        <v>31.542146524756639</v>
      </c>
      <c r="D174">
        <f t="shared" si="9"/>
        <v>20.086249743218374</v>
      </c>
      <c r="E174">
        <f t="shared" si="10"/>
        <v>51.628396267975013</v>
      </c>
      <c r="G174">
        <f>+IF(input!$C$12,'Data Sheet'!C174,0)</f>
        <v>31.542146524756639</v>
      </c>
      <c r="H174">
        <f>+IF(input!$C$13,'Data Sheet'!D174,0)</f>
        <v>20.086249743218374</v>
      </c>
      <c r="I174">
        <f>+IF(input!$C$14,'Data Sheet'!E174,0)</f>
        <v>51.628396267975013</v>
      </c>
    </row>
    <row r="175" spans="2:9" x14ac:dyDescent="0.25">
      <c r="B175">
        <f t="shared" si="11"/>
        <v>3.2999999999999911E-2</v>
      </c>
      <c r="C175">
        <f t="shared" si="8"/>
        <v>28.531361860235677</v>
      </c>
      <c r="D175">
        <f t="shared" si="9"/>
        <v>19.96043977153618</v>
      </c>
      <c r="E175">
        <f t="shared" si="10"/>
        <v>48.491801631771857</v>
      </c>
      <c r="G175">
        <f>+IF(input!$C$12,'Data Sheet'!C175,0)</f>
        <v>28.531361860235677</v>
      </c>
      <c r="H175">
        <f>+IF(input!$C$13,'Data Sheet'!D175,0)</f>
        <v>19.96043977153618</v>
      </c>
      <c r="I175">
        <f>+IF(input!$C$14,'Data Sheet'!E175,0)</f>
        <v>48.491801631771857</v>
      </c>
    </row>
    <row r="176" spans="2:9" x14ac:dyDescent="0.25">
      <c r="B176">
        <f t="shared" si="11"/>
        <v>3.319999999999991E-2</v>
      </c>
      <c r="C176">
        <f t="shared" si="8"/>
        <v>25.40797694519172</v>
      </c>
      <c r="D176">
        <f t="shared" si="9"/>
        <v>19.835417809023287</v>
      </c>
      <c r="E176">
        <f t="shared" si="10"/>
        <v>45.243394754215004</v>
      </c>
      <c r="G176">
        <f>+IF(input!$C$12,'Data Sheet'!C176,0)</f>
        <v>25.40797694519172</v>
      </c>
      <c r="H176">
        <f>+IF(input!$C$13,'Data Sheet'!D176,0)</f>
        <v>19.835417809023287</v>
      </c>
      <c r="I176">
        <f>+IF(input!$C$14,'Data Sheet'!E176,0)</f>
        <v>45.243394754215004</v>
      </c>
    </row>
    <row r="177" spans="2:9" x14ac:dyDescent="0.25">
      <c r="B177">
        <f t="shared" si="11"/>
        <v>3.3399999999999909E-2</v>
      </c>
      <c r="C177">
        <f t="shared" si="8"/>
        <v>22.184318352945603</v>
      </c>
      <c r="D177">
        <f t="shared" si="9"/>
        <v>19.711178919994218</v>
      </c>
      <c r="E177">
        <f t="shared" si="10"/>
        <v>41.895497272939821</v>
      </c>
      <c r="G177">
        <f>+IF(input!$C$12,'Data Sheet'!C177,0)</f>
        <v>22.184318352945603</v>
      </c>
      <c r="H177">
        <f>+IF(input!$C$13,'Data Sheet'!D177,0)</f>
        <v>19.711178919994218</v>
      </c>
      <c r="I177">
        <f>+IF(input!$C$14,'Data Sheet'!E177,0)</f>
        <v>41.895497272939821</v>
      </c>
    </row>
    <row r="178" spans="2:9" x14ac:dyDescent="0.25">
      <c r="B178">
        <f t="shared" si="11"/>
        <v>3.3599999999999908E-2</v>
      </c>
      <c r="C178">
        <f t="shared" si="8"/>
        <v>18.873108391211407</v>
      </c>
      <c r="D178">
        <f t="shared" si="9"/>
        <v>19.5877181996781</v>
      </c>
      <c r="E178">
        <f t="shared" si="10"/>
        <v>38.460826590889511</v>
      </c>
      <c r="G178">
        <f>+IF(input!$C$12,'Data Sheet'!C178,0)</f>
        <v>18.873108391211407</v>
      </c>
      <c r="H178">
        <f>+IF(input!$C$13,'Data Sheet'!D178,0)</f>
        <v>19.5877181996781</v>
      </c>
      <c r="I178">
        <f>+IF(input!$C$14,'Data Sheet'!E178,0)</f>
        <v>38.460826590889511</v>
      </c>
    </row>
    <row r="179" spans="2:9" x14ac:dyDescent="0.25">
      <c r="B179">
        <f t="shared" si="11"/>
        <v>3.3799999999999907E-2</v>
      </c>
      <c r="C179">
        <f t="shared" si="8"/>
        <v>15.487414892960157</v>
      </c>
      <c r="D179">
        <f t="shared" si="9"/>
        <v>19.465030774025017</v>
      </c>
      <c r="E179">
        <f t="shared" si="10"/>
        <v>34.95244566698517</v>
      </c>
      <c r="G179">
        <f>+IF(input!$C$12,'Data Sheet'!C179,0)</f>
        <v>15.487414892960157</v>
      </c>
      <c r="H179">
        <f>+IF(input!$C$13,'Data Sheet'!D179,0)</f>
        <v>19.465030774025017</v>
      </c>
      <c r="I179">
        <f>+IF(input!$C$14,'Data Sheet'!E179,0)</f>
        <v>34.95244566698517</v>
      </c>
    </row>
    <row r="180" spans="2:9" x14ac:dyDescent="0.25">
      <c r="B180">
        <f t="shared" si="11"/>
        <v>3.3999999999999905E-2</v>
      </c>
      <c r="C180">
        <f t="shared" si="8"/>
        <v>12.040599643653227</v>
      </c>
      <c r="D180">
        <f t="shared" si="9"/>
        <v>19.343111799513611</v>
      </c>
      <c r="E180">
        <f t="shared" si="10"/>
        <v>31.383711443166838</v>
      </c>
      <c r="G180">
        <f>+IF(input!$C$12,'Data Sheet'!C180,0)</f>
        <v>12.040599643653227</v>
      </c>
      <c r="H180">
        <f>+IF(input!$C$13,'Data Sheet'!D180,0)</f>
        <v>19.343111799513611</v>
      </c>
      <c r="I180">
        <f>+IF(input!$C$14,'Data Sheet'!E180,0)</f>
        <v>31.383711443166838</v>
      </c>
    </row>
    <row r="181" spans="2:9" x14ac:dyDescent="0.25">
      <c r="B181">
        <f t="shared" si="11"/>
        <v>3.4199999999999904E-2</v>
      </c>
      <c r="C181">
        <f t="shared" si="8"/>
        <v>8.5462656483795261</v>
      </c>
      <c r="D181">
        <f t="shared" si="9"/>
        <v>19.221956462959852</v>
      </c>
      <c r="E181">
        <f t="shared" si="10"/>
        <v>27.768222111339377</v>
      </c>
      <c r="G181">
        <f>+IF(input!$C$12,'Data Sheet'!C181,0)</f>
        <v>8.5462656483795261</v>
      </c>
      <c r="H181">
        <f>+IF(input!$C$13,'Data Sheet'!D181,0)</f>
        <v>19.221956462959852</v>
      </c>
      <c r="I181">
        <f>+IF(input!$C$14,'Data Sheet'!E181,0)</f>
        <v>27.768222111339377</v>
      </c>
    </row>
    <row r="182" spans="2:9" x14ac:dyDescent="0.25">
      <c r="B182">
        <f t="shared" si="11"/>
        <v>3.4399999999999903E-2</v>
      </c>
      <c r="C182">
        <f t="shared" ref="C182:C245" si="12">+SQRT(2)*$C$4*SIN($C$1*B182+$C$6-$C$7)</f>
        <v>5.0182034470092525</v>
      </c>
      <c r="D182">
        <f t="shared" ref="D182:D245" si="13">-SQRT(2)*$C$4*SIN($C$6-$C$7)*EXP(-$C$2/$C$3*B182)</f>
        <v>19.101559981327036</v>
      </c>
      <c r="E182">
        <f t="shared" ref="E182:E245" si="14">+C182+D182</f>
        <v>24.119763428336288</v>
      </c>
      <c r="G182">
        <f>+IF(input!$C$12,'Data Sheet'!C182,0)</f>
        <v>5.0182034470092525</v>
      </c>
      <c r="H182">
        <f>+IF(input!$C$13,'Data Sheet'!D182,0)</f>
        <v>19.101559981327036</v>
      </c>
      <c r="I182">
        <f>+IF(input!$C$14,'Data Sheet'!E182,0)</f>
        <v>24.119763428336288</v>
      </c>
    </row>
    <row r="183" spans="2:9" x14ac:dyDescent="0.25">
      <c r="B183">
        <f t="shared" si="11"/>
        <v>3.4599999999999902E-2</v>
      </c>
      <c r="C183">
        <f t="shared" si="12"/>
        <v>1.4703366892325145</v>
      </c>
      <c r="D183">
        <f t="shared" si="13"/>
        <v>18.98191760153696</v>
      </c>
      <c r="E183">
        <f t="shared" si="14"/>
        <v>20.452254290769474</v>
      </c>
      <c r="G183">
        <f>+IF(input!$C$12,'Data Sheet'!C183,0)</f>
        <v>1.4703366892325145</v>
      </c>
      <c r="H183">
        <f>+IF(input!$C$13,'Data Sheet'!D183,0)</f>
        <v>18.98191760153696</v>
      </c>
      <c r="I183">
        <f>+IF(input!$C$14,'Data Sheet'!E183,0)</f>
        <v>20.452254290769474</v>
      </c>
    </row>
    <row r="184" spans="2:9" x14ac:dyDescent="0.25">
      <c r="B184">
        <f t="shared" si="11"/>
        <v>3.47999999999999E-2</v>
      </c>
      <c r="C184">
        <f t="shared" si="12"/>
        <v>-2.0833328157236863</v>
      </c>
      <c r="D184">
        <f t="shared" si="13"/>
        <v>18.86302460028223</v>
      </c>
      <c r="E184">
        <f t="shared" si="14"/>
        <v>16.779691784558544</v>
      </c>
      <c r="G184">
        <f>+IF(input!$C$12,'Data Sheet'!C184,0)</f>
        <v>-2.0833328157236863</v>
      </c>
      <c r="H184">
        <f>+IF(input!$C$13,'Data Sheet'!D184,0)</f>
        <v>18.86302460028223</v>
      </c>
      <c r="I184">
        <f>+IF(input!$C$14,'Data Sheet'!E184,0)</f>
        <v>16.779691784558544</v>
      </c>
    </row>
    <row r="185" spans="2:9" x14ac:dyDescent="0.25">
      <c r="B185">
        <f t="shared" si="11"/>
        <v>3.4999999999999899E-2</v>
      </c>
      <c r="C185">
        <f t="shared" si="12"/>
        <v>-5.6287803578404549</v>
      </c>
      <c r="D185">
        <f t="shared" si="13"/>
        <v>18.744876283839869</v>
      </c>
      <c r="E185">
        <f t="shared" si="14"/>
        <v>13.116095925999414</v>
      </c>
      <c r="G185">
        <f>+IF(input!$C$12,'Data Sheet'!C185,0)</f>
        <v>-5.6287803578404549</v>
      </c>
      <c r="H185">
        <f>+IF(input!$C$13,'Data Sheet'!D185,0)</f>
        <v>18.744876283839869</v>
      </c>
      <c r="I185">
        <f>+IF(input!$C$14,'Data Sheet'!E185,0)</f>
        <v>13.116095925999414</v>
      </c>
    </row>
    <row r="186" spans="2:9" x14ac:dyDescent="0.25">
      <c r="B186">
        <f t="shared" si="11"/>
        <v>3.5199999999999898E-2</v>
      </c>
      <c r="C186">
        <f t="shared" si="12"/>
        <v>-9.1520136754299628</v>
      </c>
      <c r="D186">
        <f t="shared" si="13"/>
        <v>18.627467987885943</v>
      </c>
      <c r="E186">
        <f t="shared" si="14"/>
        <v>9.4754543124559802</v>
      </c>
      <c r="G186">
        <f>+IF(input!$C$12,'Data Sheet'!C186,0)</f>
        <v>-9.1520136754299628</v>
      </c>
      <c r="H186">
        <f>+IF(input!$C$13,'Data Sheet'!D186,0)</f>
        <v>18.627467987885943</v>
      </c>
      <c r="I186">
        <f>+IF(input!$C$14,'Data Sheet'!E186,0)</f>
        <v>9.4754543124559802</v>
      </c>
    </row>
    <row r="187" spans="2:9" x14ac:dyDescent="0.25">
      <c r="B187">
        <f t="shared" si="11"/>
        <v>3.5399999999999897E-2</v>
      </c>
      <c r="C187">
        <f t="shared" si="12"/>
        <v>-12.639128176199881</v>
      </c>
      <c r="D187">
        <f t="shared" si="13"/>
        <v>18.510795077311474</v>
      </c>
      <c r="E187">
        <f t="shared" si="14"/>
        <v>5.8716669011115936</v>
      </c>
      <c r="G187">
        <f>+IF(input!$C$12,'Data Sheet'!C187,0)</f>
        <v>-12.639128176199881</v>
      </c>
      <c r="H187">
        <f>+IF(input!$C$13,'Data Sheet'!D187,0)</f>
        <v>18.510795077311474</v>
      </c>
      <c r="I187">
        <f>+IF(input!$C$14,'Data Sheet'!E187,0)</f>
        <v>5.8716669011115936</v>
      </c>
    </row>
    <row r="188" spans="2:9" x14ac:dyDescent="0.25">
      <c r="B188">
        <f t="shared" si="11"/>
        <v>3.5599999999999896E-2</v>
      </c>
      <c r="C188">
        <f t="shared" si="12"/>
        <v>-16.076361812326745</v>
      </c>
      <c r="D188">
        <f t="shared" si="13"/>
        <v>18.394852946039414</v>
      </c>
      <c r="E188">
        <f t="shared" si="14"/>
        <v>2.3184911337126692</v>
      </c>
      <c r="G188">
        <f>+IF(input!$C$12,'Data Sheet'!C188,0)</f>
        <v>-16.076361812326745</v>
      </c>
      <c r="H188">
        <f>+IF(input!$C$13,'Data Sheet'!D188,0)</f>
        <v>18.394852946039414</v>
      </c>
      <c r="I188">
        <f>+IF(input!$C$14,'Data Sheet'!E188,0)</f>
        <v>2.3184911337126692</v>
      </c>
    </row>
    <row r="189" spans="2:9" x14ac:dyDescent="0.25">
      <c r="B189">
        <f t="shared" si="11"/>
        <v>3.5799999999999894E-2</v>
      </c>
      <c r="C189">
        <f t="shared" si="12"/>
        <v>-19.45014939297144</v>
      </c>
      <c r="D189">
        <f t="shared" si="13"/>
        <v>18.279637016842834</v>
      </c>
      <c r="E189">
        <f t="shared" si="14"/>
        <v>-1.170512376128606</v>
      </c>
      <c r="G189">
        <f>+IF(input!$C$12,'Data Sheet'!C189,0)</f>
        <v>-19.45014939297144</v>
      </c>
      <c r="H189">
        <f>+IF(input!$C$13,'Data Sheet'!D189,0)</f>
        <v>18.279637016842834</v>
      </c>
      <c r="I189">
        <f>+IF(input!$C$14,'Data Sheet'!E189,0)</f>
        <v>-1.170512376128606</v>
      </c>
    </row>
    <row r="190" spans="2:9" x14ac:dyDescent="0.25">
      <c r="B190">
        <f t="shared" si="11"/>
        <v>3.5999999999999893E-2</v>
      </c>
      <c r="C190">
        <f t="shared" si="12"/>
        <v>-22.747176119890089</v>
      </c>
      <c r="D190">
        <f t="shared" si="13"/>
        <v>18.165142741164207</v>
      </c>
      <c r="E190">
        <f t="shared" si="14"/>
        <v>-4.5820333787258818</v>
      </c>
      <c r="G190">
        <f>+IF(input!$C$12,'Data Sheet'!C190,0)</f>
        <v>-22.747176119890089</v>
      </c>
      <c r="H190">
        <f>+IF(input!$C$13,'Data Sheet'!D190,0)</f>
        <v>18.165142741164207</v>
      </c>
      <c r="I190">
        <f>+IF(input!$C$14,'Data Sheet'!E190,0)</f>
        <v>-4.5820333787258818</v>
      </c>
    </row>
    <row r="191" spans="2:9" x14ac:dyDescent="0.25">
      <c r="B191">
        <f t="shared" si="11"/>
        <v>3.6199999999999892E-2</v>
      </c>
      <c r="C191">
        <f t="shared" si="12"/>
        <v>-25.954430134859784</v>
      </c>
      <c r="D191">
        <f t="shared" si="13"/>
        <v>18.051365598935824</v>
      </c>
      <c r="E191">
        <f t="shared" si="14"/>
        <v>-7.90306453592396</v>
      </c>
      <c r="G191">
        <f>+IF(input!$C$12,'Data Sheet'!C191,0)</f>
        <v>-25.954430134859784</v>
      </c>
      <c r="H191">
        <f>+IF(input!$C$13,'Data Sheet'!D191,0)</f>
        <v>18.051365598935824</v>
      </c>
      <c r="I191">
        <f>+IF(input!$C$14,'Data Sheet'!E191,0)</f>
        <v>-7.90306453592396</v>
      </c>
    </row>
    <row r="192" spans="2:9" x14ac:dyDescent="0.25">
      <c r="B192">
        <f t="shared" si="11"/>
        <v>3.6399999999999891E-2</v>
      </c>
      <c r="C192">
        <f t="shared" si="12"/>
        <v>-29.05925387153842</v>
      </c>
      <c r="D192">
        <f t="shared" si="13"/>
        <v>17.938301098401379</v>
      </c>
      <c r="E192">
        <f t="shared" si="14"/>
        <v>-11.120952773137041</v>
      </c>
      <c r="G192">
        <f>+IF(input!$C$12,'Data Sheet'!C192,0)</f>
        <v>-29.05925387153842</v>
      </c>
      <c r="H192">
        <f>+IF(input!$C$13,'Data Sheet'!D192,0)</f>
        <v>17.938301098401379</v>
      </c>
      <c r="I192">
        <f>+IF(input!$C$14,'Data Sheet'!E192,0)</f>
        <v>-11.120952773137041</v>
      </c>
    </row>
    <row r="193" spans="2:9" x14ac:dyDescent="0.25">
      <c r="B193">
        <f t="shared" si="11"/>
        <v>3.659999999999989E-2</v>
      </c>
      <c r="C193">
        <f t="shared" si="12"/>
        <v>-32.04939400909636</v>
      </c>
      <c r="D193">
        <f t="shared" si="13"/>
        <v>17.825944775938613</v>
      </c>
      <c r="E193">
        <f t="shared" si="14"/>
        <v>-14.223449233157748</v>
      </c>
      <c r="G193">
        <f>+IF(input!$C$12,'Data Sheet'!C193,0)</f>
        <v>-32.04939400909636</v>
      </c>
      <c r="H193">
        <f>+IF(input!$C$13,'Data Sheet'!D193,0)</f>
        <v>17.825944775938613</v>
      </c>
      <c r="I193">
        <f>+IF(input!$C$14,'Data Sheet'!E193,0)</f>
        <v>-14.223449233157748</v>
      </c>
    </row>
    <row r="194" spans="2:9" x14ac:dyDescent="0.25">
      <c r="B194">
        <f t="shared" si="11"/>
        <v>3.6799999999999888E-2</v>
      </c>
      <c r="C194">
        <f t="shared" si="12"/>
        <v>-34.913049830475764</v>
      </c>
      <c r="D194">
        <f t="shared" si="13"/>
        <v>17.714292195883122</v>
      </c>
      <c r="E194">
        <f t="shared" si="14"/>
        <v>-17.198757634592642</v>
      </c>
      <c r="G194">
        <f>+IF(input!$C$12,'Data Sheet'!C194,0)</f>
        <v>-34.913049830475764</v>
      </c>
      <c r="H194">
        <f>+IF(input!$C$13,'Data Sheet'!D194,0)</f>
        <v>17.714292195883122</v>
      </c>
      <c r="I194">
        <f>+IF(input!$C$14,'Data Sheet'!E194,0)</f>
        <v>-17.198757634592642</v>
      </c>
    </row>
    <row r="195" spans="2:9" x14ac:dyDescent="0.25">
      <c r="B195">
        <f t="shared" si="11"/>
        <v>3.6999999999999887E-2</v>
      </c>
      <c r="C195">
        <f t="shared" si="12"/>
        <v>-37.638919794429526</v>
      </c>
      <c r="D195">
        <f t="shared" si="13"/>
        <v>17.603338950353219</v>
      </c>
      <c r="E195">
        <f t="shared" si="14"/>
        <v>-20.035580844076307</v>
      </c>
      <c r="G195">
        <f>+IF(input!$C$12,'Data Sheet'!C195,0)</f>
        <v>-37.638919794429526</v>
      </c>
      <c r="H195">
        <f>+IF(input!$C$13,'Data Sheet'!D195,0)</f>
        <v>17.603338950353219</v>
      </c>
      <c r="I195">
        <f>+IF(input!$C$14,'Data Sheet'!E195,0)</f>
        <v>-20.035580844076307</v>
      </c>
    </row>
    <row r="196" spans="2:9" x14ac:dyDescent="0.25">
      <c r="B196">
        <f t="shared" si="11"/>
        <v>3.7199999999999886E-2</v>
      </c>
      <c r="C196">
        <f t="shared" si="12"/>
        <v>-40.216246137541468</v>
      </c>
      <c r="D196">
        <f t="shared" si="13"/>
        <v>17.493080659075929</v>
      </c>
      <c r="E196">
        <f t="shared" si="14"/>
        <v>-22.723165478465539</v>
      </c>
      <c r="G196">
        <f>+IF(input!$C$12,'Data Sheet'!C196,0)</f>
        <v>-40.216246137541468</v>
      </c>
      <c r="H196">
        <f>+IF(input!$C$13,'Data Sheet'!D196,0)</f>
        <v>17.493080659075929</v>
      </c>
      <c r="I196">
        <f>+IF(input!$C$14,'Data Sheet'!E196,0)</f>
        <v>-22.723165478465539</v>
      </c>
    </row>
    <row r="197" spans="2:9" x14ac:dyDescent="0.25">
      <c r="B197">
        <f t="shared" si="11"/>
        <v>3.7399999999999885E-2</v>
      </c>
      <c r="C197">
        <f t="shared" si="12"/>
        <v>-42.634857330203722</v>
      </c>
      <c r="D197">
        <f t="shared" si="13"/>
        <v>17.383512969214078</v>
      </c>
      <c r="E197">
        <f t="shared" si="14"/>
        <v>-25.251344360989645</v>
      </c>
      <c r="G197">
        <f>+IF(input!$C$12,'Data Sheet'!C197,0)</f>
        <v>-42.634857330203722</v>
      </c>
      <c r="H197">
        <f>+IF(input!$C$13,'Data Sheet'!D197,0)</f>
        <v>17.383512969214078</v>
      </c>
      <c r="I197">
        <f>+IF(input!$C$14,'Data Sheet'!E197,0)</f>
        <v>-25.251344360989645</v>
      </c>
    </row>
    <row r="198" spans="2:9" x14ac:dyDescent="0.25">
      <c r="B198">
        <f t="shared" si="11"/>
        <v>3.7599999999999884E-2</v>
      </c>
      <c r="C198">
        <f t="shared" si="12"/>
        <v>-44.885208218997199</v>
      </c>
      <c r="D198">
        <f t="shared" si="13"/>
        <v>17.274631555194397</v>
      </c>
      <c r="E198">
        <f t="shared" si="14"/>
        <v>-27.610576663802803</v>
      </c>
      <c r="G198">
        <f>+IF(input!$C$12,'Data Sheet'!C198,0)</f>
        <v>-44.885208218997199</v>
      </c>
      <c r="H198">
        <f>+IF(input!$C$13,'Data Sheet'!D198,0)</f>
        <v>17.274631555194397</v>
      </c>
      <c r="I198">
        <f>+IF(input!$C$14,'Data Sheet'!E198,0)</f>
        <v>-27.610576663802803</v>
      </c>
    </row>
    <row r="199" spans="2:9" x14ac:dyDescent="0.25">
      <c r="B199">
        <f t="shared" si="11"/>
        <v>3.7799999999999882E-2</v>
      </c>
      <c r="C199">
        <f t="shared" si="12"/>
        <v>-46.958417697051352</v>
      </c>
      <c r="D199">
        <f t="shared" si="13"/>
        <v>17.166432118536832</v>
      </c>
      <c r="E199">
        <f t="shared" si="14"/>
        <v>-29.79198557851452</v>
      </c>
      <c r="G199">
        <f>+IF(input!$C$12,'Data Sheet'!C199,0)</f>
        <v>-46.958417697051352</v>
      </c>
      <c r="H199">
        <f>+IF(input!$C$13,'Data Sheet'!D199,0)</f>
        <v>17.166432118536832</v>
      </c>
      <c r="I199">
        <f>+IF(input!$C$14,'Data Sheet'!E199,0)</f>
        <v>-29.79198557851452</v>
      </c>
    </row>
    <row r="200" spans="2:9" x14ac:dyDescent="0.25">
      <c r="B200">
        <f t="shared" si="11"/>
        <v>3.7999999999999881E-2</v>
      </c>
      <c r="C200">
        <f t="shared" si="12"/>
        <v>-48.846303753715638</v>
      </c>
      <c r="D200">
        <f t="shared" si="13"/>
        <v>17.058910387684776</v>
      </c>
      <c r="E200">
        <f t="shared" si="14"/>
        <v>-31.787393366030862</v>
      </c>
      <c r="G200">
        <f>+IF(input!$C$12,'Data Sheet'!C200,0)</f>
        <v>-48.846303753715638</v>
      </c>
      <c r="H200">
        <f>+IF(input!$C$13,'Data Sheet'!D200,0)</f>
        <v>17.058910387684776</v>
      </c>
      <c r="I200">
        <f>+IF(input!$C$14,'Data Sheet'!E200,0)</f>
        <v>-31.787393366030862</v>
      </c>
    </row>
    <row r="201" spans="2:9" x14ac:dyDescent="0.25">
      <c r="B201">
        <f t="shared" si="11"/>
        <v>3.819999999999988E-2</v>
      </c>
      <c r="C201">
        <f t="shared" si="12"/>
        <v>-50.541415765217479</v>
      </c>
      <c r="D201">
        <f t="shared" si="13"/>
        <v>16.952062117836473</v>
      </c>
      <c r="E201">
        <f t="shared" si="14"/>
        <v>-33.589353647381003</v>
      </c>
      <c r="G201">
        <f>+IF(input!$C$12,'Data Sheet'!C201,0)</f>
        <v>-50.541415765217479</v>
      </c>
      <c r="H201">
        <f>+IF(input!$C$13,'Data Sheet'!D201,0)</f>
        <v>16.952062117836473</v>
      </c>
      <c r="I201">
        <f>+IF(input!$C$14,'Data Sheet'!E201,0)</f>
        <v>-33.589353647381003</v>
      </c>
    </row>
    <row r="202" spans="2:9" x14ac:dyDescent="0.25">
      <c r="B202">
        <f t="shared" si="11"/>
        <v>3.8399999999999879E-2</v>
      </c>
      <c r="C202">
        <f t="shared" si="12"/>
        <v>-52.037063898870507</v>
      </c>
      <c r="D202">
        <f t="shared" si="13"/>
        <v>16.845883090777431</v>
      </c>
      <c r="E202">
        <f t="shared" si="14"/>
        <v>-35.19118080809308</v>
      </c>
      <c r="G202">
        <f>+IF(input!$C$12,'Data Sheet'!C202,0)</f>
        <v>-52.037063898870507</v>
      </c>
      <c r="H202">
        <f>+IF(input!$C$13,'Data Sheet'!D202,0)</f>
        <v>16.845883090777431</v>
      </c>
      <c r="I202">
        <f>+IF(input!$C$14,'Data Sheet'!E202,0)</f>
        <v>-35.19118080809308</v>
      </c>
    </row>
    <row r="203" spans="2:9" x14ac:dyDescent="0.25">
      <c r="B203">
        <f t="shared" si="11"/>
        <v>3.8599999999999877E-2</v>
      </c>
      <c r="C203">
        <f t="shared" si="12"/>
        <v>-53.327345514787822</v>
      </c>
      <c r="D203">
        <f t="shared" si="13"/>
        <v>16.740369114713886</v>
      </c>
      <c r="E203">
        <f t="shared" si="14"/>
        <v>-36.586976400073937</v>
      </c>
      <c r="G203">
        <f>+IF(input!$C$12,'Data Sheet'!C203,0)</f>
        <v>-53.327345514787822</v>
      </c>
      <c r="H203">
        <f>+IF(input!$C$13,'Data Sheet'!D203,0)</f>
        <v>16.740369114713886</v>
      </c>
      <c r="I203">
        <f>+IF(input!$C$14,'Data Sheet'!E203,0)</f>
        <v>-36.586976400073937</v>
      </c>
    </row>
    <row r="204" spans="2:9" x14ac:dyDescent="0.25">
      <c r="B204">
        <f t="shared" si="11"/>
        <v>3.8799999999999876E-2</v>
      </c>
      <c r="C204">
        <f t="shared" si="12"/>
        <v>-54.407168460904991</v>
      </c>
      <c r="D204">
        <f t="shared" si="13"/>
        <v>16.635516024107318</v>
      </c>
      <c r="E204">
        <f t="shared" si="14"/>
        <v>-37.771652436797673</v>
      </c>
      <c r="G204">
        <f>+IF(input!$C$12,'Data Sheet'!C204,0)</f>
        <v>-54.407168460904991</v>
      </c>
      <c r="H204">
        <f>+IF(input!$C$13,'Data Sheet'!D204,0)</f>
        <v>16.635516024107318</v>
      </c>
      <c r="I204">
        <f>+IF(input!$C$14,'Data Sheet'!E204,0)</f>
        <v>-37.771652436797673</v>
      </c>
    </row>
    <row r="205" spans="2:9" x14ac:dyDescent="0.25">
      <c r="B205">
        <f t="shared" ref="B205:B268" si="15">+B204+0.0002</f>
        <v>3.8999999999999875E-2</v>
      </c>
      <c r="C205">
        <f t="shared" si="12"/>
        <v>-55.272271169377888</v>
      </c>
      <c r="D205">
        <f t="shared" si="13"/>
        <v>16.531319679510027</v>
      </c>
      <c r="E205">
        <f t="shared" si="14"/>
        <v>-38.740951489867861</v>
      </c>
      <c r="G205">
        <f>+IF(input!$C$12,'Data Sheet'!C205,0)</f>
        <v>-55.272271169377888</v>
      </c>
      <c r="H205">
        <f>+IF(input!$C$13,'Data Sheet'!D205,0)</f>
        <v>16.531319679510027</v>
      </c>
      <c r="I205">
        <f>+IF(input!$C$14,'Data Sheet'!E205,0)</f>
        <v>-38.740951489867861</v>
      </c>
    </row>
    <row r="206" spans="2:9" x14ac:dyDescent="0.25">
      <c r="B206">
        <f t="shared" si="15"/>
        <v>3.9199999999999874E-2</v>
      </c>
      <c r="C206">
        <f t="shared" si="12"/>
        <v>-55.91923947504398</v>
      </c>
      <c r="D206">
        <f t="shared" si="13"/>
        <v>16.427775967401661</v>
      </c>
      <c r="E206">
        <f t="shared" si="14"/>
        <v>-39.491463507642322</v>
      </c>
      <c r="G206">
        <f>+IF(input!$C$12,'Data Sheet'!C206,0)</f>
        <v>-55.91923947504398</v>
      </c>
      <c r="H206">
        <f>+IF(input!$C$13,'Data Sheet'!D206,0)</f>
        <v>16.427775967401661</v>
      </c>
      <c r="I206">
        <f>+IF(input!$C$14,'Data Sheet'!E206,0)</f>
        <v>-39.491463507642322</v>
      </c>
    </row>
    <row r="207" spans="2:9" x14ac:dyDescent="0.25">
      <c r="B207">
        <f t="shared" si="15"/>
        <v>3.9399999999999873E-2</v>
      </c>
      <c r="C207">
        <f t="shared" si="12"/>
        <v>-56.34552008957251</v>
      </c>
      <c r="D207">
        <f t="shared" si="13"/>
        <v>16.324880800026872</v>
      </c>
      <c r="E207">
        <f t="shared" si="14"/>
        <v>-40.020639289545642</v>
      </c>
      <c r="G207">
        <f>+IF(input!$C$12,'Data Sheet'!C207,0)</f>
        <v>-56.34552008957251</v>
      </c>
      <c r="H207">
        <f>+IF(input!$C$13,'Data Sheet'!D207,0)</f>
        <v>16.324880800026872</v>
      </c>
      <c r="I207">
        <f>+IF(input!$C$14,'Data Sheet'!E207,0)</f>
        <v>-40.020639289545642</v>
      </c>
    </row>
    <row r="208" spans="2:9" x14ac:dyDescent="0.25">
      <c r="B208">
        <f t="shared" si="15"/>
        <v>3.9599999999999871E-2</v>
      </c>
      <c r="C208">
        <f t="shared" si="12"/>
        <v>-56.549430678127038</v>
      </c>
      <c r="D208">
        <f t="shared" si="13"/>
        <v>16.222630115233901</v>
      </c>
      <c r="E208">
        <f t="shared" si="14"/>
        <v>-40.326800562893141</v>
      </c>
      <c r="G208">
        <f>+IF(input!$C$12,'Data Sheet'!C208,0)</f>
        <v>-56.549430678127038</v>
      </c>
      <c r="H208">
        <f>+IF(input!$C$13,'Data Sheet'!D208,0)</f>
        <v>16.222630115233901</v>
      </c>
      <c r="I208">
        <f>+IF(input!$C$14,'Data Sheet'!E208,0)</f>
        <v>-40.326800562893141</v>
      </c>
    </row>
    <row r="209" spans="2:9" x14ac:dyDescent="0.25">
      <c r="B209">
        <f t="shared" si="15"/>
        <v>3.979999999999987E-2</v>
      </c>
      <c r="C209">
        <f t="shared" si="12"/>
        <v>-56.530166498772417</v>
      </c>
      <c r="D209">
        <f t="shared" si="13"/>
        <v>16.121019876314239</v>
      </c>
      <c r="E209">
        <f t="shared" si="14"/>
        <v>-40.409146622458181</v>
      </c>
      <c r="G209">
        <f>+IF(input!$C$12,'Data Sheet'!C209,0)</f>
        <v>-56.530166498772417</v>
      </c>
      <c r="H209">
        <f>+IF(input!$C$13,'Data Sheet'!D209,0)</f>
        <v>16.121019876314239</v>
      </c>
      <c r="I209">
        <f>+IF(input!$C$14,'Data Sheet'!E209,0)</f>
        <v>-40.409146622458181</v>
      </c>
    </row>
    <row r="210" spans="2:9" x14ac:dyDescent="0.25">
      <c r="B210">
        <f t="shared" si="15"/>
        <v>3.9999999999999869E-2</v>
      </c>
      <c r="C210">
        <f t="shared" si="12"/>
        <v>-56.287803578423592</v>
      </c>
      <c r="D210">
        <f t="shared" si="13"/>
        <v>16.02004607184325</v>
      </c>
      <c r="E210">
        <f t="shared" si="14"/>
        <v>-40.267757506580338</v>
      </c>
      <c r="G210">
        <f>+IF(input!$C$12,'Data Sheet'!C210,0)</f>
        <v>-56.287803578423592</v>
      </c>
      <c r="H210">
        <f>+IF(input!$C$13,'Data Sheet'!D210,0)</f>
        <v>16.02004607184325</v>
      </c>
      <c r="I210">
        <f>+IF(input!$C$14,'Data Sheet'!E210,0)</f>
        <v>-40.267757506580338</v>
      </c>
    </row>
    <row r="211" spans="2:9" x14ac:dyDescent="0.25">
      <c r="B211">
        <f t="shared" si="15"/>
        <v>4.0199999999999868E-2</v>
      </c>
      <c r="C211">
        <f t="shared" si="12"/>
        <v>-55.823298412802089</v>
      </c>
      <c r="D211">
        <f t="shared" si="13"/>
        <v>15.919704715521787</v>
      </c>
      <c r="E211">
        <f t="shared" si="14"/>
        <v>-39.9035936972803</v>
      </c>
      <c r="G211">
        <f>+IF(input!$C$12,'Data Sheet'!C211,0)</f>
        <v>-55.823298412802089</v>
      </c>
      <c r="H211">
        <f>+IF(input!$C$13,'Data Sheet'!D211,0)</f>
        <v>15.919704715521787</v>
      </c>
      <c r="I211">
        <f>+IF(input!$C$14,'Data Sheet'!E211,0)</f>
        <v>-39.9035936972803</v>
      </c>
    </row>
    <row r="212" spans="2:9" x14ac:dyDescent="0.25">
      <c r="B212">
        <f t="shared" si="15"/>
        <v>4.0399999999999867E-2</v>
      </c>
      <c r="C212">
        <f t="shared" si="12"/>
        <v>-55.138484191584396</v>
      </c>
      <c r="D212">
        <f t="shared" si="13"/>
        <v>15.81999184601886</v>
      </c>
      <c r="E212">
        <f t="shared" si="14"/>
        <v>-39.318492345565538</v>
      </c>
      <c r="G212">
        <f>+IF(input!$C$12,'Data Sheet'!C212,0)</f>
        <v>-55.138484191584396</v>
      </c>
      <c r="H212">
        <f>+IF(input!$C$13,'Data Sheet'!D212,0)</f>
        <v>15.81999184601886</v>
      </c>
      <c r="I212">
        <f>+IF(input!$C$14,'Data Sheet'!E212,0)</f>
        <v>-39.318492345565538</v>
      </c>
    </row>
    <row r="213" spans="2:9" x14ac:dyDescent="0.25">
      <c r="B213">
        <f t="shared" si="15"/>
        <v>4.0599999999999865E-2</v>
      </c>
      <c r="C213">
        <f t="shared" si="12"/>
        <v>-54.23606356363981</v>
      </c>
      <c r="D213">
        <f t="shared" si="13"/>
        <v>15.720903526815208</v>
      </c>
      <c r="E213">
        <f t="shared" si="14"/>
        <v>-38.515160036824604</v>
      </c>
      <c r="G213">
        <f>+IF(input!$C$12,'Data Sheet'!C213,0)</f>
        <v>-54.23606356363981</v>
      </c>
      <c r="H213">
        <f>+IF(input!$C$13,'Data Sheet'!D213,0)</f>
        <v>15.720903526815208</v>
      </c>
      <c r="I213">
        <f>+IF(input!$C$14,'Data Sheet'!E213,0)</f>
        <v>-38.515160036824604</v>
      </c>
    </row>
    <row r="214" spans="2:9" x14ac:dyDescent="0.25">
      <c r="B214">
        <f t="shared" si="15"/>
        <v>4.0799999999999864E-2</v>
      </c>
      <c r="C214">
        <f t="shared" si="12"/>
        <v>-53.11959797091005</v>
      </c>
      <c r="D214">
        <f t="shared" si="13"/>
        <v>15.622435846047924</v>
      </c>
      <c r="E214">
        <f t="shared" si="14"/>
        <v>-37.497162124862129</v>
      </c>
      <c r="G214">
        <f>+IF(input!$C$12,'Data Sheet'!C214,0)</f>
        <v>-53.11959797091005</v>
      </c>
      <c r="H214">
        <f>+IF(input!$C$13,'Data Sheet'!D214,0)</f>
        <v>15.622435846047924</v>
      </c>
      <c r="I214">
        <f>+IF(input!$C$14,'Data Sheet'!E214,0)</f>
        <v>-37.497162124862129</v>
      </c>
    </row>
    <row r="215" spans="2:9" x14ac:dyDescent="0.25">
      <c r="B215">
        <f t="shared" si="15"/>
        <v>4.0999999999999863E-2</v>
      </c>
      <c r="C215">
        <f t="shared" si="12"/>
        <v>-51.793493593025012</v>
      </c>
      <c r="D215">
        <f t="shared" si="13"/>
        <v>15.524584916355991</v>
      </c>
      <c r="E215">
        <f t="shared" si="14"/>
        <v>-36.268908676669021</v>
      </c>
      <c r="G215">
        <f>+IF(input!$C$12,'Data Sheet'!C215,0)</f>
        <v>-51.793493593025012</v>
      </c>
      <c r="H215">
        <f>+IF(input!$C$13,'Data Sheet'!D215,0)</f>
        <v>15.524584916355991</v>
      </c>
      <c r="I215">
        <f>+IF(input!$C$14,'Data Sheet'!E215,0)</f>
        <v>-36.268908676669021</v>
      </c>
    </row>
    <row r="216" spans="2:9" x14ac:dyDescent="0.25">
      <c r="B216">
        <f t="shared" si="15"/>
        <v>4.1199999999999862E-2</v>
      </c>
      <c r="C216">
        <f t="shared" si="12"/>
        <v>-50.26298395812475</v>
      </c>
      <c r="D216">
        <f t="shared" si="13"/>
        <v>15.427346874726835</v>
      </c>
      <c r="E216">
        <f t="shared" si="14"/>
        <v>-34.835637083397913</v>
      </c>
      <c r="G216">
        <f>+IF(input!$C$12,'Data Sheet'!C216,0)</f>
        <v>-50.26298395812475</v>
      </c>
      <c r="H216">
        <f>+IF(input!$C$13,'Data Sheet'!D216,0)</f>
        <v>15.427346874726835</v>
      </c>
      <c r="I216">
        <f>+IF(input!$C$14,'Data Sheet'!E216,0)</f>
        <v>-34.835637083397913</v>
      </c>
    </row>
    <row r="217" spans="2:9" x14ac:dyDescent="0.25">
      <c r="B217">
        <f t="shared" si="15"/>
        <v>4.1399999999999861E-2</v>
      </c>
      <c r="C217">
        <f t="shared" si="12"/>
        <v>-48.534109288514863</v>
      </c>
      <c r="D217">
        <f t="shared" si="13"/>
        <v>15.330717882343821</v>
      </c>
      <c r="E217">
        <f t="shared" si="14"/>
        <v>-33.203391406171043</v>
      </c>
      <c r="G217">
        <f>+IF(input!$C$12,'Data Sheet'!C217,0)</f>
        <v>-48.534109288514863</v>
      </c>
      <c r="H217">
        <f>+IF(input!$C$13,'Data Sheet'!D217,0)</f>
        <v>15.330717882343821</v>
      </c>
      <c r="I217">
        <f>+IF(input!$C$14,'Data Sheet'!E217,0)</f>
        <v>-33.203391406171043</v>
      </c>
    </row>
    <row r="218" spans="2:9" x14ac:dyDescent="0.25">
      <c r="B218">
        <f t="shared" si="15"/>
        <v>4.1599999999999859E-2</v>
      </c>
      <c r="C218">
        <f t="shared" si="12"/>
        <v>-46.613692662668605</v>
      </c>
      <c r="D218">
        <f t="shared" si="13"/>
        <v>15.234694124434673</v>
      </c>
      <c r="E218">
        <f t="shared" si="14"/>
        <v>-31.37899853823393</v>
      </c>
      <c r="G218">
        <f>+IF(input!$C$12,'Data Sheet'!C218,0)</f>
        <v>-46.613692662668605</v>
      </c>
      <c r="H218">
        <f>+IF(input!$C$13,'Data Sheet'!D218,0)</f>
        <v>15.234694124434673</v>
      </c>
      <c r="I218">
        <f>+IF(input!$C$14,'Data Sheet'!E218,0)</f>
        <v>-31.37899853823393</v>
      </c>
    </row>
    <row r="219" spans="2:9" x14ac:dyDescent="0.25">
      <c r="B219">
        <f t="shared" si="15"/>
        <v>4.1799999999999858E-2</v>
      </c>
      <c r="C219">
        <f t="shared" si="12"/>
        <v>-44.50931308765329</v>
      </c>
      <c r="D219">
        <f t="shared" si="13"/>
        <v>15.139271810120913</v>
      </c>
      <c r="E219">
        <f t="shared" si="14"/>
        <v>-29.370041277532376</v>
      </c>
      <c r="G219">
        <f>+IF(input!$C$12,'Data Sheet'!C219,0)</f>
        <v>-44.50931308765329</v>
      </c>
      <c r="H219">
        <f>+IF(input!$C$13,'Data Sheet'!D219,0)</f>
        <v>15.139271810120913</v>
      </c>
      <c r="I219">
        <f>+IF(input!$C$14,'Data Sheet'!E219,0)</f>
        <v>-29.370041277532376</v>
      </c>
    </row>
    <row r="220" spans="2:9" x14ac:dyDescent="0.25">
      <c r="B220">
        <f t="shared" si="15"/>
        <v>4.1999999999999857E-2</v>
      </c>
      <c r="C220">
        <f t="shared" si="12"/>
        <v>-42.229275588251923</v>
      </c>
      <c r="D220">
        <f t="shared" si="13"/>
        <v>15.044447172268168</v>
      </c>
      <c r="E220">
        <f t="shared" si="14"/>
        <v>-27.184828415983755</v>
      </c>
      <c r="G220">
        <f>+IF(input!$C$12,'Data Sheet'!C220,0)</f>
        <v>-42.229275588251923</v>
      </c>
      <c r="H220">
        <f>+IF(input!$C$13,'Data Sheet'!D220,0)</f>
        <v>15.044447172268168</v>
      </c>
      <c r="I220">
        <f>+IF(input!$C$14,'Data Sheet'!E220,0)</f>
        <v>-27.184828415983755</v>
      </c>
    </row>
    <row r="221" spans="2:9" x14ac:dyDescent="0.25">
      <c r="B221">
        <f t="shared" si="15"/>
        <v>4.2199999999999856E-2</v>
      </c>
      <c r="C221">
        <f t="shared" si="12"/>
        <v>-39.782578430824593</v>
      </c>
      <c r="D221">
        <f t="shared" si="13"/>
        <v>14.950216467337476</v>
      </c>
      <c r="E221">
        <f t="shared" si="14"/>
        <v>-24.832361963487116</v>
      </c>
      <c r="G221">
        <f>+IF(input!$C$12,'Data Sheet'!C221,0)</f>
        <v>-39.782578430824593</v>
      </c>
      <c r="H221">
        <f>+IF(input!$C$13,'Data Sheet'!D221,0)</f>
        <v>14.950216467337476</v>
      </c>
      <c r="I221">
        <f>+IF(input!$C$14,'Data Sheet'!E221,0)</f>
        <v>-24.832361963487116</v>
      </c>
    </row>
    <row r="222" spans="2:9" x14ac:dyDescent="0.25">
      <c r="B222">
        <f t="shared" si="15"/>
        <v>4.2399999999999854E-2</v>
      </c>
      <c r="C222">
        <f t="shared" si="12"/>
        <v>-37.17887761126206</v>
      </c>
      <c r="D222">
        <f t="shared" si="13"/>
        <v>14.856575975237478</v>
      </c>
      <c r="E222">
        <f t="shared" si="14"/>
        <v>-22.322301636024584</v>
      </c>
      <c r="G222">
        <f>+IF(input!$C$12,'Data Sheet'!C222,0)</f>
        <v>-37.17887761126206</v>
      </c>
      <c r="H222">
        <f>+IF(input!$C$13,'Data Sheet'!D222,0)</f>
        <v>14.856575975237478</v>
      </c>
      <c r="I222">
        <f>+IF(input!$C$14,'Data Sheet'!E222,0)</f>
        <v>-22.322301636024584</v>
      </c>
    </row>
    <row r="223" spans="2:9" x14ac:dyDescent="0.25">
      <c r="B223">
        <f t="shared" si="15"/>
        <v>4.2599999999999853E-2</v>
      </c>
      <c r="C223">
        <f t="shared" si="12"/>
        <v>-34.42844874718137</v>
      </c>
      <c r="D223">
        <f t="shared" si="13"/>
        <v>14.763521999177552</v>
      </c>
      <c r="E223">
        <f t="shared" si="14"/>
        <v>-19.664926748003818</v>
      </c>
      <c r="G223">
        <f>+IF(input!$C$12,'Data Sheet'!C223,0)</f>
        <v>-34.42844874718137</v>
      </c>
      <c r="H223">
        <f>+IF(input!$C$13,'Data Sheet'!D223,0)</f>
        <v>14.763521999177552</v>
      </c>
      <c r="I223">
        <f>+IF(input!$C$14,'Data Sheet'!E223,0)</f>
        <v>-19.664926748003818</v>
      </c>
    </row>
    <row r="224" spans="2:9" x14ac:dyDescent="0.25">
      <c r="B224">
        <f t="shared" si="15"/>
        <v>4.2799999999999852E-2</v>
      </c>
      <c r="C224">
        <f t="shared" si="12"/>
        <v>-31.542146524757641</v>
      </c>
      <c r="D224">
        <f t="shared" si="13"/>
        <v>14.671050865521899</v>
      </c>
      <c r="E224">
        <f t="shared" si="14"/>
        <v>-16.871095659235742</v>
      </c>
      <c r="G224">
        <f>+IF(input!$C$12,'Data Sheet'!C224,0)</f>
        <v>-31.542146524757641</v>
      </c>
      <c r="H224">
        <f>+IF(input!$C$13,'Data Sheet'!D224,0)</f>
        <v>14.671050865521899</v>
      </c>
      <c r="I224">
        <f>+IF(input!$C$14,'Data Sheet'!E224,0)</f>
        <v>-16.871095659235742</v>
      </c>
    </row>
    <row r="225" spans="2:9" x14ac:dyDescent="0.25">
      <c r="B225">
        <f t="shared" si="15"/>
        <v>4.2999999999999851E-2</v>
      </c>
      <c r="C225">
        <f t="shared" si="12"/>
        <v>-28.531361860236728</v>
      </c>
      <c r="D225">
        <f t="shared" si="13"/>
        <v>14.579158923644465</v>
      </c>
      <c r="E225">
        <f t="shared" si="14"/>
        <v>-13.952202936592263</v>
      </c>
      <c r="G225">
        <f>+IF(input!$C$12,'Data Sheet'!C225,0)</f>
        <v>-28.531361860236728</v>
      </c>
      <c r="H225">
        <f>+IF(input!$C$13,'Data Sheet'!D225,0)</f>
        <v>14.579158923644465</v>
      </c>
      <c r="I225">
        <f>+IF(input!$C$14,'Data Sheet'!E225,0)</f>
        <v>-13.952202936592263</v>
      </c>
    </row>
    <row r="226" spans="2:9" x14ac:dyDescent="0.25">
      <c r="B226">
        <f t="shared" si="15"/>
        <v>4.319999999999985E-2</v>
      </c>
      <c r="C226">
        <f t="shared" si="12"/>
        <v>-25.407976945192804</v>
      </c>
      <c r="D226">
        <f t="shared" si="13"/>
        <v>14.487842545784865</v>
      </c>
      <c r="E226">
        <f t="shared" si="14"/>
        <v>-10.920134399407939</v>
      </c>
      <c r="G226">
        <f>+IF(input!$C$12,'Data Sheet'!C226,0)</f>
        <v>-25.407976945192804</v>
      </c>
      <c r="H226">
        <f>+IF(input!$C$13,'Data Sheet'!D226,0)</f>
        <v>14.487842545784865</v>
      </c>
      <c r="I226">
        <f>+IF(input!$C$14,'Data Sheet'!E226,0)</f>
        <v>-10.920134399407939</v>
      </c>
    </row>
    <row r="227" spans="2:9" x14ac:dyDescent="0.25">
      <c r="B227">
        <f t="shared" si="15"/>
        <v>4.3399999999999848E-2</v>
      </c>
      <c r="C227">
        <f t="shared" si="12"/>
        <v>-22.184318352946718</v>
      </c>
      <c r="D227">
        <f t="shared" si="13"/>
        <v>14.397098126905142</v>
      </c>
      <c r="E227">
        <f t="shared" si="14"/>
        <v>-7.7872202260415762</v>
      </c>
      <c r="G227">
        <f>+IF(input!$C$12,'Data Sheet'!C227,0)</f>
        <v>-22.184318352946718</v>
      </c>
      <c r="H227">
        <f>+IF(input!$C$13,'Data Sheet'!D227,0)</f>
        <v>14.397098126905142</v>
      </c>
      <c r="I227">
        <f>+IF(input!$C$14,'Data Sheet'!E227,0)</f>
        <v>-7.7872202260415762</v>
      </c>
    </row>
    <row r="228" spans="2:9" x14ac:dyDescent="0.25">
      <c r="B228">
        <f t="shared" si="15"/>
        <v>4.3599999999999847E-2</v>
      </c>
      <c r="C228">
        <f t="shared" si="12"/>
        <v>-18.873108391212551</v>
      </c>
      <c r="D228">
        <f t="shared" si="13"/>
        <v>14.306922084547443</v>
      </c>
      <c r="E228">
        <f t="shared" si="14"/>
        <v>-4.5661863066651076</v>
      </c>
      <c r="G228">
        <f>+IF(input!$C$12,'Data Sheet'!C228,0)</f>
        <v>-18.873108391212551</v>
      </c>
      <c r="H228">
        <f>+IF(input!$C$13,'Data Sheet'!D228,0)</f>
        <v>14.306922084547443</v>
      </c>
      <c r="I228">
        <f>+IF(input!$C$14,'Data Sheet'!E228,0)</f>
        <v>-4.5661863066651076</v>
      </c>
    </row>
    <row r="229" spans="2:9" x14ac:dyDescent="0.25">
      <c r="B229">
        <f t="shared" si="15"/>
        <v>4.3799999999999846E-2</v>
      </c>
      <c r="C229">
        <f t="shared" si="12"/>
        <v>-15.487414892961324</v>
      </c>
      <c r="D229">
        <f t="shared" si="13"/>
        <v>14.217310858692599</v>
      </c>
      <c r="E229">
        <f t="shared" si="14"/>
        <v>-1.2701040342687246</v>
      </c>
      <c r="G229">
        <f>+IF(input!$C$12,'Data Sheet'!C229,0)</f>
        <v>-15.487414892961324</v>
      </c>
      <c r="H229">
        <f>+IF(input!$C$13,'Data Sheet'!D229,0)</f>
        <v>14.217310858692599</v>
      </c>
      <c r="I229">
        <f>+IF(input!$C$14,'Data Sheet'!E229,0)</f>
        <v>-1.2701040342687246</v>
      </c>
    </row>
    <row r="230" spans="2:9" x14ac:dyDescent="0.25">
      <c r="B230">
        <f t="shared" si="15"/>
        <v>4.3999999999999845E-2</v>
      </c>
      <c r="C230">
        <f t="shared" si="12"/>
        <v>-12.04059964365441</v>
      </c>
      <c r="D230">
        <f t="shared" si="13"/>
        <v>14.128260911619575</v>
      </c>
      <c r="E230">
        <f t="shared" si="14"/>
        <v>2.0876612679651654</v>
      </c>
      <c r="G230">
        <f>+IF(input!$C$12,'Data Sheet'!C230,0)</f>
        <v>-12.04059964365441</v>
      </c>
      <c r="H230">
        <f>+IF(input!$C$13,'Data Sheet'!D230,0)</f>
        <v>14.128260911619575</v>
      </c>
      <c r="I230">
        <f>+IF(input!$C$14,'Data Sheet'!E230,0)</f>
        <v>2.0876612679651654</v>
      </c>
    </row>
    <row r="231" spans="2:9" x14ac:dyDescent="0.25">
      <c r="B231">
        <f t="shared" si="15"/>
        <v>4.4199999999999844E-2</v>
      </c>
      <c r="C231">
        <f t="shared" si="12"/>
        <v>-8.5462656483807251</v>
      </c>
      <c r="D231">
        <f t="shared" si="13"/>
        <v>14.039768727765805</v>
      </c>
      <c r="E231">
        <f t="shared" si="14"/>
        <v>5.4935030793850803</v>
      </c>
      <c r="G231">
        <f>+IF(input!$C$12,'Data Sheet'!C231,0)</f>
        <v>-8.5462656483807251</v>
      </c>
      <c r="H231">
        <f>+IF(input!$C$13,'Data Sheet'!D231,0)</f>
        <v>14.039768727765805</v>
      </c>
      <c r="I231">
        <f>+IF(input!$C$14,'Data Sheet'!E231,0)</f>
        <v>5.4935030793850803</v>
      </c>
    </row>
    <row r="232" spans="2:9" x14ac:dyDescent="0.25">
      <c r="B232">
        <f t="shared" si="15"/>
        <v>4.4399999999999842E-2</v>
      </c>
      <c r="C232">
        <f t="shared" si="12"/>
        <v>-5.0182034470102597</v>
      </c>
      <c r="D232">
        <f t="shared" si="13"/>
        <v>13.951830813588414</v>
      </c>
      <c r="E232">
        <f t="shared" si="14"/>
        <v>8.933627366578154</v>
      </c>
      <c r="G232">
        <f>+IF(input!$C$12,'Data Sheet'!C232,0)</f>
        <v>-5.0182034470102597</v>
      </c>
      <c r="H232">
        <f>+IF(input!$C$13,'Data Sheet'!D232,0)</f>
        <v>13.951830813588414</v>
      </c>
      <c r="I232">
        <f>+IF(input!$C$14,'Data Sheet'!E232,0)</f>
        <v>8.933627366578154</v>
      </c>
    </row>
    <row r="233" spans="2:9" x14ac:dyDescent="0.25">
      <c r="B233">
        <f t="shared" si="15"/>
        <v>4.4599999999999841E-2</v>
      </c>
      <c r="C233">
        <f t="shared" si="12"/>
        <v>-1.4703366892335259</v>
      </c>
      <c r="D233">
        <f t="shared" si="13"/>
        <v>13.864443697426273</v>
      </c>
      <c r="E233">
        <f t="shared" si="14"/>
        <v>12.394107008192748</v>
      </c>
      <c r="G233">
        <f>+IF(input!$C$12,'Data Sheet'!C233,0)</f>
        <v>-1.4703366892335259</v>
      </c>
      <c r="H233">
        <f>+IF(input!$C$13,'Data Sheet'!D233,0)</f>
        <v>13.864443697426273</v>
      </c>
      <c r="I233">
        <f>+IF(input!$C$14,'Data Sheet'!E233,0)</f>
        <v>12.394107008192748</v>
      </c>
    </row>
    <row r="234" spans="2:9" x14ac:dyDescent="0.25">
      <c r="B234">
        <f t="shared" si="15"/>
        <v>4.479999999999984E-2</v>
      </c>
      <c r="C234">
        <f t="shared" si="12"/>
        <v>2.0833328157226756</v>
      </c>
      <c r="D234">
        <f t="shared" si="13"/>
        <v>13.777603929362972</v>
      </c>
      <c r="E234">
        <f t="shared" si="14"/>
        <v>15.860936745085647</v>
      </c>
      <c r="G234">
        <f>+IF(input!$C$12,'Data Sheet'!C234,0)</f>
        <v>2.0833328157226756</v>
      </c>
      <c r="H234">
        <f>+IF(input!$C$13,'Data Sheet'!D234,0)</f>
        <v>13.777603929362972</v>
      </c>
      <c r="I234">
        <f>+IF(input!$C$14,'Data Sheet'!E234,0)</f>
        <v>15.860936745085647</v>
      </c>
    </row>
    <row r="235" spans="2:9" x14ac:dyDescent="0.25">
      <c r="B235">
        <f t="shared" si="15"/>
        <v>4.4999999999999839E-2</v>
      </c>
      <c r="C235">
        <f t="shared" si="12"/>
        <v>5.6287803578394486</v>
      </c>
      <c r="D235">
        <f t="shared" si="13"/>
        <v>13.6913080810906</v>
      </c>
      <c r="E235">
        <f t="shared" si="14"/>
        <v>19.32008843893005</v>
      </c>
      <c r="G235">
        <f>+IF(input!$C$12,'Data Sheet'!C235,0)</f>
        <v>5.6287803578394486</v>
      </c>
      <c r="H235">
        <f>+IF(input!$C$13,'Data Sheet'!D235,0)</f>
        <v>13.6913080810906</v>
      </c>
      <c r="I235">
        <f>+IF(input!$C$14,'Data Sheet'!E235,0)</f>
        <v>19.32008843893005</v>
      </c>
    </row>
    <row r="236" spans="2:9" x14ac:dyDescent="0.25">
      <c r="B236">
        <f t="shared" si="15"/>
        <v>4.5199999999999838E-2</v>
      </c>
      <c r="C236">
        <f t="shared" si="12"/>
        <v>9.1520136754289645</v>
      </c>
      <c r="D236">
        <f t="shared" si="13"/>
        <v>13.605552745774419</v>
      </c>
      <c r="E236">
        <f t="shared" si="14"/>
        <v>22.757566421203386</v>
      </c>
      <c r="G236">
        <f>+IF(input!$C$12,'Data Sheet'!C236,0)</f>
        <v>9.1520136754289645</v>
      </c>
      <c r="H236">
        <f>+IF(input!$C$13,'Data Sheet'!D236,0)</f>
        <v>13.605552745774419</v>
      </c>
      <c r="I236">
        <f>+IF(input!$C$14,'Data Sheet'!E236,0)</f>
        <v>22.757566421203386</v>
      </c>
    </row>
    <row r="237" spans="2:9" x14ac:dyDescent="0.25">
      <c r="B237">
        <f t="shared" si="15"/>
        <v>4.5399999999999836E-2</v>
      </c>
      <c r="C237">
        <f t="shared" si="12"/>
        <v>12.639128176198893</v>
      </c>
      <c r="D237">
        <f t="shared" si="13"/>
        <v>13.520334537918346</v>
      </c>
      <c r="E237">
        <f t="shared" si="14"/>
        <v>26.15946271411724</v>
      </c>
      <c r="G237">
        <f>+IF(input!$C$12,'Data Sheet'!C237,0)</f>
        <v>12.639128176198893</v>
      </c>
      <c r="H237">
        <f>+IF(input!$C$13,'Data Sheet'!D237,0)</f>
        <v>13.520334537918346</v>
      </c>
      <c r="I237">
        <f>+IF(input!$C$14,'Data Sheet'!E237,0)</f>
        <v>26.15946271411724</v>
      </c>
    </row>
    <row r="238" spans="2:9" x14ac:dyDescent="0.25">
      <c r="B238">
        <f t="shared" si="15"/>
        <v>4.5599999999999835E-2</v>
      </c>
      <c r="C238">
        <f t="shared" si="12"/>
        <v>16.076361812325775</v>
      </c>
      <c r="D238">
        <f t="shared" si="13"/>
        <v>13.43565009323132</v>
      </c>
      <c r="E238">
        <f t="shared" si="14"/>
        <v>29.512011905557095</v>
      </c>
      <c r="G238">
        <f>+IF(input!$C$12,'Data Sheet'!C238,0)</f>
        <v>16.076361812325775</v>
      </c>
      <c r="H238">
        <f>+IF(input!$C$13,'Data Sheet'!D238,0)</f>
        <v>13.43565009323132</v>
      </c>
      <c r="I238">
        <f>+IF(input!$C$14,'Data Sheet'!E238,0)</f>
        <v>29.512011905557095</v>
      </c>
    </row>
    <row r="239" spans="2:9" x14ac:dyDescent="0.25">
      <c r="B239">
        <f t="shared" si="15"/>
        <v>4.5799999999999834E-2</v>
      </c>
      <c r="C239">
        <f t="shared" si="12"/>
        <v>19.450149392970488</v>
      </c>
      <c r="D239">
        <f t="shared" si="13"/>
        <v>13.35149606849447</v>
      </c>
      <c r="E239">
        <f t="shared" si="14"/>
        <v>32.801645461464958</v>
      </c>
      <c r="G239">
        <f>+IF(input!$C$12,'Data Sheet'!C239,0)</f>
        <v>19.450149392970488</v>
      </c>
      <c r="H239">
        <f>+IF(input!$C$13,'Data Sheet'!D239,0)</f>
        <v>13.35149606849447</v>
      </c>
      <c r="I239">
        <f>+IF(input!$C$14,'Data Sheet'!E239,0)</f>
        <v>32.801645461464958</v>
      </c>
    </row>
    <row r="240" spans="2:9" x14ac:dyDescent="0.25">
      <c r="B240">
        <f t="shared" si="15"/>
        <v>4.5999999999999833E-2</v>
      </c>
      <c r="C240">
        <f t="shared" si="12"/>
        <v>22.747176119889161</v>
      </c>
      <c r="D240">
        <f t="shared" si="13"/>
        <v>13.267869141429133</v>
      </c>
      <c r="E240">
        <f t="shared" si="14"/>
        <v>36.015045261318292</v>
      </c>
      <c r="G240">
        <f>+IF(input!$C$12,'Data Sheet'!C240,0)</f>
        <v>22.747176119889161</v>
      </c>
      <c r="H240">
        <f>+IF(input!$C$13,'Data Sheet'!D240,0)</f>
        <v>13.267869141429133</v>
      </c>
      <c r="I240">
        <f>+IF(input!$C$14,'Data Sheet'!E240,0)</f>
        <v>36.015045261318292</v>
      </c>
    </row>
    <row r="241" spans="2:9" x14ac:dyDescent="0.25">
      <c r="B241">
        <f t="shared" si="15"/>
        <v>4.6199999999999831E-2</v>
      </c>
      <c r="C241">
        <f t="shared" si="12"/>
        <v>25.954430134858885</v>
      </c>
      <c r="D241">
        <f t="shared" si="13"/>
        <v>13.184766010565697</v>
      </c>
      <c r="E241">
        <f t="shared" si="14"/>
        <v>39.139196145424584</v>
      </c>
      <c r="G241">
        <f>+IF(input!$C$12,'Data Sheet'!C241,0)</f>
        <v>25.954430134858885</v>
      </c>
      <c r="H241">
        <f>+IF(input!$C$13,'Data Sheet'!D241,0)</f>
        <v>13.184766010565697</v>
      </c>
      <c r="I241">
        <f>+IF(input!$C$14,'Data Sheet'!E241,0)</f>
        <v>39.139196145424584</v>
      </c>
    </row>
    <row r="242" spans="2:9" x14ac:dyDescent="0.25">
      <c r="B242">
        <f t="shared" si="15"/>
        <v>4.639999999999983E-2</v>
      </c>
      <c r="C242">
        <f t="shared" si="12"/>
        <v>29.059253871537553</v>
      </c>
      <c r="D242">
        <f t="shared" si="13"/>
        <v>13.102183395113265</v>
      </c>
      <c r="E242">
        <f t="shared" si="14"/>
        <v>42.161437266650822</v>
      </c>
      <c r="G242">
        <f>+IF(input!$C$12,'Data Sheet'!C242,0)</f>
        <v>29.059253871537553</v>
      </c>
      <c r="H242">
        <f>+IF(input!$C$13,'Data Sheet'!D242,0)</f>
        <v>13.102183395113265</v>
      </c>
      <c r="I242">
        <f>+IF(input!$C$14,'Data Sheet'!E242,0)</f>
        <v>42.161437266650822</v>
      </c>
    </row>
    <row r="243" spans="2:9" x14ac:dyDescent="0.25">
      <c r="B243">
        <f t="shared" si="15"/>
        <v>4.6599999999999829E-2</v>
      </c>
      <c r="C243">
        <f t="shared" si="12"/>
        <v>32.049394009095529</v>
      </c>
      <c r="D243">
        <f t="shared" si="13"/>
        <v>13.020118034830132</v>
      </c>
      <c r="E243">
        <f t="shared" si="14"/>
        <v>45.069512043925663</v>
      </c>
      <c r="G243">
        <f>+IF(input!$C$12,'Data Sheet'!C243,0)</f>
        <v>32.049394009095529</v>
      </c>
      <c r="H243">
        <f>+IF(input!$C$13,'Data Sheet'!D243,0)</f>
        <v>13.020118034830132</v>
      </c>
      <c r="I243">
        <f>+IF(input!$C$14,'Data Sheet'!E243,0)</f>
        <v>45.069512043925663</v>
      </c>
    </row>
    <row r="244" spans="2:9" x14ac:dyDescent="0.25">
      <c r="B244">
        <f t="shared" si="15"/>
        <v>4.6799999999999828E-2</v>
      </c>
      <c r="C244">
        <f t="shared" si="12"/>
        <v>34.913049830474961</v>
      </c>
      <c r="D244">
        <f t="shared" si="13"/>
        <v>12.93856668989508</v>
      </c>
      <c r="E244">
        <f t="shared" si="14"/>
        <v>47.851616520370044</v>
      </c>
      <c r="G244">
        <f>+IF(input!$C$12,'Data Sheet'!C244,0)</f>
        <v>34.913049830474961</v>
      </c>
      <c r="H244">
        <f>+IF(input!$C$13,'Data Sheet'!D244,0)</f>
        <v>12.93856668989508</v>
      </c>
      <c r="I244">
        <f>+IF(input!$C$14,'Data Sheet'!E244,0)</f>
        <v>47.851616520370044</v>
      </c>
    </row>
    <row r="245" spans="2:9" x14ac:dyDescent="0.25">
      <c r="B245">
        <f t="shared" si="15"/>
        <v>4.6999999999999827E-2</v>
      </c>
      <c r="C245">
        <f t="shared" si="12"/>
        <v>37.638919794428773</v>
      </c>
      <c r="D245">
        <f t="shared" si="13"/>
        <v>12.857526140779456</v>
      </c>
      <c r="E245">
        <f t="shared" si="14"/>
        <v>50.496445935208229</v>
      </c>
      <c r="G245">
        <f>+IF(input!$C$12,'Data Sheet'!C245,0)</f>
        <v>37.638919794428773</v>
      </c>
      <c r="H245">
        <f>+IF(input!$C$13,'Data Sheet'!D245,0)</f>
        <v>12.857526140779456</v>
      </c>
      <c r="I245">
        <f>+IF(input!$C$14,'Data Sheet'!E245,0)</f>
        <v>50.496445935208229</v>
      </c>
    </row>
    <row r="246" spans="2:9" x14ac:dyDescent="0.25">
      <c r="B246">
        <f t="shared" si="15"/>
        <v>4.7199999999999825E-2</v>
      </c>
      <c r="C246">
        <f t="shared" ref="C246:C309" si="16">+SQRT(2)*$C$4*SIN($C$1*B246+$C$6-$C$7)</f>
        <v>40.216246137540757</v>
      </c>
      <c r="D246">
        <f t="shared" ref="D246:D309" si="17">-SQRT(2)*$C$4*SIN($C$6-$C$7)*EXP(-$C$2/$C$3*B246)</f>
        <v>12.776993188120102</v>
      </c>
      <c r="E246">
        <f t="shared" ref="E246:E309" si="18">+C246+D246</f>
        <v>52.993239325660859</v>
      </c>
      <c r="G246">
        <f>+IF(input!$C$12,'Data Sheet'!C246,0)</f>
        <v>40.216246137540757</v>
      </c>
      <c r="H246">
        <f>+IF(input!$C$13,'Data Sheet'!D246,0)</f>
        <v>12.776993188120102</v>
      </c>
      <c r="I246">
        <f>+IF(input!$C$14,'Data Sheet'!E246,0)</f>
        <v>52.993239325660859</v>
      </c>
    </row>
    <row r="247" spans="2:9" x14ac:dyDescent="0.25">
      <c r="B247">
        <f t="shared" si="15"/>
        <v>4.7399999999999824E-2</v>
      </c>
      <c r="C247">
        <f t="shared" si="16"/>
        <v>42.634857330203054</v>
      </c>
      <c r="D247">
        <f t="shared" si="17"/>
        <v>12.696964652593016</v>
      </c>
      <c r="E247">
        <f t="shared" si="18"/>
        <v>55.331821982796072</v>
      </c>
      <c r="G247">
        <f>+IF(input!$C$12,'Data Sheet'!C247,0)</f>
        <v>42.634857330203054</v>
      </c>
      <c r="H247">
        <f>+IF(input!$C$13,'Data Sheet'!D247,0)</f>
        <v>12.696964652593016</v>
      </c>
      <c r="I247">
        <f>+IF(input!$C$14,'Data Sheet'!E247,0)</f>
        <v>55.331821982796072</v>
      </c>
    </row>
    <row r="248" spans="2:9" x14ac:dyDescent="0.25">
      <c r="B248">
        <f t="shared" si="15"/>
        <v>4.7599999999999823E-2</v>
      </c>
      <c r="C248">
        <f t="shared" si="16"/>
        <v>44.885208218996581</v>
      </c>
      <c r="D248">
        <f t="shared" si="17"/>
        <v>12.617437374787862</v>
      </c>
      <c r="E248">
        <f t="shared" si="18"/>
        <v>57.502645593784443</v>
      </c>
      <c r="G248">
        <f>+IF(input!$C$12,'Data Sheet'!C248,0)</f>
        <v>44.885208218996581</v>
      </c>
      <c r="H248">
        <f>+IF(input!$C$13,'Data Sheet'!D248,0)</f>
        <v>12.617437374787862</v>
      </c>
      <c r="I248">
        <f>+IF(input!$C$14,'Data Sheet'!E248,0)</f>
        <v>57.502645593784443</v>
      </c>
    </row>
    <row r="249" spans="2:9" x14ac:dyDescent="0.25">
      <c r="B249">
        <f t="shared" si="15"/>
        <v>4.7799999999999822E-2</v>
      </c>
      <c r="C249">
        <f t="shared" si="16"/>
        <v>46.958417697050791</v>
      </c>
      <c r="D249">
        <f t="shared" si="17"/>
        <v>12.538408215083228</v>
      </c>
      <c r="E249">
        <f t="shared" si="18"/>
        <v>59.496825912134021</v>
      </c>
      <c r="G249">
        <f>+IF(input!$C$12,'Data Sheet'!C249,0)</f>
        <v>46.958417697050791</v>
      </c>
      <c r="H249">
        <f>+IF(input!$C$13,'Data Sheet'!D249,0)</f>
        <v>12.538408215083228</v>
      </c>
      <c r="I249">
        <f>+IF(input!$C$14,'Data Sheet'!E249,0)</f>
        <v>59.496825912134021</v>
      </c>
    </row>
    <row r="250" spans="2:9" x14ac:dyDescent="0.25">
      <c r="B250">
        <f t="shared" si="15"/>
        <v>4.7999999999999821E-2</v>
      </c>
      <c r="C250">
        <f t="shared" si="16"/>
        <v>48.846303753715127</v>
      </c>
      <c r="D250">
        <f t="shared" si="17"/>
        <v>12.459874053522679</v>
      </c>
      <c r="E250">
        <f t="shared" si="18"/>
        <v>61.306177807237802</v>
      </c>
      <c r="G250">
        <f>+IF(input!$C$12,'Data Sheet'!C250,0)</f>
        <v>48.846303753715127</v>
      </c>
      <c r="H250">
        <f>+IF(input!$C$13,'Data Sheet'!D250,0)</f>
        <v>12.459874053522679</v>
      </c>
      <c r="I250">
        <f>+IF(input!$C$14,'Data Sheet'!E250,0)</f>
        <v>61.306177807237802</v>
      </c>
    </row>
    <row r="251" spans="2:9" x14ac:dyDescent="0.25">
      <c r="B251">
        <f t="shared" si="15"/>
        <v>4.8199999999999819E-2</v>
      </c>
      <c r="C251">
        <f t="shared" si="16"/>
        <v>50.541415765217032</v>
      </c>
      <c r="D251">
        <f t="shared" si="17"/>
        <v>12.381831789691587</v>
      </c>
      <c r="E251">
        <f t="shared" si="18"/>
        <v>62.92324755490862</v>
      </c>
      <c r="G251">
        <f>+IF(input!$C$12,'Data Sheet'!C251,0)</f>
        <v>50.541415765217032</v>
      </c>
      <c r="H251">
        <f>+IF(input!$C$13,'Data Sheet'!D251,0)</f>
        <v>12.381831789691587</v>
      </c>
      <c r="I251">
        <f>+IF(input!$C$14,'Data Sheet'!E251,0)</f>
        <v>62.92324755490862</v>
      </c>
    </row>
    <row r="252" spans="2:9" x14ac:dyDescent="0.25">
      <c r="B252">
        <f t="shared" si="15"/>
        <v>4.8399999999999818E-2</v>
      </c>
      <c r="C252">
        <f t="shared" si="16"/>
        <v>52.037063898870109</v>
      </c>
      <c r="D252">
        <f t="shared" si="17"/>
        <v>12.304278342594733</v>
      </c>
      <c r="E252">
        <f t="shared" si="18"/>
        <v>64.341342241464844</v>
      </c>
      <c r="G252">
        <f>+IF(input!$C$12,'Data Sheet'!C252,0)</f>
        <v>52.037063898870109</v>
      </c>
      <c r="H252">
        <f>+IF(input!$C$13,'Data Sheet'!D252,0)</f>
        <v>12.304278342594733</v>
      </c>
      <c r="I252">
        <f>+IF(input!$C$14,'Data Sheet'!E252,0)</f>
        <v>64.341342241464844</v>
      </c>
    </row>
    <row r="253" spans="2:9" x14ac:dyDescent="0.25">
      <c r="B253">
        <f t="shared" si="15"/>
        <v>4.8599999999999817E-2</v>
      </c>
      <c r="C253">
        <f t="shared" si="16"/>
        <v>53.327345514787481</v>
      </c>
      <c r="D253">
        <f t="shared" si="17"/>
        <v>12.227210650534676</v>
      </c>
      <c r="E253">
        <f t="shared" si="18"/>
        <v>65.554556165322154</v>
      </c>
      <c r="G253">
        <f>+IF(input!$C$12,'Data Sheet'!C253,0)</f>
        <v>53.327345514787481</v>
      </c>
      <c r="H253">
        <f>+IF(input!$C$13,'Data Sheet'!D253,0)</f>
        <v>12.227210650534676</v>
      </c>
      <c r="I253">
        <f>+IF(input!$C$14,'Data Sheet'!E253,0)</f>
        <v>65.554556165322154</v>
      </c>
    </row>
    <row r="254" spans="2:9" x14ac:dyDescent="0.25">
      <c r="B254">
        <f t="shared" si="15"/>
        <v>4.8799999999999816E-2</v>
      </c>
      <c r="C254">
        <f t="shared" si="16"/>
        <v>54.407168460904714</v>
      </c>
      <c r="D254">
        <f t="shared" si="17"/>
        <v>12.150625670990875</v>
      </c>
      <c r="E254">
        <f t="shared" si="18"/>
        <v>66.557794131895591</v>
      </c>
      <c r="G254">
        <f>+IF(input!$C$12,'Data Sheet'!C254,0)</f>
        <v>54.407168460904714</v>
      </c>
      <c r="H254">
        <f>+IF(input!$C$13,'Data Sheet'!D254,0)</f>
        <v>12.150625670990875</v>
      </c>
      <c r="I254">
        <f>+IF(input!$C$14,'Data Sheet'!E254,0)</f>
        <v>66.557794131895591</v>
      </c>
    </row>
    <row r="255" spans="2:9" x14ac:dyDescent="0.25">
      <c r="B255">
        <f t="shared" si="15"/>
        <v>4.8999999999999815E-2</v>
      </c>
      <c r="C255">
        <f t="shared" si="16"/>
        <v>55.272271169377667</v>
      </c>
      <c r="D255">
        <f t="shared" si="17"/>
        <v>12.074520380499578</v>
      </c>
      <c r="E255">
        <f t="shared" si="18"/>
        <v>67.346791549877253</v>
      </c>
      <c r="G255">
        <f>+IF(input!$C$12,'Data Sheet'!C255,0)</f>
        <v>55.272271169377667</v>
      </c>
      <c r="H255">
        <f>+IF(input!$C$13,'Data Sheet'!D255,0)</f>
        <v>12.074520380499578</v>
      </c>
      <c r="I255">
        <f>+IF(input!$C$14,'Data Sheet'!E255,0)</f>
        <v>67.346791549877253</v>
      </c>
    </row>
    <row r="256" spans="2:9" x14ac:dyDescent="0.25">
      <c r="B256">
        <f t="shared" si="15"/>
        <v>4.9199999999999813E-2</v>
      </c>
      <c r="C256">
        <f t="shared" si="16"/>
        <v>55.919239475043824</v>
      </c>
      <c r="D256">
        <f t="shared" si="17"/>
        <v>11.998891774534464</v>
      </c>
      <c r="E256">
        <f t="shared" si="18"/>
        <v>67.918131249578295</v>
      </c>
      <c r="G256">
        <f>+IF(input!$C$12,'Data Sheet'!C256,0)</f>
        <v>55.919239475043824</v>
      </c>
      <c r="H256">
        <f>+IF(input!$C$13,'Data Sheet'!D256,0)</f>
        <v>11.998891774534464</v>
      </c>
      <c r="I256">
        <f>+IF(input!$C$14,'Data Sheet'!E256,0)</f>
        <v>67.918131249578295</v>
      </c>
    </row>
    <row r="257" spans="2:9" x14ac:dyDescent="0.25">
      <c r="B257">
        <f t="shared" si="15"/>
        <v>4.9399999999999812E-2</v>
      </c>
      <c r="C257">
        <f t="shared" si="16"/>
        <v>56.345520089572425</v>
      </c>
      <c r="D257">
        <f t="shared" si="17"/>
        <v>11.923736867388016</v>
      </c>
      <c r="E257">
        <f t="shared" si="18"/>
        <v>68.269256956960447</v>
      </c>
      <c r="G257">
        <f>+IF(input!$C$12,'Data Sheet'!C257,0)</f>
        <v>56.345520089572425</v>
      </c>
      <c r="H257">
        <f>+IF(input!$C$13,'Data Sheet'!D257,0)</f>
        <v>11.923736867388016</v>
      </c>
      <c r="I257">
        <f>+IF(input!$C$14,'Data Sheet'!E257,0)</f>
        <v>68.269256956960447</v>
      </c>
    </row>
    <row r="258" spans="2:9" x14ac:dyDescent="0.25">
      <c r="B258">
        <f t="shared" si="15"/>
        <v>4.9599999999999811E-2</v>
      </c>
      <c r="C258">
        <f t="shared" si="16"/>
        <v>56.549430678127017</v>
      </c>
      <c r="D258">
        <f t="shared" si="17"/>
        <v>11.849052692053663</v>
      </c>
      <c r="E258">
        <f t="shared" si="18"/>
        <v>68.398483370180685</v>
      </c>
      <c r="G258">
        <f>+IF(input!$C$12,'Data Sheet'!C258,0)</f>
        <v>56.549430678127017</v>
      </c>
      <c r="H258">
        <f>+IF(input!$C$13,'Data Sheet'!D258,0)</f>
        <v>11.849052692053663</v>
      </c>
      <c r="I258">
        <f>+IF(input!$C$14,'Data Sheet'!E258,0)</f>
        <v>68.398483370180685</v>
      </c>
    </row>
    <row r="259" spans="2:9" x14ac:dyDescent="0.25">
      <c r="B259">
        <f t="shared" si="15"/>
        <v>4.979999999999981E-2</v>
      </c>
      <c r="C259">
        <f t="shared" si="16"/>
        <v>56.530166498772452</v>
      </c>
      <c r="D259">
        <f t="shared" si="17"/>
        <v>11.77483630010865</v>
      </c>
      <c r="E259">
        <f t="shared" si="18"/>
        <v>68.305002798881105</v>
      </c>
      <c r="G259">
        <f>+IF(input!$C$12,'Data Sheet'!C259,0)</f>
        <v>56.530166498772452</v>
      </c>
      <c r="H259">
        <f>+IF(input!$C$13,'Data Sheet'!D259,0)</f>
        <v>11.77483630010865</v>
      </c>
      <c r="I259">
        <f>+IF(input!$C$14,'Data Sheet'!E259,0)</f>
        <v>68.305002798881105</v>
      </c>
    </row>
    <row r="260" spans="2:9" x14ac:dyDescent="0.25">
      <c r="B260">
        <f t="shared" si="15"/>
        <v>4.9999999999999808E-2</v>
      </c>
      <c r="C260">
        <f t="shared" si="16"/>
        <v>56.287803578423691</v>
      </c>
      <c r="D260">
        <f t="shared" si="17"/>
        <v>11.701084761597615</v>
      </c>
      <c r="E260">
        <f t="shared" si="18"/>
        <v>67.988888340021305</v>
      </c>
      <c r="G260">
        <f>+IF(input!$C$12,'Data Sheet'!C260,0)</f>
        <v>56.287803578423691</v>
      </c>
      <c r="H260">
        <f>+IF(input!$C$13,'Data Sheet'!D260,0)</f>
        <v>11.701084761597615</v>
      </c>
      <c r="I260">
        <f>+IF(input!$C$14,'Data Sheet'!E260,0)</f>
        <v>67.988888340021305</v>
      </c>
    </row>
    <row r="261" spans="2:9" x14ac:dyDescent="0.25">
      <c r="B261">
        <f t="shared" si="15"/>
        <v>5.0199999999999807E-2</v>
      </c>
      <c r="C261">
        <f t="shared" si="16"/>
        <v>55.823298412802252</v>
      </c>
      <c r="D261">
        <f t="shared" si="17"/>
        <v>11.62779516491695</v>
      </c>
      <c r="E261">
        <f t="shared" si="18"/>
        <v>67.451093577719206</v>
      </c>
      <c r="G261">
        <f>+IF(input!$C$12,'Data Sheet'!C261,0)</f>
        <v>55.823298412802252</v>
      </c>
      <c r="H261">
        <f>+IF(input!$C$13,'Data Sheet'!D261,0)</f>
        <v>11.62779516491695</v>
      </c>
      <c r="I261">
        <f>+IF(input!$C$14,'Data Sheet'!E261,0)</f>
        <v>67.451093577719206</v>
      </c>
    </row>
    <row r="262" spans="2:9" x14ac:dyDescent="0.25">
      <c r="B262">
        <f t="shared" si="15"/>
        <v>5.0399999999999806E-2</v>
      </c>
      <c r="C262">
        <f t="shared" si="16"/>
        <v>55.138484191584624</v>
      </c>
      <c r="D262">
        <f t="shared" si="17"/>
        <v>11.554964616699827</v>
      </c>
      <c r="E262">
        <f t="shared" si="18"/>
        <v>66.693448808284444</v>
      </c>
      <c r="G262">
        <f>+IF(input!$C$12,'Data Sheet'!C262,0)</f>
        <v>55.138484191584624</v>
      </c>
      <c r="H262">
        <f>+IF(input!$C$13,'Data Sheet'!D262,0)</f>
        <v>11.554964616699827</v>
      </c>
      <c r="I262">
        <f>+IF(input!$C$14,'Data Sheet'!E262,0)</f>
        <v>66.693448808284444</v>
      </c>
    </row>
    <row r="263" spans="2:9" x14ac:dyDescent="0.25">
      <c r="B263">
        <f t="shared" si="15"/>
        <v>5.0599999999999805E-2</v>
      </c>
      <c r="C263">
        <f t="shared" si="16"/>
        <v>54.236063563640101</v>
      </c>
      <c r="D263">
        <f t="shared" si="17"/>
        <v>11.482590241701995</v>
      </c>
      <c r="E263">
        <f t="shared" si="18"/>
        <v>65.7186538053421</v>
      </c>
      <c r="G263">
        <f>+IF(input!$C$12,'Data Sheet'!C263,0)</f>
        <v>54.236063563640101</v>
      </c>
      <c r="H263">
        <f>+IF(input!$C$13,'Data Sheet'!D263,0)</f>
        <v>11.482590241701995</v>
      </c>
      <c r="I263">
        <f>+IF(input!$C$14,'Data Sheet'!E263,0)</f>
        <v>65.7186538053421</v>
      </c>
    </row>
    <row r="264" spans="2:9" x14ac:dyDescent="0.25">
      <c r="B264">
        <f t="shared" si="15"/>
        <v>5.0799999999999804E-2</v>
      </c>
      <c r="C264">
        <f t="shared" si="16"/>
        <v>53.119597970910405</v>
      </c>
      <c r="D264">
        <f t="shared" si="17"/>
        <v>11.410669182688249</v>
      </c>
      <c r="E264">
        <f t="shared" si="18"/>
        <v>64.530267153598658</v>
      </c>
      <c r="G264">
        <f>+IF(input!$C$12,'Data Sheet'!C264,0)</f>
        <v>53.119597970910405</v>
      </c>
      <c r="H264">
        <f>+IF(input!$C$13,'Data Sheet'!D264,0)</f>
        <v>11.410669182688249</v>
      </c>
      <c r="I264">
        <f>+IF(input!$C$14,'Data Sheet'!E264,0)</f>
        <v>64.530267153598658</v>
      </c>
    </row>
    <row r="265" spans="2:9" x14ac:dyDescent="0.25">
      <c r="B265">
        <f t="shared" si="15"/>
        <v>5.0999999999999802E-2</v>
      </c>
      <c r="C265">
        <f t="shared" si="16"/>
        <v>51.793493593025424</v>
      </c>
      <c r="D265">
        <f t="shared" si="17"/>
        <v>11.33919860031965</v>
      </c>
      <c r="E265">
        <f t="shared" si="18"/>
        <v>63.132692193345072</v>
      </c>
      <c r="G265">
        <f>+IF(input!$C$12,'Data Sheet'!C265,0)</f>
        <v>51.793493593025424</v>
      </c>
      <c r="H265">
        <f>+IF(input!$C$13,'Data Sheet'!D265,0)</f>
        <v>11.33919860031965</v>
      </c>
      <c r="I265">
        <f>+IF(input!$C$14,'Data Sheet'!E265,0)</f>
        <v>63.132692193345072</v>
      </c>
    </row>
    <row r="266" spans="2:9" x14ac:dyDescent="0.25">
      <c r="B266">
        <f t="shared" si="15"/>
        <v>5.1199999999999801E-2</v>
      </c>
      <c r="C266">
        <f t="shared" si="16"/>
        <v>50.262983958125211</v>
      </c>
      <c r="D266">
        <f t="shared" si="17"/>
        <v>11.268175673041416</v>
      </c>
      <c r="E266">
        <f t="shared" si="18"/>
        <v>61.531159631166631</v>
      </c>
      <c r="G266">
        <f>+IF(input!$C$12,'Data Sheet'!C266,0)</f>
        <v>50.262983958125211</v>
      </c>
      <c r="H266">
        <f>+IF(input!$C$13,'Data Sheet'!D266,0)</f>
        <v>11.268175673041416</v>
      </c>
      <c r="I266">
        <f>+IF(input!$C$14,'Data Sheet'!E266,0)</f>
        <v>61.531159631166631</v>
      </c>
    </row>
    <row r="267" spans="2:9" x14ac:dyDescent="0.25">
      <c r="B267">
        <f t="shared" si="15"/>
        <v>5.13999999999998E-2</v>
      </c>
      <c r="C267">
        <f t="shared" si="16"/>
        <v>48.534109288515381</v>
      </c>
      <c r="D267">
        <f t="shared" si="17"/>
        <v>11.197597596971541</v>
      </c>
      <c r="E267">
        <f t="shared" si="18"/>
        <v>59.731706885486922</v>
      </c>
      <c r="G267">
        <f>+IF(input!$C$12,'Data Sheet'!C267,0)</f>
        <v>48.534109288515381</v>
      </c>
      <c r="H267">
        <f>+IF(input!$C$13,'Data Sheet'!D267,0)</f>
        <v>11.197597596971541</v>
      </c>
      <c r="I267">
        <f>+IF(input!$C$14,'Data Sheet'!E267,0)</f>
        <v>59.731706885486922</v>
      </c>
    </row>
    <row r="268" spans="2:9" x14ac:dyDescent="0.25">
      <c r="B268">
        <f t="shared" si="15"/>
        <v>5.1599999999999799E-2</v>
      </c>
      <c r="C268">
        <f t="shared" si="16"/>
        <v>46.61369266266918</v>
      </c>
      <c r="D268">
        <f t="shared" si="17"/>
        <v>11.127461585790096</v>
      </c>
      <c r="E268">
        <f t="shared" si="18"/>
        <v>57.741154248459274</v>
      </c>
      <c r="G268">
        <f>+IF(input!$C$12,'Data Sheet'!C268,0)</f>
        <v>46.61369266266918</v>
      </c>
      <c r="H268">
        <f>+IF(input!$C$13,'Data Sheet'!D268,0)</f>
        <v>11.127461585790096</v>
      </c>
      <c r="I268">
        <f>+IF(input!$C$14,'Data Sheet'!E268,0)</f>
        <v>57.741154248459274</v>
      </c>
    </row>
    <row r="269" spans="2:9" x14ac:dyDescent="0.25">
      <c r="B269">
        <f t="shared" ref="B269:B332" si="19">+B268+0.0002</f>
        <v>5.1799999999999798E-2</v>
      </c>
      <c r="C269">
        <f t="shared" si="16"/>
        <v>44.509313087653915</v>
      </c>
      <c r="D269">
        <f t="shared" si="17"/>
        <v>11.057764870629235</v>
      </c>
      <c r="E269">
        <f t="shared" si="18"/>
        <v>55.56707795828315</v>
      </c>
      <c r="G269">
        <f>+IF(input!$C$12,'Data Sheet'!C269,0)</f>
        <v>44.509313087653915</v>
      </c>
      <c r="H269">
        <f>+IF(input!$C$13,'Data Sheet'!D269,0)</f>
        <v>11.057764870629235</v>
      </c>
      <c r="I269">
        <f>+IF(input!$C$14,'Data Sheet'!E269,0)</f>
        <v>55.56707795828315</v>
      </c>
    </row>
    <row r="270" spans="2:9" x14ac:dyDescent="0.25">
      <c r="B270">
        <f t="shared" si="19"/>
        <v>5.1999999999999796E-2</v>
      </c>
      <c r="C270">
        <f t="shared" si="16"/>
        <v>42.229275588252598</v>
      </c>
      <c r="D270">
        <f t="shared" si="17"/>
        <v>10.988504699963876</v>
      </c>
      <c r="E270">
        <f t="shared" si="18"/>
        <v>53.217780288216474</v>
      </c>
      <c r="G270">
        <f>+IF(input!$C$12,'Data Sheet'!C270,0)</f>
        <v>42.229275588252598</v>
      </c>
      <c r="H270">
        <f>+IF(input!$C$13,'Data Sheet'!D270,0)</f>
        <v>10.988504699963876</v>
      </c>
      <c r="I270">
        <f>+IF(input!$C$14,'Data Sheet'!E270,0)</f>
        <v>53.217780288216474</v>
      </c>
    </row>
    <row r="271" spans="2:9" x14ac:dyDescent="0.25">
      <c r="B271">
        <f t="shared" si="19"/>
        <v>5.2199999999999795E-2</v>
      </c>
      <c r="C271">
        <f t="shared" si="16"/>
        <v>39.782578430825311</v>
      </c>
      <c r="D271">
        <f t="shared" si="17"/>
        <v>10.91967833950309</v>
      </c>
      <c r="E271">
        <f t="shared" si="18"/>
        <v>50.702256770328404</v>
      </c>
      <c r="G271">
        <f>+IF(input!$C$12,'Data Sheet'!C271,0)</f>
        <v>39.782578430825311</v>
      </c>
      <c r="H271">
        <f>+IF(input!$C$13,'Data Sheet'!D271,0)</f>
        <v>10.91967833950309</v>
      </c>
      <c r="I271">
        <f>+IF(input!$C$14,'Data Sheet'!E271,0)</f>
        <v>50.702256770328404</v>
      </c>
    </row>
    <row r="272" spans="2:9" x14ac:dyDescent="0.25">
      <c r="B272">
        <f t="shared" si="19"/>
        <v>5.2399999999999794E-2</v>
      </c>
      <c r="C272">
        <f t="shared" si="16"/>
        <v>37.17887761126282</v>
      </c>
      <c r="D272">
        <f t="shared" si="17"/>
        <v>10.851283072082129</v>
      </c>
      <c r="E272">
        <f t="shared" si="18"/>
        <v>48.030160683344945</v>
      </c>
      <c r="G272">
        <f>+IF(input!$C$12,'Data Sheet'!C272,0)</f>
        <v>37.17887761126282</v>
      </c>
      <c r="H272">
        <f>+IF(input!$C$13,'Data Sheet'!D272,0)</f>
        <v>10.851283072082129</v>
      </c>
      <c r="I272">
        <f>+IF(input!$C$14,'Data Sheet'!E272,0)</f>
        <v>48.030160683344945</v>
      </c>
    </row>
    <row r="273" spans="2:9" x14ac:dyDescent="0.25">
      <c r="B273">
        <f t="shared" si="19"/>
        <v>5.2599999999999793E-2</v>
      </c>
      <c r="C273">
        <f t="shared" si="16"/>
        <v>34.428448747182173</v>
      </c>
      <c r="D273">
        <f t="shared" si="17"/>
        <v>10.783316197555187</v>
      </c>
      <c r="E273">
        <f t="shared" si="18"/>
        <v>45.211764944737361</v>
      </c>
      <c r="G273">
        <f>+IF(input!$C$12,'Data Sheet'!C273,0)</f>
        <v>34.428448747182173</v>
      </c>
      <c r="H273">
        <f>+IF(input!$C$13,'Data Sheet'!D273,0)</f>
        <v>10.783316197555187</v>
      </c>
      <c r="I273">
        <f>+IF(input!$C$14,'Data Sheet'!E273,0)</f>
        <v>45.211764944737361</v>
      </c>
    </row>
    <row r="274" spans="2:9" x14ac:dyDescent="0.25">
      <c r="B274">
        <f t="shared" si="19"/>
        <v>5.2799999999999792E-2</v>
      </c>
      <c r="C274">
        <f t="shared" si="16"/>
        <v>31.542146524758483</v>
      </c>
      <c r="D274">
        <f t="shared" si="17"/>
        <v>10.715775032688775</v>
      </c>
      <c r="E274">
        <f t="shared" si="18"/>
        <v>42.257921557447261</v>
      </c>
      <c r="G274">
        <f>+IF(input!$C$12,'Data Sheet'!C274,0)</f>
        <v>31.542146524758483</v>
      </c>
      <c r="H274">
        <f>+IF(input!$C$13,'Data Sheet'!D274,0)</f>
        <v>10.715775032688775</v>
      </c>
      <c r="I274">
        <f>+IF(input!$C$14,'Data Sheet'!E274,0)</f>
        <v>42.257921557447261</v>
      </c>
    </row>
    <row r="275" spans="2:9" x14ac:dyDescent="0.25">
      <c r="B275">
        <f t="shared" si="19"/>
        <v>5.299999999999979E-2</v>
      </c>
      <c r="C275">
        <f t="shared" si="16"/>
        <v>28.531361860237599</v>
      </c>
      <c r="D275">
        <f t="shared" si="17"/>
        <v>10.648656911055811</v>
      </c>
      <c r="E275">
        <f t="shared" si="18"/>
        <v>39.180018771293412</v>
      </c>
      <c r="G275">
        <f>+IF(input!$C$12,'Data Sheet'!C275,0)</f>
        <v>28.531361860237599</v>
      </c>
      <c r="H275">
        <f>+IF(input!$C$13,'Data Sheet'!D275,0)</f>
        <v>10.648656911055811</v>
      </c>
      <c r="I275">
        <f>+IF(input!$C$14,'Data Sheet'!E275,0)</f>
        <v>39.180018771293412</v>
      </c>
    </row>
    <row r="276" spans="2:9" x14ac:dyDescent="0.25">
      <c r="B276">
        <f t="shared" si="19"/>
        <v>5.3199999999999789E-2</v>
      </c>
      <c r="C276">
        <f t="shared" si="16"/>
        <v>25.407976945193706</v>
      </c>
      <c r="D276">
        <f t="shared" si="17"/>
        <v>10.581959182930346</v>
      </c>
      <c r="E276">
        <f t="shared" si="18"/>
        <v>35.98993612812405</v>
      </c>
      <c r="G276">
        <f>+IF(input!$C$12,'Data Sheet'!C276,0)</f>
        <v>25.407976945193706</v>
      </c>
      <c r="H276">
        <f>+IF(input!$C$13,'Data Sheet'!D276,0)</f>
        <v>10.581959182930346</v>
      </c>
      <c r="I276">
        <f>+IF(input!$C$14,'Data Sheet'!E276,0)</f>
        <v>35.98993612812405</v>
      </c>
    </row>
    <row r="277" spans="2:9" x14ac:dyDescent="0.25">
      <c r="B277">
        <f t="shared" si="19"/>
        <v>5.3399999999999788E-2</v>
      </c>
      <c r="C277">
        <f t="shared" si="16"/>
        <v>22.184318352947649</v>
      </c>
      <c r="D277">
        <f t="shared" si="17"/>
        <v>10.515679215182949</v>
      </c>
      <c r="E277">
        <f t="shared" si="18"/>
        <v>32.699997568130598</v>
      </c>
      <c r="G277">
        <f>+IF(input!$C$12,'Data Sheet'!C277,0)</f>
        <v>22.184318352947649</v>
      </c>
      <c r="H277">
        <f>+IF(input!$C$13,'Data Sheet'!D277,0)</f>
        <v>10.515679215182949</v>
      </c>
      <c r="I277">
        <f>+IF(input!$C$14,'Data Sheet'!E277,0)</f>
        <v>32.699997568130598</v>
      </c>
    </row>
    <row r="278" spans="2:9" x14ac:dyDescent="0.25">
      <c r="B278">
        <f t="shared" si="19"/>
        <v>5.3599999999999787E-2</v>
      </c>
      <c r="C278">
        <f t="shared" si="16"/>
        <v>18.873108391213506</v>
      </c>
      <c r="D278">
        <f t="shared" si="17"/>
        <v>10.449814391176771</v>
      </c>
      <c r="E278">
        <f t="shared" si="18"/>
        <v>29.322922782390279</v>
      </c>
      <c r="G278">
        <f>+IF(input!$C$12,'Data Sheet'!C278,0)</f>
        <v>18.873108391213506</v>
      </c>
      <c r="H278">
        <f>+IF(input!$C$13,'Data Sheet'!D278,0)</f>
        <v>10.449814391176771</v>
      </c>
      <c r="I278">
        <f>+IF(input!$C$14,'Data Sheet'!E278,0)</f>
        <v>29.322922782390279</v>
      </c>
    </row>
    <row r="279" spans="2:9" x14ac:dyDescent="0.25">
      <c r="B279">
        <f t="shared" si="19"/>
        <v>5.3799999999999785E-2</v>
      </c>
      <c r="C279">
        <f t="shared" si="16"/>
        <v>15.487414892962297</v>
      </c>
      <c r="D279">
        <f t="shared" si="17"/>
        <v>10.384362110664226</v>
      </c>
      <c r="E279">
        <f t="shared" si="18"/>
        <v>25.871777003626523</v>
      </c>
      <c r="G279">
        <f>+IF(input!$C$12,'Data Sheet'!C279,0)</f>
        <v>15.487414892962297</v>
      </c>
      <c r="H279">
        <f>+IF(input!$C$13,'Data Sheet'!D279,0)</f>
        <v>10.384362110664226</v>
      </c>
      <c r="I279">
        <f>+IF(input!$C$14,'Data Sheet'!E279,0)</f>
        <v>25.871777003626523</v>
      </c>
    </row>
    <row r="280" spans="2:9" x14ac:dyDescent="0.25">
      <c r="B280">
        <f t="shared" si="19"/>
        <v>5.3999999999999784E-2</v>
      </c>
      <c r="C280">
        <f t="shared" si="16"/>
        <v>12.040599643655399</v>
      </c>
      <c r="D280">
        <f t="shared" si="17"/>
        <v>10.319319789684348</v>
      </c>
      <c r="E280">
        <f t="shared" si="18"/>
        <v>22.359919433339748</v>
      </c>
      <c r="G280">
        <f>+IF(input!$C$12,'Data Sheet'!C280,0)</f>
        <v>12.040599643655399</v>
      </c>
      <c r="H280">
        <f>+IF(input!$C$13,'Data Sheet'!D280,0)</f>
        <v>10.319319789684348</v>
      </c>
      <c r="I280">
        <f>+IF(input!$C$14,'Data Sheet'!E280,0)</f>
        <v>22.359919433339748</v>
      </c>
    </row>
    <row r="281" spans="2:9" x14ac:dyDescent="0.25">
      <c r="B281">
        <f t="shared" si="19"/>
        <v>5.4199999999999783E-2</v>
      </c>
      <c r="C281">
        <f t="shared" si="16"/>
        <v>8.5462656483817252</v>
      </c>
      <c r="D281">
        <f t="shared" si="17"/>
        <v>10.254684860460785</v>
      </c>
      <c r="E281">
        <f t="shared" si="18"/>
        <v>18.800950508842512</v>
      </c>
      <c r="G281">
        <f>+IF(input!$C$12,'Data Sheet'!C281,0)</f>
        <v>8.5462656483817252</v>
      </c>
      <c r="H281">
        <f>+IF(input!$C$13,'Data Sheet'!D281,0)</f>
        <v>10.254684860460785</v>
      </c>
      <c r="I281">
        <f>+IF(input!$C$14,'Data Sheet'!E281,0)</f>
        <v>18.800950508842512</v>
      </c>
    </row>
    <row r="282" spans="2:9" x14ac:dyDescent="0.25">
      <c r="B282">
        <f t="shared" si="19"/>
        <v>5.4399999999999782E-2</v>
      </c>
      <c r="C282">
        <f t="shared" si="16"/>
        <v>5.0182034470112677</v>
      </c>
      <c r="D282">
        <f t="shared" si="17"/>
        <v>10.190454771300411</v>
      </c>
      <c r="E282">
        <f t="shared" si="18"/>
        <v>15.20865821831168</v>
      </c>
      <c r="G282">
        <f>+IF(input!$C$12,'Data Sheet'!C282,0)</f>
        <v>5.0182034470112677</v>
      </c>
      <c r="H282">
        <f>+IF(input!$C$13,'Data Sheet'!D282,0)</f>
        <v>10.190454771300411</v>
      </c>
      <c r="I282">
        <f>+IF(input!$C$14,'Data Sheet'!E282,0)</f>
        <v>15.20865821831168</v>
      </c>
    </row>
    <row r="283" spans="2:9" x14ac:dyDescent="0.25">
      <c r="B283">
        <f t="shared" si="19"/>
        <v>5.4599999999999781E-2</v>
      </c>
      <c r="C283">
        <f t="shared" si="16"/>
        <v>1.4703366892345375</v>
      </c>
      <c r="D283">
        <f t="shared" si="17"/>
        <v>10.126626986492603</v>
      </c>
      <c r="E283">
        <f t="shared" si="18"/>
        <v>11.596963675727141</v>
      </c>
      <c r="G283">
        <f>+IF(input!$C$12,'Data Sheet'!C283,0)</f>
        <v>1.4703366892345375</v>
      </c>
      <c r="H283">
        <f>+IF(input!$C$13,'Data Sheet'!D283,0)</f>
        <v>10.126626986492603</v>
      </c>
      <c r="I283">
        <f>+IF(input!$C$14,'Data Sheet'!E283,0)</f>
        <v>11.596963675727141</v>
      </c>
    </row>
    <row r="284" spans="2:9" x14ac:dyDescent="0.25">
      <c r="B284">
        <f t="shared" si="19"/>
        <v>5.4799999999999779E-2</v>
      </c>
      <c r="C284">
        <f t="shared" si="16"/>
        <v>-2.0833328157216648</v>
      </c>
      <c r="D284">
        <f t="shared" si="17"/>
        <v>10.063198986209127</v>
      </c>
      <c r="E284">
        <f t="shared" si="18"/>
        <v>7.9798661704874618</v>
      </c>
      <c r="G284">
        <f>+IF(input!$C$12,'Data Sheet'!C284,0)</f>
        <v>-2.0833328157216648</v>
      </c>
      <c r="H284">
        <f>+IF(input!$C$13,'Data Sheet'!D284,0)</f>
        <v>10.063198986209127</v>
      </c>
      <c r="I284">
        <f>+IF(input!$C$14,'Data Sheet'!E284,0)</f>
        <v>7.9798661704874618</v>
      </c>
    </row>
    <row r="285" spans="2:9" x14ac:dyDescent="0.25">
      <c r="B285">
        <f t="shared" si="19"/>
        <v>5.4999999999999778E-2</v>
      </c>
      <c r="C285">
        <f t="shared" si="16"/>
        <v>-5.6287803578384414</v>
      </c>
      <c r="D285">
        <f t="shared" si="17"/>
        <v>10.00016826640466</v>
      </c>
      <c r="E285">
        <f t="shared" si="18"/>
        <v>4.3713879085662191</v>
      </c>
      <c r="G285">
        <f>+IF(input!$C$12,'Data Sheet'!C285,0)</f>
        <v>-5.6287803578384414</v>
      </c>
      <c r="H285">
        <f>+IF(input!$C$13,'Data Sheet'!D285,0)</f>
        <v>10.00016826640466</v>
      </c>
      <c r="I285">
        <f>+IF(input!$C$14,'Data Sheet'!E285,0)</f>
        <v>4.3713879085662191</v>
      </c>
    </row>
    <row r="286" spans="2:9" x14ac:dyDescent="0.25">
      <c r="B286">
        <f t="shared" si="19"/>
        <v>5.5199999999999777E-2</v>
      </c>
      <c r="C286">
        <f t="shared" si="16"/>
        <v>-9.1520136754279662</v>
      </c>
      <c r="D286">
        <f t="shared" si="17"/>
        <v>9.9375323387179435</v>
      </c>
      <c r="E286">
        <f t="shared" si="18"/>
        <v>0.78551866328997733</v>
      </c>
      <c r="G286">
        <f>+IF(input!$C$12,'Data Sheet'!C286,0)</f>
        <v>-9.1520136754279662</v>
      </c>
      <c r="H286">
        <f>+IF(input!$C$13,'Data Sheet'!D286,0)</f>
        <v>9.9375323387179435</v>
      </c>
      <c r="I286">
        <f>+IF(input!$C$14,'Data Sheet'!E286,0)</f>
        <v>0.78551866328997733</v>
      </c>
    </row>
    <row r="287" spans="2:9" x14ac:dyDescent="0.25">
      <c r="B287">
        <f t="shared" si="19"/>
        <v>5.5399999999999776E-2</v>
      </c>
      <c r="C287">
        <f t="shared" si="16"/>
        <v>-12.639128176197907</v>
      </c>
      <c r="D287">
        <f t="shared" si="17"/>
        <v>9.8752887303735246</v>
      </c>
      <c r="E287">
        <f t="shared" si="18"/>
        <v>-2.7638394458243827</v>
      </c>
      <c r="G287">
        <f>+IF(input!$C$12,'Data Sheet'!C287,0)</f>
        <v>-12.639128176197907</v>
      </c>
      <c r="H287">
        <f>+IF(input!$C$13,'Data Sheet'!D287,0)</f>
        <v>9.8752887303735246</v>
      </c>
      <c r="I287">
        <f>+IF(input!$C$14,'Data Sheet'!E287,0)</f>
        <v>-2.7638394458243827</v>
      </c>
    </row>
    <row r="288" spans="2:9" x14ac:dyDescent="0.25">
      <c r="B288">
        <f t="shared" si="19"/>
        <v>5.5599999999999775E-2</v>
      </c>
      <c r="C288">
        <f t="shared" si="16"/>
        <v>-16.076361812324805</v>
      </c>
      <c r="D288">
        <f t="shared" si="17"/>
        <v>9.8134349840841608</v>
      </c>
      <c r="E288">
        <f t="shared" si="18"/>
        <v>-6.2629268282406443</v>
      </c>
      <c r="G288">
        <f>+IF(input!$C$12,'Data Sheet'!C288,0)</f>
        <v>-16.076361812324805</v>
      </c>
      <c r="H288">
        <f>+IF(input!$C$13,'Data Sheet'!D288,0)</f>
        <v>9.8134349840841608</v>
      </c>
      <c r="I288">
        <f>+IF(input!$C$14,'Data Sheet'!E288,0)</f>
        <v>-6.2629268282406443</v>
      </c>
    </row>
    <row r="289" spans="2:9" x14ac:dyDescent="0.25">
      <c r="B289">
        <f t="shared" si="19"/>
        <v>5.5799999999999773E-2</v>
      </c>
      <c r="C289">
        <f t="shared" si="16"/>
        <v>-19.450149392969539</v>
      </c>
      <c r="D289">
        <f t="shared" si="17"/>
        <v>9.7519686579537908</v>
      </c>
      <c r="E289">
        <f t="shared" si="18"/>
        <v>-9.6981807350157485</v>
      </c>
      <c r="G289">
        <f>+IF(input!$C$12,'Data Sheet'!C289,0)</f>
        <v>-19.450149392969539</v>
      </c>
      <c r="H289">
        <f>+IF(input!$C$13,'Data Sheet'!D289,0)</f>
        <v>9.7519686579537908</v>
      </c>
      <c r="I289">
        <f>+IF(input!$C$14,'Data Sheet'!E289,0)</f>
        <v>-9.6981807350157485</v>
      </c>
    </row>
    <row r="290" spans="2:9" x14ac:dyDescent="0.25">
      <c r="B290">
        <f t="shared" si="19"/>
        <v>5.5999999999999772E-2</v>
      </c>
      <c r="C290">
        <f t="shared" si="16"/>
        <v>-22.747176119888238</v>
      </c>
      <c r="D290">
        <f t="shared" si="17"/>
        <v>9.6908873253811407</v>
      </c>
      <c r="E290">
        <f t="shared" si="18"/>
        <v>-13.056288794507097</v>
      </c>
      <c r="G290">
        <f>+IF(input!$C$12,'Data Sheet'!C290,0)</f>
        <v>-22.747176119888238</v>
      </c>
      <c r="H290">
        <f>+IF(input!$C$13,'Data Sheet'!D290,0)</f>
        <v>9.6908873253811407</v>
      </c>
      <c r="I290">
        <f>+IF(input!$C$14,'Data Sheet'!E290,0)</f>
        <v>-13.056288794507097</v>
      </c>
    </row>
    <row r="291" spans="2:9" x14ac:dyDescent="0.25">
      <c r="B291">
        <f t="shared" si="19"/>
        <v>5.6199999999999771E-2</v>
      </c>
      <c r="C291">
        <f t="shared" si="16"/>
        <v>-25.954430134857986</v>
      </c>
      <c r="D291">
        <f t="shared" si="17"/>
        <v>9.6301885749639187</v>
      </c>
      <c r="E291">
        <f t="shared" si="18"/>
        <v>-16.32424155989407</v>
      </c>
      <c r="G291">
        <f>+IF(input!$C$12,'Data Sheet'!C291,0)</f>
        <v>-25.954430134857986</v>
      </c>
      <c r="H291">
        <f>+IF(input!$C$13,'Data Sheet'!D291,0)</f>
        <v>9.6301885749639187</v>
      </c>
      <c r="I291">
        <f>+IF(input!$C$14,'Data Sheet'!E291,0)</f>
        <v>-16.32424155989407</v>
      </c>
    </row>
    <row r="292" spans="2:9" x14ac:dyDescent="0.25">
      <c r="B292">
        <f t="shared" si="19"/>
        <v>5.639999999999977E-2</v>
      </c>
      <c r="C292">
        <f t="shared" si="16"/>
        <v>-29.059253871536679</v>
      </c>
      <c r="D292">
        <f t="shared" si="17"/>
        <v>9.5698700104036263</v>
      </c>
      <c r="E292">
        <f t="shared" si="18"/>
        <v>-19.489383861133053</v>
      </c>
      <c r="G292">
        <f>+IF(input!$C$12,'Data Sheet'!C292,0)</f>
        <v>-29.059253871536679</v>
      </c>
      <c r="H292">
        <f>+IF(input!$C$13,'Data Sheet'!D292,0)</f>
        <v>9.5698700104036263</v>
      </c>
      <c r="I292">
        <f>+IF(input!$C$14,'Data Sheet'!E292,0)</f>
        <v>-19.489383861133053</v>
      </c>
    </row>
    <row r="293" spans="2:9" x14ac:dyDescent="0.25">
      <c r="B293">
        <f t="shared" si="19"/>
        <v>5.6599999999999769E-2</v>
      </c>
      <c r="C293">
        <f t="shared" si="16"/>
        <v>-32.049394009094698</v>
      </c>
      <c r="D293">
        <f t="shared" si="17"/>
        <v>9.5099292504109503</v>
      </c>
      <c r="E293">
        <f t="shared" si="18"/>
        <v>-22.539464758683749</v>
      </c>
      <c r="G293">
        <f>+IF(input!$C$12,'Data Sheet'!C293,0)</f>
        <v>-32.049394009094698</v>
      </c>
      <c r="H293">
        <f>+IF(input!$C$13,'Data Sheet'!D293,0)</f>
        <v>9.5099292504109503</v>
      </c>
      <c r="I293">
        <f>+IF(input!$C$14,'Data Sheet'!E293,0)</f>
        <v>-22.539464758683749</v>
      </c>
    </row>
    <row r="294" spans="2:9" x14ac:dyDescent="0.25">
      <c r="B294">
        <f t="shared" si="19"/>
        <v>5.6799999999999767E-2</v>
      </c>
      <c r="C294">
        <f t="shared" si="16"/>
        <v>-34.913049830474165</v>
      </c>
      <c r="D294">
        <f t="shared" si="17"/>
        <v>9.4503639286117505</v>
      </c>
      <c r="E294">
        <f t="shared" si="18"/>
        <v>-25.462685901862415</v>
      </c>
      <c r="G294">
        <f>+IF(input!$C$12,'Data Sheet'!C294,0)</f>
        <v>-34.913049830474165</v>
      </c>
      <c r="H294">
        <f>+IF(input!$C$13,'Data Sheet'!D294,0)</f>
        <v>9.4503639286117505</v>
      </c>
      <c r="I294">
        <f>+IF(input!$C$14,'Data Sheet'!E294,0)</f>
        <v>-25.462685901862415</v>
      </c>
    </row>
    <row r="295" spans="2:9" x14ac:dyDescent="0.25">
      <c r="B295">
        <f t="shared" si="19"/>
        <v>5.6999999999999766E-2</v>
      </c>
      <c r="C295">
        <f t="shared" si="16"/>
        <v>-37.63891979442802</v>
      </c>
      <c r="D295">
        <f t="shared" si="17"/>
        <v>9.3911716934536411</v>
      </c>
      <c r="E295">
        <f t="shared" si="18"/>
        <v>-28.247748100974377</v>
      </c>
      <c r="G295">
        <f>+IF(input!$C$12,'Data Sheet'!C295,0)</f>
        <v>-37.63891979442802</v>
      </c>
      <c r="H295">
        <f>+IF(input!$C$13,'Data Sheet'!D295,0)</f>
        <v>9.3911716934536411</v>
      </c>
      <c r="I295">
        <f>+IF(input!$C$14,'Data Sheet'!E295,0)</f>
        <v>-28.247748100974377</v>
      </c>
    </row>
    <row r="296" spans="2:9" x14ac:dyDescent="0.25">
      <c r="B296">
        <f t="shared" si="19"/>
        <v>5.7199999999999765E-2</v>
      </c>
      <c r="C296">
        <f t="shared" si="16"/>
        <v>-40.21624613754004</v>
      </c>
      <c r="D296">
        <f t="shared" si="17"/>
        <v>9.3323502081131533</v>
      </c>
      <c r="E296">
        <f t="shared" si="18"/>
        <v>-30.883895929426885</v>
      </c>
      <c r="G296">
        <f>+IF(input!$C$12,'Data Sheet'!C296,0)</f>
        <v>-40.21624613754004</v>
      </c>
      <c r="H296">
        <f>+IF(input!$C$13,'Data Sheet'!D296,0)</f>
        <v>9.3323502081131533</v>
      </c>
      <c r="I296">
        <f>+IF(input!$C$14,'Data Sheet'!E296,0)</f>
        <v>-30.883895929426885</v>
      </c>
    </row>
    <row r="297" spans="2:9" x14ac:dyDescent="0.25">
      <c r="B297">
        <f t="shared" si="19"/>
        <v>5.7399999999999764E-2</v>
      </c>
      <c r="C297">
        <f t="shared" si="16"/>
        <v>-42.634857330202387</v>
      </c>
      <c r="D297">
        <f t="shared" si="17"/>
        <v>9.2738971504034886</v>
      </c>
      <c r="E297">
        <f t="shared" si="18"/>
        <v>-33.360960179798894</v>
      </c>
      <c r="G297">
        <f>+IF(input!$C$12,'Data Sheet'!C297,0)</f>
        <v>-42.634857330202387</v>
      </c>
      <c r="H297">
        <f>+IF(input!$C$13,'Data Sheet'!D297,0)</f>
        <v>9.2738971504034886</v>
      </c>
      <c r="I297">
        <f>+IF(input!$C$14,'Data Sheet'!E297,0)</f>
        <v>-33.360960179798894</v>
      </c>
    </row>
    <row r="298" spans="2:9" x14ac:dyDescent="0.25">
      <c r="B298">
        <f t="shared" si="19"/>
        <v>5.7599999999999763E-2</v>
      </c>
      <c r="C298">
        <f t="shared" si="16"/>
        <v>-44.885208218995963</v>
      </c>
      <c r="D298">
        <f t="shared" si="17"/>
        <v>9.2158102126828307</v>
      </c>
      <c r="E298">
        <f t="shared" si="18"/>
        <v>-35.669398006313131</v>
      </c>
      <c r="G298">
        <f>+IF(input!$C$12,'Data Sheet'!C298,0)</f>
        <v>-44.885208218995963</v>
      </c>
      <c r="H298">
        <f>+IF(input!$C$13,'Data Sheet'!D298,0)</f>
        <v>9.2158102126828307</v>
      </c>
      <c r="I298">
        <f>+IF(input!$C$14,'Data Sheet'!E298,0)</f>
        <v>-35.669398006313131</v>
      </c>
    </row>
    <row r="299" spans="2:9" x14ac:dyDescent="0.25">
      <c r="B299">
        <f t="shared" si="19"/>
        <v>5.7799999999999761E-2</v>
      </c>
      <c r="C299">
        <f t="shared" si="16"/>
        <v>-46.958417697050223</v>
      </c>
      <c r="D299">
        <f t="shared" si="17"/>
        <v>9.1580871017632521</v>
      </c>
      <c r="E299">
        <f t="shared" si="18"/>
        <v>-37.800330595286972</v>
      </c>
      <c r="G299">
        <f>+IF(input!$C$12,'Data Sheet'!C299,0)</f>
        <v>-46.958417697050223</v>
      </c>
      <c r="H299">
        <f>+IF(input!$C$13,'Data Sheet'!D299,0)</f>
        <v>9.1580871017632521</v>
      </c>
      <c r="I299">
        <f>+IF(input!$C$14,'Data Sheet'!E299,0)</f>
        <v>-37.800330595286972</v>
      </c>
    </row>
    <row r="300" spans="2:9" x14ac:dyDescent="0.25">
      <c r="B300">
        <f t="shared" si="19"/>
        <v>5.799999999999976E-2</v>
      </c>
      <c r="C300">
        <f t="shared" si="16"/>
        <v>-48.846303753714615</v>
      </c>
      <c r="D300">
        <f t="shared" si="17"/>
        <v>9.1007255388201784</v>
      </c>
      <c r="E300">
        <f t="shared" si="18"/>
        <v>-39.745578214894437</v>
      </c>
      <c r="G300">
        <f>+IF(input!$C$12,'Data Sheet'!C300,0)</f>
        <v>-48.846303753714615</v>
      </c>
      <c r="H300">
        <f>+IF(input!$C$13,'Data Sheet'!D300,0)</f>
        <v>9.1007255388201784</v>
      </c>
      <c r="I300">
        <f>+IF(input!$C$14,'Data Sheet'!E300,0)</f>
        <v>-39.745578214894437</v>
      </c>
    </row>
    <row r="301" spans="2:9" x14ac:dyDescent="0.25">
      <c r="B301">
        <f t="shared" si="19"/>
        <v>5.8199999999999759E-2</v>
      </c>
      <c r="C301">
        <f t="shared" si="16"/>
        <v>-50.54141576521657</v>
      </c>
      <c r="D301">
        <f t="shared" si="17"/>
        <v>9.0437232593024195</v>
      </c>
      <c r="E301">
        <f t="shared" si="18"/>
        <v>-41.497692505914152</v>
      </c>
      <c r="G301">
        <f>+IF(input!$C$12,'Data Sheet'!C301,0)</f>
        <v>-50.54141576521657</v>
      </c>
      <c r="H301">
        <f>+IF(input!$C$13,'Data Sheet'!D301,0)</f>
        <v>9.0437232593024195</v>
      </c>
      <c r="I301">
        <f>+IF(input!$C$14,'Data Sheet'!E301,0)</f>
        <v>-41.497692505914152</v>
      </c>
    </row>
    <row r="302" spans="2:9" x14ac:dyDescent="0.25">
      <c r="B302">
        <f t="shared" si="19"/>
        <v>5.8399999999999758E-2</v>
      </c>
      <c r="C302">
        <f t="shared" si="16"/>
        <v>-52.037063898869711</v>
      </c>
      <c r="D302">
        <f t="shared" si="17"/>
        <v>8.9870780128427796</v>
      </c>
      <c r="E302">
        <f t="shared" si="18"/>
        <v>-43.049985886026931</v>
      </c>
      <c r="G302">
        <f>+IF(input!$C$12,'Data Sheet'!C302,0)</f>
        <v>-52.037063898869711</v>
      </c>
      <c r="H302">
        <f>+IF(input!$C$13,'Data Sheet'!D302,0)</f>
        <v>8.9870780128427796</v>
      </c>
      <c r="I302">
        <f>+IF(input!$C$14,'Data Sheet'!E302,0)</f>
        <v>-43.049985886026931</v>
      </c>
    </row>
    <row r="303" spans="2:9" x14ac:dyDescent="0.25">
      <c r="B303">
        <f t="shared" si="19"/>
        <v>5.8599999999999756E-2</v>
      </c>
      <c r="C303">
        <f t="shared" si="16"/>
        <v>-53.32734551478714</v>
      </c>
      <c r="D303">
        <f t="shared" si="17"/>
        <v>8.930787563169206</v>
      </c>
      <c r="E303">
        <f t="shared" si="18"/>
        <v>-44.396557951617936</v>
      </c>
      <c r="G303">
        <f>+IF(input!$C$12,'Data Sheet'!C303,0)</f>
        <v>-53.32734551478714</v>
      </c>
      <c r="H303">
        <f>+IF(input!$C$13,'Data Sheet'!D303,0)</f>
        <v>8.930787563169206</v>
      </c>
      <c r="I303">
        <f>+IF(input!$C$14,'Data Sheet'!E303,0)</f>
        <v>-44.396557951617936</v>
      </c>
    </row>
    <row r="304" spans="2:9" x14ac:dyDescent="0.25">
      <c r="B304">
        <f t="shared" si="19"/>
        <v>5.8799999999999755E-2</v>
      </c>
      <c r="C304">
        <f t="shared" si="16"/>
        <v>-54.407168460904444</v>
      </c>
      <c r="D304">
        <f t="shared" si="17"/>
        <v>8.8748496880165089</v>
      </c>
      <c r="E304">
        <f t="shared" si="18"/>
        <v>-45.532318772887933</v>
      </c>
      <c r="G304">
        <f>+IF(input!$C$12,'Data Sheet'!C304,0)</f>
        <v>-54.407168460904444</v>
      </c>
      <c r="H304">
        <f>+IF(input!$C$13,'Data Sheet'!D304,0)</f>
        <v>8.8748496880165089</v>
      </c>
      <c r="I304">
        <f>+IF(input!$C$14,'Data Sheet'!E304,0)</f>
        <v>-45.532318772887933</v>
      </c>
    </row>
    <row r="305" spans="2:9" x14ac:dyDescent="0.25">
      <c r="B305">
        <f t="shared" si="19"/>
        <v>5.8999999999999754E-2</v>
      </c>
      <c r="C305">
        <f t="shared" si="16"/>
        <v>-55.272271169377454</v>
      </c>
      <c r="D305">
        <f t="shared" si="17"/>
        <v>8.8192621790386259</v>
      </c>
      <c r="E305">
        <f t="shared" si="18"/>
        <v>-46.45300899033883</v>
      </c>
      <c r="G305">
        <f>+IF(input!$C$12,'Data Sheet'!C305,0)</f>
        <v>-55.272271169377454</v>
      </c>
      <c r="H305">
        <f>+IF(input!$C$13,'Data Sheet'!D305,0)</f>
        <v>8.8192621790386259</v>
      </c>
      <c r="I305">
        <f>+IF(input!$C$14,'Data Sheet'!E305,0)</f>
        <v>-46.45300899033883</v>
      </c>
    </row>
    <row r="306" spans="2:9" x14ac:dyDescent="0.25">
      <c r="B306">
        <f t="shared" si="19"/>
        <v>5.9199999999999753E-2</v>
      </c>
      <c r="C306">
        <f t="shared" si="16"/>
        <v>-55.919239475043668</v>
      </c>
      <c r="D306">
        <f t="shared" si="17"/>
        <v>8.764022841721447</v>
      </c>
      <c r="E306">
        <f t="shared" si="18"/>
        <v>-47.155216633322219</v>
      </c>
      <c r="G306">
        <f>+IF(input!$C$12,'Data Sheet'!C306,0)</f>
        <v>-55.919239475043668</v>
      </c>
      <c r="H306">
        <f>+IF(input!$C$13,'Data Sheet'!D306,0)</f>
        <v>8.764022841721447</v>
      </c>
      <c r="I306">
        <f>+IF(input!$C$14,'Data Sheet'!E306,0)</f>
        <v>-47.155216633322219</v>
      </c>
    </row>
    <row r="307" spans="2:9" x14ac:dyDescent="0.25">
      <c r="B307">
        <f t="shared" si="19"/>
        <v>5.9399999999999752E-2</v>
      </c>
      <c r="C307">
        <f t="shared" si="16"/>
        <v>-56.345520089572332</v>
      </c>
      <c r="D307">
        <f t="shared" si="17"/>
        <v>8.7091294952961693</v>
      </c>
      <c r="E307">
        <f t="shared" si="18"/>
        <v>-47.636390594276165</v>
      </c>
      <c r="G307">
        <f>+IF(input!$C$12,'Data Sheet'!C307,0)</f>
        <v>-56.345520089572332</v>
      </c>
      <c r="H307">
        <f>+IF(input!$C$13,'Data Sheet'!D307,0)</f>
        <v>8.7091294952961693</v>
      </c>
      <c r="I307">
        <f>+IF(input!$C$14,'Data Sheet'!E307,0)</f>
        <v>-47.636390594276165</v>
      </c>
    </row>
    <row r="308" spans="2:9" x14ac:dyDescent="0.25">
      <c r="B308">
        <f t="shared" si="19"/>
        <v>5.959999999999975E-2</v>
      </c>
      <c r="C308">
        <f t="shared" si="16"/>
        <v>-56.549430678126988</v>
      </c>
      <c r="D308">
        <f t="shared" si="17"/>
        <v>8.6545799726532113</v>
      </c>
      <c r="E308">
        <f t="shared" si="18"/>
        <v>-47.894850705473779</v>
      </c>
      <c r="G308">
        <f>+IF(input!$C$12,'Data Sheet'!C308,0)</f>
        <v>-56.549430678126988</v>
      </c>
      <c r="H308">
        <f>+IF(input!$C$13,'Data Sheet'!D308,0)</f>
        <v>8.6545799726532113</v>
      </c>
      <c r="I308">
        <f>+IF(input!$C$14,'Data Sheet'!E308,0)</f>
        <v>-47.894850705473779</v>
      </c>
    </row>
    <row r="309" spans="2:9" x14ac:dyDescent="0.25">
      <c r="B309">
        <f t="shared" si="19"/>
        <v>5.9799999999999749E-2</v>
      </c>
      <c r="C309">
        <f t="shared" si="16"/>
        <v>-56.530166498772495</v>
      </c>
      <c r="D309">
        <f t="shared" si="17"/>
        <v>8.6003721202566492</v>
      </c>
      <c r="E309">
        <f t="shared" si="18"/>
        <v>-47.929794378515844</v>
      </c>
      <c r="G309">
        <f>+IF(input!$C$12,'Data Sheet'!C309,0)</f>
        <v>-56.530166498772495</v>
      </c>
      <c r="H309">
        <f>+IF(input!$C$13,'Data Sheet'!D309,0)</f>
        <v>8.6003721202566492</v>
      </c>
      <c r="I309">
        <f>+IF(input!$C$14,'Data Sheet'!E309,0)</f>
        <v>-47.929794378515844</v>
      </c>
    </row>
    <row r="310" spans="2:9" x14ac:dyDescent="0.25">
      <c r="B310">
        <f t="shared" si="19"/>
        <v>5.9999999999999748E-2</v>
      </c>
      <c r="C310">
        <f t="shared" ref="C310:C373" si="20">+SQRT(2)*$C$4*SIN($C$1*B310+$C$6-$C$7)</f>
        <v>-56.287803578423791</v>
      </c>
      <c r="D310">
        <f t="shared" ref="D310:D373" si="21">-SQRT(2)*$C$4*SIN($C$6-$C$7)*EXP(-$C$2/$C$3*B310)</f>
        <v>8.5465037980592147</v>
      </c>
      <c r="E310">
        <f t="shared" ref="E310:E373" si="22">+C310+D310</f>
        <v>-47.741299780364578</v>
      </c>
      <c r="G310">
        <f>+IF(input!$C$12,'Data Sheet'!C310,0)</f>
        <v>-56.287803578423791</v>
      </c>
      <c r="H310">
        <f>+IF(input!$C$13,'Data Sheet'!D310,0)</f>
        <v>8.5465037980592147</v>
      </c>
      <c r="I310">
        <f>+IF(input!$C$14,'Data Sheet'!E310,0)</f>
        <v>-47.741299780364578</v>
      </c>
    </row>
    <row r="311" spans="2:9" x14ac:dyDescent="0.25">
      <c r="B311">
        <f t="shared" si="19"/>
        <v>6.0199999999999747E-2</v>
      </c>
      <c r="C311">
        <f t="shared" si="20"/>
        <v>-55.823298412802416</v>
      </c>
      <c r="D311">
        <f t="shared" si="21"/>
        <v>8.4929728794177848</v>
      </c>
      <c r="E311">
        <f t="shared" si="22"/>
        <v>-47.330325533384631</v>
      </c>
      <c r="G311">
        <f>+IF(input!$C$12,'Data Sheet'!C311,0)</f>
        <v>-55.823298412802416</v>
      </c>
      <c r="H311">
        <f>+IF(input!$C$13,'Data Sheet'!D311,0)</f>
        <v>8.4929728794177848</v>
      </c>
      <c r="I311">
        <f>+IF(input!$C$14,'Data Sheet'!E311,0)</f>
        <v>-47.330325533384631</v>
      </c>
    </row>
    <row r="312" spans="2:9" x14ac:dyDescent="0.25">
      <c r="B312">
        <f t="shared" si="19"/>
        <v>6.0399999999999746E-2</v>
      </c>
      <c r="C312">
        <f t="shared" si="20"/>
        <v>-55.138484191584851</v>
      </c>
      <c r="D312">
        <f t="shared" si="21"/>
        <v>8.4397772510094526</v>
      </c>
      <c r="E312">
        <f t="shared" si="22"/>
        <v>-46.698706940575399</v>
      </c>
      <c r="G312">
        <f>+IF(input!$C$12,'Data Sheet'!C312,0)</f>
        <v>-55.138484191584851</v>
      </c>
      <c r="H312">
        <f>+IF(input!$C$13,'Data Sheet'!D312,0)</f>
        <v>8.4397772510094526</v>
      </c>
      <c r="I312">
        <f>+IF(input!$C$14,'Data Sheet'!E312,0)</f>
        <v>-46.698706940575399</v>
      </c>
    </row>
    <row r="313" spans="2:9" x14ac:dyDescent="0.25">
      <c r="B313">
        <f t="shared" si="19"/>
        <v>6.0599999999999744E-2</v>
      </c>
      <c r="C313">
        <f t="shared" si="20"/>
        <v>-54.236063563640386</v>
      </c>
      <c r="D313">
        <f t="shared" si="21"/>
        <v>8.3869148127480706</v>
      </c>
      <c r="E313">
        <f t="shared" si="22"/>
        <v>-45.849148750892311</v>
      </c>
      <c r="G313">
        <f>+IF(input!$C$12,'Data Sheet'!C313,0)</f>
        <v>-54.236063563640386</v>
      </c>
      <c r="H313">
        <f>+IF(input!$C$13,'Data Sheet'!D313,0)</f>
        <v>8.3869148127480706</v>
      </c>
      <c r="I313">
        <f>+IF(input!$C$14,'Data Sheet'!E313,0)</f>
        <v>-45.849148750892311</v>
      </c>
    </row>
    <row r="314" spans="2:9" x14ac:dyDescent="0.25">
      <c r="B314">
        <f t="shared" si="19"/>
        <v>6.0799999999999743E-2</v>
      </c>
      <c r="C314">
        <f t="shared" si="20"/>
        <v>-53.119597970910746</v>
      </c>
      <c r="D314">
        <f t="shared" si="21"/>
        <v>8.3343834777013619</v>
      </c>
      <c r="E314">
        <f t="shared" si="22"/>
        <v>-44.785214493209381</v>
      </c>
      <c r="G314">
        <f>+IF(input!$C$12,'Data Sheet'!C314,0)</f>
        <v>-53.119597970910746</v>
      </c>
      <c r="H314">
        <f>+IF(input!$C$13,'Data Sheet'!D314,0)</f>
        <v>8.3343834777013619</v>
      </c>
      <c r="I314">
        <f>+IF(input!$C$14,'Data Sheet'!E314,0)</f>
        <v>-44.785214493209381</v>
      </c>
    </row>
    <row r="315" spans="2:9" x14ac:dyDescent="0.25">
      <c r="B315">
        <f t="shared" si="19"/>
        <v>6.0999999999999742E-2</v>
      </c>
      <c r="C315">
        <f t="shared" si="20"/>
        <v>-51.793493593025829</v>
      </c>
      <c r="D315">
        <f t="shared" si="21"/>
        <v>8.2821811720085243</v>
      </c>
      <c r="E315">
        <f t="shared" si="22"/>
        <v>-43.511312421017308</v>
      </c>
      <c r="G315">
        <f>+IF(input!$C$12,'Data Sheet'!C315,0)</f>
        <v>-51.793493593025829</v>
      </c>
      <c r="H315">
        <f>+IF(input!$C$13,'Data Sheet'!D315,0)</f>
        <v>8.2821811720085243</v>
      </c>
      <c r="I315">
        <f>+IF(input!$C$14,'Data Sheet'!E315,0)</f>
        <v>-43.511312421017308</v>
      </c>
    </row>
    <row r="316" spans="2:9" x14ac:dyDescent="0.25">
      <c r="B316">
        <f t="shared" si="19"/>
        <v>6.1199999999999741E-2</v>
      </c>
      <c r="C316">
        <f t="shared" si="20"/>
        <v>-50.262983958125673</v>
      </c>
      <c r="D316">
        <f t="shared" si="21"/>
        <v>8.2303058347983491</v>
      </c>
      <c r="E316">
        <f t="shared" si="22"/>
        <v>-42.032678123327322</v>
      </c>
      <c r="G316">
        <f>+IF(input!$C$12,'Data Sheet'!C316,0)</f>
        <v>-50.262983958125673</v>
      </c>
      <c r="H316">
        <f>+IF(input!$C$13,'Data Sheet'!D316,0)</f>
        <v>8.2303058347983491</v>
      </c>
      <c r="I316">
        <f>+IF(input!$C$14,'Data Sheet'!E316,0)</f>
        <v>-42.032678123327322</v>
      </c>
    </row>
    <row r="317" spans="2:9" x14ac:dyDescent="0.25">
      <c r="B317">
        <f t="shared" si="19"/>
        <v>6.139999999999974E-2</v>
      </c>
      <c r="C317">
        <f t="shared" si="20"/>
        <v>-48.534109288515907</v>
      </c>
      <c r="D317">
        <f t="shared" si="21"/>
        <v>8.1787554181078761</v>
      </c>
      <c r="E317">
        <f t="shared" si="22"/>
        <v>-40.355353870408031</v>
      </c>
      <c r="G317">
        <f>+IF(input!$C$12,'Data Sheet'!C317,0)</f>
        <v>-48.534109288515907</v>
      </c>
      <c r="H317">
        <f>+IF(input!$C$13,'Data Sheet'!D317,0)</f>
        <v>8.1787554181078761</v>
      </c>
      <c r="I317">
        <f>+IF(input!$C$14,'Data Sheet'!E317,0)</f>
        <v>-40.355353870408031</v>
      </c>
    </row>
    <row r="318" spans="2:9" x14ac:dyDescent="0.25">
      <c r="B318">
        <f t="shared" si="19"/>
        <v>6.1599999999999738E-2</v>
      </c>
      <c r="C318">
        <f t="shared" si="20"/>
        <v>-46.613692662669756</v>
      </c>
      <c r="D318">
        <f t="shared" si="21"/>
        <v>8.1275278868015306</v>
      </c>
      <c r="E318">
        <f t="shared" si="22"/>
        <v>-38.486164775868225</v>
      </c>
      <c r="G318">
        <f>+IF(input!$C$12,'Data Sheet'!C318,0)</f>
        <v>-46.613692662669756</v>
      </c>
      <c r="H318">
        <f>+IF(input!$C$13,'Data Sheet'!D318,0)</f>
        <v>8.1275278868015306</v>
      </c>
      <c r="I318">
        <f>+IF(input!$C$14,'Data Sheet'!E318,0)</f>
        <v>-38.486164775868225</v>
      </c>
    </row>
    <row r="319" spans="2:9" x14ac:dyDescent="0.25">
      <c r="B319">
        <f t="shared" si="19"/>
        <v>6.1799999999999737E-2</v>
      </c>
      <c r="C319">
        <f t="shared" si="20"/>
        <v>-44.50931308765454</v>
      </c>
      <c r="D319">
        <f t="shared" si="21"/>
        <v>8.0766212184907857</v>
      </c>
      <c r="E319">
        <f t="shared" si="22"/>
        <v>-36.432691869163754</v>
      </c>
      <c r="G319">
        <f>+IF(input!$C$12,'Data Sheet'!C319,0)</f>
        <v>-44.50931308765454</v>
      </c>
      <c r="H319">
        <f>+IF(input!$C$13,'Data Sheet'!D319,0)</f>
        <v>8.0766212184907857</v>
      </c>
      <c r="I319">
        <f>+IF(input!$C$14,'Data Sheet'!E319,0)</f>
        <v>-36.432691869163754</v>
      </c>
    </row>
    <row r="320" spans="2:9" x14ac:dyDescent="0.25">
      <c r="B320">
        <f t="shared" si="19"/>
        <v>6.1999999999999736E-2</v>
      </c>
      <c r="C320">
        <f t="shared" si="20"/>
        <v>-42.229275588253266</v>
      </c>
      <c r="D320">
        <f t="shared" si="21"/>
        <v>8.0260334034543224</v>
      </c>
      <c r="E320">
        <f t="shared" si="22"/>
        <v>-34.203242184798945</v>
      </c>
      <c r="G320">
        <f>+IF(input!$C$12,'Data Sheet'!C320,0)</f>
        <v>-42.229275588253266</v>
      </c>
      <c r="H320">
        <f>+IF(input!$C$13,'Data Sheet'!D320,0)</f>
        <v>8.0260334034543224</v>
      </c>
      <c r="I320">
        <f>+IF(input!$C$14,'Data Sheet'!E320,0)</f>
        <v>-34.203242184798945</v>
      </c>
    </row>
    <row r="321" spans="2:9" x14ac:dyDescent="0.25">
      <c r="B321">
        <f t="shared" si="19"/>
        <v>6.2199999999999735E-2</v>
      </c>
      <c r="C321">
        <f t="shared" si="20"/>
        <v>-39.782578430826028</v>
      </c>
      <c r="D321">
        <f t="shared" si="21"/>
        <v>7.9757624445586766</v>
      </c>
      <c r="E321">
        <f t="shared" si="22"/>
        <v>-31.806815986267353</v>
      </c>
      <c r="G321">
        <f>+IF(input!$C$12,'Data Sheet'!C321,0)</f>
        <v>-39.782578430826028</v>
      </c>
      <c r="H321">
        <f>+IF(input!$C$13,'Data Sheet'!D321,0)</f>
        <v>7.9757624445586766</v>
      </c>
      <c r="I321">
        <f>+IF(input!$C$14,'Data Sheet'!E321,0)</f>
        <v>-31.806815986267353</v>
      </c>
    </row>
    <row r="322" spans="2:9" x14ac:dyDescent="0.25">
      <c r="B322">
        <f t="shared" si="19"/>
        <v>6.2399999999999733E-2</v>
      </c>
      <c r="C322">
        <f t="shared" si="20"/>
        <v>-37.17887761126358</v>
      </c>
      <c r="D322">
        <f t="shared" si="21"/>
        <v>7.9258063571794164</v>
      </c>
      <c r="E322">
        <f t="shared" si="22"/>
        <v>-29.253071254084162</v>
      </c>
      <c r="G322">
        <f>+IF(input!$C$12,'Data Sheet'!C322,0)</f>
        <v>-37.17887761126358</v>
      </c>
      <c r="H322">
        <f>+IF(input!$C$13,'Data Sheet'!D322,0)</f>
        <v>7.9258063571794164</v>
      </c>
      <c r="I322">
        <f>+IF(input!$C$14,'Data Sheet'!E322,0)</f>
        <v>-29.253071254084162</v>
      </c>
    </row>
    <row r="323" spans="2:9" x14ac:dyDescent="0.25">
      <c r="B323">
        <f t="shared" si="19"/>
        <v>6.2599999999999739E-2</v>
      </c>
      <c r="C323">
        <f t="shared" si="20"/>
        <v>-34.428448747182976</v>
      </c>
      <c r="D323">
        <f t="shared" si="21"/>
        <v>7.8761631691227691</v>
      </c>
      <c r="E323">
        <f t="shared" si="22"/>
        <v>-26.552285578060207</v>
      </c>
      <c r="G323">
        <f>+IF(input!$C$12,'Data Sheet'!C323,0)</f>
        <v>-34.428448747182976</v>
      </c>
      <c r="H323">
        <f>+IF(input!$C$13,'Data Sheet'!D323,0)</f>
        <v>7.8761631691227691</v>
      </c>
      <c r="I323">
        <f>+IF(input!$C$14,'Data Sheet'!E323,0)</f>
        <v>-26.552285578060207</v>
      </c>
    </row>
    <row r="324" spans="2:9" x14ac:dyDescent="0.25">
      <c r="B324">
        <f t="shared" si="19"/>
        <v>6.2799999999999745E-2</v>
      </c>
      <c r="C324">
        <f t="shared" si="20"/>
        <v>-31.542146524759158</v>
      </c>
      <c r="D324">
        <f t="shared" si="21"/>
        <v>7.8268309205477804</v>
      </c>
      <c r="E324">
        <f t="shared" si="22"/>
        <v>-23.715315604211376</v>
      </c>
      <c r="G324">
        <f>+IF(input!$C$12,'Data Sheet'!C324,0)</f>
        <v>-31.542146524759158</v>
      </c>
      <c r="H324">
        <f>+IF(input!$C$13,'Data Sheet'!D324,0)</f>
        <v>7.8268309205477804</v>
      </c>
      <c r="I324">
        <f>+IF(input!$C$14,'Data Sheet'!E324,0)</f>
        <v>-23.715315604211376</v>
      </c>
    </row>
    <row r="325" spans="2:9" x14ac:dyDescent="0.25">
      <c r="B325">
        <f t="shared" si="19"/>
        <v>6.2999999999999751E-2</v>
      </c>
      <c r="C325">
        <f t="shared" si="20"/>
        <v>-28.531361860238121</v>
      </c>
      <c r="D325">
        <f t="shared" si="21"/>
        <v>7.7778076638889342</v>
      </c>
      <c r="E325">
        <f t="shared" si="22"/>
        <v>-20.753554196349185</v>
      </c>
      <c r="G325">
        <f>+IF(input!$C$12,'Data Sheet'!C325,0)</f>
        <v>-28.531361860238121</v>
      </c>
      <c r="H325">
        <f>+IF(input!$C$13,'Data Sheet'!D325,0)</f>
        <v>7.7778076638889342</v>
      </c>
      <c r="I325">
        <f>+IF(input!$C$14,'Data Sheet'!E325,0)</f>
        <v>-20.753554196349185</v>
      </c>
    </row>
    <row r="326" spans="2:9" x14ac:dyDescent="0.25">
      <c r="B326">
        <f t="shared" si="19"/>
        <v>6.3199999999999756E-2</v>
      </c>
      <c r="C326">
        <f t="shared" si="20"/>
        <v>-25.40797694519425</v>
      </c>
      <c r="D326">
        <f t="shared" si="21"/>
        <v>7.7290914637792598</v>
      </c>
      <c r="E326">
        <f t="shared" si="22"/>
        <v>-17.678885481414991</v>
      </c>
      <c r="G326">
        <f>+IF(input!$C$12,'Data Sheet'!C326,0)</f>
        <v>-25.40797694519425</v>
      </c>
      <c r="H326">
        <f>+IF(input!$C$13,'Data Sheet'!D326,0)</f>
        <v>7.7290914637792598</v>
      </c>
      <c r="I326">
        <f>+IF(input!$C$14,'Data Sheet'!E326,0)</f>
        <v>-17.678885481414991</v>
      </c>
    </row>
    <row r="327" spans="2:9" x14ac:dyDescent="0.25">
      <c r="B327">
        <f t="shared" si="19"/>
        <v>6.3399999999999762E-2</v>
      </c>
      <c r="C327">
        <f t="shared" si="20"/>
        <v>-22.184318352948026</v>
      </c>
      <c r="D327">
        <f t="shared" si="21"/>
        <v>7.6806803969739432</v>
      </c>
      <c r="E327">
        <f t="shared" si="22"/>
        <v>-14.503637955974082</v>
      </c>
      <c r="G327">
        <f>+IF(input!$C$12,'Data Sheet'!C327,0)</f>
        <v>-22.184318352948026</v>
      </c>
      <c r="H327">
        <f>+IF(input!$C$13,'Data Sheet'!D327,0)</f>
        <v>7.6806803969739432</v>
      </c>
      <c r="I327">
        <f>+IF(input!$C$14,'Data Sheet'!E327,0)</f>
        <v>-14.503637955974082</v>
      </c>
    </row>
    <row r="328" spans="2:9" x14ac:dyDescent="0.25">
      <c r="B328">
        <f t="shared" si="19"/>
        <v>6.3599999999999768E-2</v>
      </c>
      <c r="C328">
        <f t="shared" si="20"/>
        <v>-18.873108391213698</v>
      </c>
      <c r="D328">
        <f t="shared" si="21"/>
        <v>7.6325725522743815</v>
      </c>
      <c r="E328">
        <f t="shared" si="22"/>
        <v>-11.240535838939316</v>
      </c>
      <c r="G328">
        <f>+IF(input!$C$12,'Data Sheet'!C328,0)</f>
        <v>-18.873108391213698</v>
      </c>
      <c r="H328">
        <f>+IF(input!$C$13,'Data Sheet'!D328,0)</f>
        <v>7.6325725522743815</v>
      </c>
      <c r="I328">
        <f>+IF(input!$C$14,'Data Sheet'!E328,0)</f>
        <v>-11.240535838939316</v>
      </c>
    </row>
    <row r="329" spans="2:9" x14ac:dyDescent="0.25">
      <c r="B329">
        <f t="shared" si="19"/>
        <v>6.3799999999999774E-2</v>
      </c>
      <c r="C329">
        <f t="shared" si="20"/>
        <v>-15.487414892962496</v>
      </c>
      <c r="D329">
        <f t="shared" si="21"/>
        <v>7.5847660304527471</v>
      </c>
      <c r="E329">
        <f t="shared" si="22"/>
        <v>-7.9026488625097491</v>
      </c>
      <c r="G329">
        <f>+IF(input!$C$12,'Data Sheet'!C329,0)</f>
        <v>-15.487414892962496</v>
      </c>
      <c r="H329">
        <f>+IF(input!$C$13,'Data Sheet'!D329,0)</f>
        <v>7.5847660304527471</v>
      </c>
      <c r="I329">
        <f>+IF(input!$C$14,'Data Sheet'!E329,0)</f>
        <v>-7.9026488625097491</v>
      </c>
    </row>
    <row r="330" spans="2:9" x14ac:dyDescent="0.25">
      <c r="B330">
        <f t="shared" si="19"/>
        <v>6.3999999999999779E-2</v>
      </c>
      <c r="C330">
        <f t="shared" si="20"/>
        <v>-12.040599643655407</v>
      </c>
      <c r="D330">
        <f t="shared" si="21"/>
        <v>7.5372589441769948</v>
      </c>
      <c r="E330">
        <f t="shared" si="22"/>
        <v>-4.5033406994784118</v>
      </c>
      <c r="G330">
        <f>+IF(input!$C$12,'Data Sheet'!C330,0)</f>
        <v>-12.040599643655407</v>
      </c>
      <c r="H330">
        <f>+IF(input!$C$13,'Data Sheet'!D330,0)</f>
        <v>7.5372589441769948</v>
      </c>
      <c r="I330">
        <f>+IF(input!$C$14,'Data Sheet'!E330,0)</f>
        <v>-4.5033406994784118</v>
      </c>
    </row>
    <row r="331" spans="2:9" x14ac:dyDescent="0.25">
      <c r="B331">
        <f t="shared" si="19"/>
        <v>6.4199999999999785E-2</v>
      </c>
      <c r="C331">
        <f t="shared" si="20"/>
        <v>-8.5462656483817305</v>
      </c>
      <c r="D331">
        <f t="shared" si="21"/>
        <v>7.4900494179363601</v>
      </c>
      <c r="E331">
        <f t="shared" si="22"/>
        <v>-1.0562162304453704</v>
      </c>
      <c r="G331">
        <f>+IF(input!$C$12,'Data Sheet'!C331,0)</f>
        <v>-8.5462656483817305</v>
      </c>
      <c r="H331">
        <f>+IF(input!$C$13,'Data Sheet'!D331,0)</f>
        <v>7.4900494179363601</v>
      </c>
      <c r="I331">
        <f>+IF(input!$C$14,'Data Sheet'!E331,0)</f>
        <v>-1.0562162304453704</v>
      </c>
    </row>
    <row r="332" spans="2:9" x14ac:dyDescent="0.25">
      <c r="B332">
        <f t="shared" si="19"/>
        <v>6.4399999999999791E-2</v>
      </c>
      <c r="C332">
        <f t="shared" si="20"/>
        <v>-5.0182034470110741</v>
      </c>
      <c r="D332">
        <f t="shared" si="21"/>
        <v>7.443135587967328</v>
      </c>
      <c r="E332">
        <f t="shared" si="22"/>
        <v>2.4249321409562539</v>
      </c>
      <c r="G332">
        <f>+IF(input!$C$12,'Data Sheet'!C332,0)</f>
        <v>-5.0182034470110741</v>
      </c>
      <c r="H332">
        <f>+IF(input!$C$13,'Data Sheet'!D332,0)</f>
        <v>7.443135587967328</v>
      </c>
      <c r="I332">
        <f>+IF(input!$C$14,'Data Sheet'!E332,0)</f>
        <v>2.4249321409562539</v>
      </c>
    </row>
    <row r="333" spans="2:9" x14ac:dyDescent="0.25">
      <c r="B333">
        <f t="shared" ref="B333:B396" si="23">+B332+0.0002</f>
        <v>6.4599999999999796E-2</v>
      </c>
      <c r="C333">
        <f t="shared" si="20"/>
        <v>-1.4703366892341425</v>
      </c>
      <c r="D333">
        <f t="shared" si="21"/>
        <v>7.3965156021800311</v>
      </c>
      <c r="E333">
        <f t="shared" si="22"/>
        <v>5.9261789129458888</v>
      </c>
      <c r="G333">
        <f>+IF(input!$C$12,'Data Sheet'!C333,0)</f>
        <v>-1.4703366892341425</v>
      </c>
      <c r="H333">
        <f>+IF(input!$C$13,'Data Sheet'!D333,0)</f>
        <v>7.3965156021800311</v>
      </c>
      <c r="I333">
        <f>+IF(input!$C$14,'Data Sheet'!E333,0)</f>
        <v>5.9261789129458888</v>
      </c>
    </row>
    <row r="334" spans="2:9" x14ac:dyDescent="0.25">
      <c r="B334">
        <f t="shared" si="23"/>
        <v>6.4799999999999802E-2</v>
      </c>
      <c r="C334">
        <f t="shared" si="20"/>
        <v>2.0833328157220592</v>
      </c>
      <c r="D334">
        <f t="shared" si="21"/>
        <v>7.3501876200851424</v>
      </c>
      <c r="E334">
        <f t="shared" si="22"/>
        <v>9.4335204358072016</v>
      </c>
      <c r="G334">
        <f>+IF(input!$C$12,'Data Sheet'!C334,0)</f>
        <v>2.0833328157220592</v>
      </c>
      <c r="H334">
        <f>+IF(input!$C$13,'Data Sheet'!D334,0)</f>
        <v>7.3501876200851424</v>
      </c>
      <c r="I334">
        <f>+IF(input!$C$14,'Data Sheet'!E334,0)</f>
        <v>9.4335204358072016</v>
      </c>
    </row>
    <row r="335" spans="2:9" x14ac:dyDescent="0.25">
      <c r="B335">
        <f t="shared" si="23"/>
        <v>6.4999999999999808E-2</v>
      </c>
      <c r="C335">
        <f t="shared" si="20"/>
        <v>5.6287803578390347</v>
      </c>
      <c r="D335">
        <f t="shared" si="21"/>
        <v>7.304149812721227</v>
      </c>
      <c r="E335">
        <f t="shared" si="22"/>
        <v>12.932930170560262</v>
      </c>
      <c r="G335">
        <f>+IF(input!$C$12,'Data Sheet'!C335,0)</f>
        <v>5.6287803578390347</v>
      </c>
      <c r="H335">
        <f>+IF(input!$C$13,'Data Sheet'!D335,0)</f>
        <v>7.304149812721227</v>
      </c>
      <c r="I335">
        <f>+IF(input!$C$14,'Data Sheet'!E335,0)</f>
        <v>12.932930170560262</v>
      </c>
    </row>
    <row r="336" spans="2:9" x14ac:dyDescent="0.25">
      <c r="B336">
        <f t="shared" si="23"/>
        <v>6.5199999999999814E-2</v>
      </c>
      <c r="C336">
        <f t="shared" si="20"/>
        <v>9.1520136754285559</v>
      </c>
      <c r="D336">
        <f t="shared" si="21"/>
        <v>7.2584003625825186</v>
      </c>
      <c r="E336">
        <f t="shared" si="22"/>
        <v>16.410414038011076</v>
      </c>
      <c r="G336">
        <f>+IF(input!$C$12,'Data Sheet'!C336,0)</f>
        <v>9.1520136754285559</v>
      </c>
      <c r="H336">
        <f>+IF(input!$C$13,'Data Sheet'!D336,0)</f>
        <v>7.2584003625825186</v>
      </c>
      <c r="I336">
        <f>+IF(input!$C$14,'Data Sheet'!E336,0)</f>
        <v>16.410414038011076</v>
      </c>
    </row>
    <row r="337" spans="2:9" x14ac:dyDescent="0.25">
      <c r="B337">
        <f t="shared" si="23"/>
        <v>6.5399999999999819E-2</v>
      </c>
      <c r="C337">
        <f t="shared" si="20"/>
        <v>12.639128176198685</v>
      </c>
      <c r="D337">
        <f t="shared" si="21"/>
        <v>7.212937463547175</v>
      </c>
      <c r="E337">
        <f t="shared" si="22"/>
        <v>19.852065639745859</v>
      </c>
      <c r="G337">
        <f>+IF(input!$C$12,'Data Sheet'!C337,0)</f>
        <v>12.639128176198685</v>
      </c>
      <c r="H337">
        <f>+IF(input!$C$13,'Data Sheet'!D337,0)</f>
        <v>7.212937463547175</v>
      </c>
      <c r="I337">
        <f>+IF(input!$C$14,'Data Sheet'!E337,0)</f>
        <v>19.852065639745859</v>
      </c>
    </row>
    <row r="338" spans="2:9" x14ac:dyDescent="0.25">
      <c r="B338">
        <f t="shared" si="23"/>
        <v>6.5599999999999825E-2</v>
      </c>
      <c r="C338">
        <f t="shared" si="20"/>
        <v>16.076361812325761</v>
      </c>
      <c r="D338">
        <f t="shared" si="21"/>
        <v>7.167759320805982</v>
      </c>
      <c r="E338">
        <f t="shared" si="22"/>
        <v>23.244121133131742</v>
      </c>
      <c r="G338">
        <f>+IF(input!$C$12,'Data Sheet'!C338,0)</f>
        <v>16.076361812325761</v>
      </c>
      <c r="H338">
        <f>+IF(input!$C$13,'Data Sheet'!D338,0)</f>
        <v>7.167759320805982</v>
      </c>
      <c r="I338">
        <f>+IF(input!$C$14,'Data Sheet'!E338,0)</f>
        <v>23.244121133131742</v>
      </c>
    </row>
    <row r="339" spans="2:9" x14ac:dyDescent="0.25">
      <c r="B339">
        <f t="shared" si="23"/>
        <v>6.5799999999999831E-2</v>
      </c>
      <c r="C339">
        <f t="shared" si="20"/>
        <v>19.450149392970474</v>
      </c>
      <c r="D339">
        <f t="shared" si="21"/>
        <v>7.1228641507914849</v>
      </c>
      <c r="E339">
        <f t="shared" si="22"/>
        <v>26.573013543761959</v>
      </c>
      <c r="G339">
        <f>+IF(input!$C$12,'Data Sheet'!C339,0)</f>
        <v>19.450149392970474</v>
      </c>
      <c r="H339">
        <f>+IF(input!$C$13,'Data Sheet'!D339,0)</f>
        <v>7.1228641507914849</v>
      </c>
      <c r="I339">
        <f>+IF(input!$C$14,'Data Sheet'!E339,0)</f>
        <v>26.573013543761959</v>
      </c>
    </row>
    <row r="340" spans="2:9" x14ac:dyDescent="0.25">
      <c r="B340">
        <f t="shared" si="23"/>
        <v>6.5999999999999837E-2</v>
      </c>
      <c r="C340">
        <f t="shared" si="20"/>
        <v>22.747176119889335</v>
      </c>
      <c r="D340">
        <f t="shared" si="21"/>
        <v>7.078250181107582</v>
      </c>
      <c r="E340">
        <f t="shared" si="22"/>
        <v>29.825426300996916</v>
      </c>
      <c r="G340">
        <f>+IF(input!$C$12,'Data Sheet'!C340,0)</f>
        <v>22.747176119889335</v>
      </c>
      <c r="H340">
        <f>+IF(input!$C$13,'Data Sheet'!D340,0)</f>
        <v>7.078250181107582</v>
      </c>
      <c r="I340">
        <f>+IF(input!$C$14,'Data Sheet'!E340,0)</f>
        <v>29.825426300996916</v>
      </c>
    </row>
    <row r="341" spans="2:9" x14ac:dyDescent="0.25">
      <c r="B341">
        <f t="shared" si="23"/>
        <v>6.6199999999999842E-2</v>
      </c>
      <c r="C341">
        <f t="shared" si="20"/>
        <v>25.954430134859052</v>
      </c>
      <c r="D341">
        <f t="shared" si="21"/>
        <v>7.0339156504595506</v>
      </c>
      <c r="E341">
        <f t="shared" si="22"/>
        <v>32.9883457853186</v>
      </c>
      <c r="G341">
        <f>+IF(input!$C$12,'Data Sheet'!C341,0)</f>
        <v>25.954430134859052</v>
      </c>
      <c r="H341">
        <f>+IF(input!$C$13,'Data Sheet'!D341,0)</f>
        <v>7.0339156504595506</v>
      </c>
      <c r="I341">
        <f>+IF(input!$C$14,'Data Sheet'!E341,0)</f>
        <v>32.9883457853186</v>
      </c>
    </row>
    <row r="342" spans="2:9" x14ac:dyDescent="0.25">
      <c r="B342">
        <f t="shared" si="23"/>
        <v>6.6399999999999848E-2</v>
      </c>
      <c r="C342">
        <f t="shared" si="20"/>
        <v>29.059253871537887</v>
      </c>
      <c r="D342">
        <f t="shared" si="21"/>
        <v>6.9898588085845219</v>
      </c>
      <c r="E342">
        <f t="shared" si="22"/>
        <v>36.049112680122406</v>
      </c>
      <c r="G342">
        <f>+IF(input!$C$12,'Data Sheet'!C342,0)</f>
        <v>29.059253871537887</v>
      </c>
      <c r="H342">
        <f>+IF(input!$C$13,'Data Sheet'!D342,0)</f>
        <v>6.9898588085845219</v>
      </c>
      <c r="I342">
        <f>+IF(input!$C$14,'Data Sheet'!E342,0)</f>
        <v>36.049112680122406</v>
      </c>
    </row>
    <row r="343" spans="2:9" x14ac:dyDescent="0.25">
      <c r="B343">
        <f t="shared" si="23"/>
        <v>6.6599999999999854E-2</v>
      </c>
      <c r="C343">
        <f t="shared" si="20"/>
        <v>32.049394009096012</v>
      </c>
      <c r="D343">
        <f t="shared" si="21"/>
        <v>6.9460779161823698</v>
      </c>
      <c r="E343">
        <f t="shared" si="22"/>
        <v>38.99547192527838</v>
      </c>
      <c r="G343">
        <f>+IF(input!$C$12,'Data Sheet'!C343,0)</f>
        <v>32.049394009096012</v>
      </c>
      <c r="H343">
        <f>+IF(input!$C$13,'Data Sheet'!D343,0)</f>
        <v>6.9460779161823698</v>
      </c>
      <c r="I343">
        <f>+IF(input!$C$14,'Data Sheet'!E343,0)</f>
        <v>38.99547192527838</v>
      </c>
    </row>
    <row r="344" spans="2:9" x14ac:dyDescent="0.25">
      <c r="B344">
        <f t="shared" si="23"/>
        <v>6.6799999999999859E-2</v>
      </c>
      <c r="C344">
        <f t="shared" si="20"/>
        <v>34.91304983047543</v>
      </c>
      <c r="D344">
        <f t="shared" si="21"/>
        <v>6.9025712448470511</v>
      </c>
      <c r="E344">
        <f t="shared" si="22"/>
        <v>41.815621075322483</v>
      </c>
      <c r="G344">
        <f>+IF(input!$C$12,'Data Sheet'!C344,0)</f>
        <v>34.91304983047543</v>
      </c>
      <c r="H344">
        <f>+IF(input!$C$13,'Data Sheet'!D344,0)</f>
        <v>6.9025712448470511</v>
      </c>
      <c r="I344">
        <f>+IF(input!$C$14,'Data Sheet'!E344,0)</f>
        <v>41.815621075322483</v>
      </c>
    </row>
    <row r="345" spans="2:9" x14ac:dyDescent="0.25">
      <c r="B345">
        <f t="shared" si="23"/>
        <v>6.6999999999999865E-2</v>
      </c>
      <c r="C345">
        <f t="shared" si="20"/>
        <v>37.638919794429363</v>
      </c>
      <c r="D345">
        <f t="shared" si="21"/>
        <v>6.8593370769983819</v>
      </c>
      <c r="E345">
        <f t="shared" si="22"/>
        <v>44.498256871427742</v>
      </c>
      <c r="G345">
        <f>+IF(input!$C$12,'Data Sheet'!C345,0)</f>
        <v>37.638919794429363</v>
      </c>
      <c r="H345">
        <f>+IF(input!$C$13,'Data Sheet'!D345,0)</f>
        <v>6.8593370769983819</v>
      </c>
      <c r="I345">
        <f>+IF(input!$C$14,'Data Sheet'!E345,0)</f>
        <v>44.498256871427742</v>
      </c>
    </row>
    <row r="346" spans="2:9" x14ac:dyDescent="0.25">
      <c r="B346">
        <f t="shared" si="23"/>
        <v>6.7199999999999871E-2</v>
      </c>
      <c r="C346">
        <f t="shared" si="20"/>
        <v>40.216246137541312</v>
      </c>
      <c r="D346">
        <f t="shared" si="21"/>
        <v>6.816373705814212</v>
      </c>
      <c r="E346">
        <f t="shared" si="22"/>
        <v>47.032619843355526</v>
      </c>
      <c r="G346">
        <f>+IF(input!$C$12,'Data Sheet'!C346,0)</f>
        <v>40.216246137541312</v>
      </c>
      <c r="H346">
        <f>+IF(input!$C$13,'Data Sheet'!D346,0)</f>
        <v>6.816373705814212</v>
      </c>
      <c r="I346">
        <f>+IF(input!$C$14,'Data Sheet'!E346,0)</f>
        <v>47.032619843355526</v>
      </c>
    </row>
    <row r="347" spans="2:9" x14ac:dyDescent="0.25">
      <c r="B347">
        <f t="shared" si="23"/>
        <v>6.7399999999999877E-2</v>
      </c>
      <c r="C347">
        <f t="shared" si="20"/>
        <v>42.634857330203708</v>
      </c>
      <c r="D347">
        <f t="shared" si="21"/>
        <v>6.7736794351630509</v>
      </c>
      <c r="E347">
        <f t="shared" si="22"/>
        <v>49.408536765366762</v>
      </c>
      <c r="G347">
        <f>+IF(input!$C$12,'Data Sheet'!C347,0)</f>
        <v>42.634857330203708</v>
      </c>
      <c r="H347">
        <f>+IF(input!$C$13,'Data Sheet'!D347,0)</f>
        <v>6.7736794351630509</v>
      </c>
      <c r="I347">
        <f>+IF(input!$C$14,'Data Sheet'!E347,0)</f>
        <v>49.408536765366762</v>
      </c>
    </row>
    <row r="348" spans="2:9" x14ac:dyDescent="0.25">
      <c r="B348">
        <f t="shared" si="23"/>
        <v>6.7599999999999882E-2</v>
      </c>
      <c r="C348">
        <f t="shared" si="20"/>
        <v>44.885208218997306</v>
      </c>
      <c r="D348">
        <f t="shared" si="21"/>
        <v>6.7312525795371041</v>
      </c>
      <c r="E348">
        <f t="shared" si="22"/>
        <v>51.616460798534412</v>
      </c>
      <c r="G348">
        <f>+IF(input!$C$12,'Data Sheet'!C348,0)</f>
        <v>44.885208218997306</v>
      </c>
      <c r="H348">
        <f>+IF(input!$C$13,'Data Sheet'!D348,0)</f>
        <v>6.7312525795371041</v>
      </c>
      <c r="I348">
        <f>+IF(input!$C$14,'Data Sheet'!E348,0)</f>
        <v>51.616460798534412</v>
      </c>
    </row>
    <row r="349" spans="2:9" x14ac:dyDescent="0.25">
      <c r="B349">
        <f t="shared" si="23"/>
        <v>6.7799999999999888E-2</v>
      </c>
      <c r="C349">
        <f t="shared" si="20"/>
        <v>46.958417697051459</v>
      </c>
      <c r="D349">
        <f t="shared" si="21"/>
        <v>6.6890914639857444</v>
      </c>
      <c r="E349">
        <f t="shared" si="22"/>
        <v>53.647509161037206</v>
      </c>
      <c r="G349">
        <f>+IF(input!$C$12,'Data Sheet'!C349,0)</f>
        <v>46.958417697051459</v>
      </c>
      <c r="H349">
        <f>+IF(input!$C$13,'Data Sheet'!D349,0)</f>
        <v>6.6890914639857444</v>
      </c>
      <c r="I349">
        <f>+IF(input!$C$14,'Data Sheet'!E349,0)</f>
        <v>53.647509161037206</v>
      </c>
    </row>
    <row r="350" spans="2:9" x14ac:dyDescent="0.25">
      <c r="B350">
        <f t="shared" si="23"/>
        <v>6.7999999999999894E-2</v>
      </c>
      <c r="C350">
        <f t="shared" si="20"/>
        <v>48.84630375371583</v>
      </c>
      <c r="D350">
        <f t="shared" si="21"/>
        <v>6.6471944240493652</v>
      </c>
      <c r="E350">
        <f t="shared" si="22"/>
        <v>55.493498177765197</v>
      </c>
      <c r="G350">
        <f>+IF(input!$C$12,'Data Sheet'!C350,0)</f>
        <v>48.84630375371583</v>
      </c>
      <c r="H350">
        <f>+IF(input!$C$13,'Data Sheet'!D350,0)</f>
        <v>6.6471944240493652</v>
      </c>
      <c r="I350">
        <f>+IF(input!$C$14,'Data Sheet'!E350,0)</f>
        <v>55.493498177765197</v>
      </c>
    </row>
    <row r="351" spans="2:9" x14ac:dyDescent="0.25">
      <c r="B351">
        <f t="shared" si="23"/>
        <v>6.81999999999999E-2</v>
      </c>
      <c r="C351">
        <f t="shared" si="20"/>
        <v>50.54141576521765</v>
      </c>
      <c r="D351">
        <f t="shared" si="21"/>
        <v>6.6055598056936846</v>
      </c>
      <c r="E351">
        <f t="shared" si="22"/>
        <v>57.146975570911337</v>
      </c>
      <c r="G351">
        <f>+IF(input!$C$12,'Data Sheet'!C351,0)</f>
        <v>50.54141576521765</v>
      </c>
      <c r="H351">
        <f>+IF(input!$C$13,'Data Sheet'!D351,0)</f>
        <v>6.6055598056936846</v>
      </c>
      <c r="I351">
        <f>+IF(input!$C$14,'Data Sheet'!E351,0)</f>
        <v>57.146975570911337</v>
      </c>
    </row>
    <row r="352" spans="2:9" x14ac:dyDescent="0.25">
      <c r="B352">
        <f t="shared" si="23"/>
        <v>6.8399999999999905E-2</v>
      </c>
      <c r="C352">
        <f t="shared" si="20"/>
        <v>52.037063898870741</v>
      </c>
      <c r="D352">
        <f t="shared" si="21"/>
        <v>6.564185965244449</v>
      </c>
      <c r="E352">
        <f t="shared" si="22"/>
        <v>58.601249864115189</v>
      </c>
      <c r="G352">
        <f>+IF(input!$C$12,'Data Sheet'!C352,0)</f>
        <v>52.037063898870741</v>
      </c>
      <c r="H352">
        <f>+IF(input!$C$13,'Data Sheet'!D352,0)</f>
        <v>6.564185965244449</v>
      </c>
      <c r="I352">
        <f>+IF(input!$C$14,'Data Sheet'!E352,0)</f>
        <v>58.601249864115189</v>
      </c>
    </row>
    <row r="353" spans="2:9" x14ac:dyDescent="0.25">
      <c r="B353">
        <f t="shared" si="23"/>
        <v>6.8599999999999911E-2</v>
      </c>
      <c r="C353">
        <f t="shared" si="20"/>
        <v>53.327345514788078</v>
      </c>
      <c r="D353">
        <f t="shared" si="21"/>
        <v>6.5230712693225321</v>
      </c>
      <c r="E353">
        <f t="shared" si="22"/>
        <v>59.850416784110607</v>
      </c>
      <c r="G353">
        <f>+IF(input!$C$12,'Data Sheet'!C353,0)</f>
        <v>53.327345514788078</v>
      </c>
      <c r="H353">
        <f>+IF(input!$C$13,'Data Sheet'!D353,0)</f>
        <v>6.5230712693225321</v>
      </c>
      <c r="I353">
        <f>+IF(input!$C$14,'Data Sheet'!E353,0)</f>
        <v>59.850416784110607</v>
      </c>
    </row>
    <row r="354" spans="2:9" x14ac:dyDescent="0.25">
      <c r="B354">
        <f t="shared" si="23"/>
        <v>6.8799999999999917E-2</v>
      </c>
      <c r="C354">
        <f t="shared" si="20"/>
        <v>54.407168460905204</v>
      </c>
      <c r="D354">
        <f t="shared" si="21"/>
        <v>6.4822140947794589</v>
      </c>
      <c r="E354">
        <f t="shared" si="22"/>
        <v>60.889382555684662</v>
      </c>
      <c r="G354">
        <f>+IF(input!$C$12,'Data Sheet'!C354,0)</f>
        <v>54.407168460905204</v>
      </c>
      <c r="H354">
        <f>+IF(input!$C$13,'Data Sheet'!D354,0)</f>
        <v>6.4822140947794589</v>
      </c>
      <c r="I354">
        <f>+IF(input!$C$14,'Data Sheet'!E354,0)</f>
        <v>60.889382555684662</v>
      </c>
    </row>
    <row r="355" spans="2:9" x14ac:dyDescent="0.25">
      <c r="B355">
        <f t="shared" si="23"/>
        <v>6.8999999999999923E-2</v>
      </c>
      <c r="C355">
        <f t="shared" si="20"/>
        <v>55.272271169378094</v>
      </c>
      <c r="D355">
        <f t="shared" si="21"/>
        <v>6.4416128286333194</v>
      </c>
      <c r="E355">
        <f t="shared" si="22"/>
        <v>61.713883998011411</v>
      </c>
      <c r="G355">
        <f>+IF(input!$C$12,'Data Sheet'!C355,0)</f>
        <v>55.272271169378094</v>
      </c>
      <c r="H355">
        <f>+IF(input!$C$13,'Data Sheet'!D355,0)</f>
        <v>6.4416128286333194</v>
      </c>
      <c r="I355">
        <f>+IF(input!$C$14,'Data Sheet'!E355,0)</f>
        <v>61.713883998011411</v>
      </c>
    </row>
    <row r="356" spans="2:9" x14ac:dyDescent="0.25">
      <c r="B356">
        <f t="shared" si="23"/>
        <v>6.9199999999999928E-2</v>
      </c>
      <c r="C356">
        <f t="shared" si="20"/>
        <v>55.919239475044151</v>
      </c>
      <c r="D356">
        <f t="shared" si="21"/>
        <v>6.4012658680051073</v>
      </c>
      <c r="E356">
        <f t="shared" si="22"/>
        <v>62.320505343049255</v>
      </c>
      <c r="G356">
        <f>+IF(input!$C$12,'Data Sheet'!C356,0)</f>
        <v>55.919239475044151</v>
      </c>
      <c r="H356">
        <f>+IF(input!$C$13,'Data Sheet'!D356,0)</f>
        <v>6.4012658680051073</v>
      </c>
      <c r="I356">
        <f>+IF(input!$C$14,'Data Sheet'!E356,0)</f>
        <v>62.320505343049255</v>
      </c>
    </row>
    <row r="357" spans="2:9" x14ac:dyDescent="0.25">
      <c r="B357">
        <f t="shared" si="23"/>
        <v>6.9399999999999934E-2</v>
      </c>
      <c r="C357">
        <f t="shared" si="20"/>
        <v>56.345520089572616</v>
      </c>
      <c r="D357">
        <f t="shared" si="21"/>
        <v>6.3611716200554191</v>
      </c>
      <c r="E357">
        <f t="shared" si="22"/>
        <v>62.706691709628032</v>
      </c>
      <c r="G357">
        <f>+IF(input!$C$12,'Data Sheet'!C357,0)</f>
        <v>56.345520089572616</v>
      </c>
      <c r="H357">
        <f>+IF(input!$C$13,'Data Sheet'!D357,0)</f>
        <v>6.3611716200554191</v>
      </c>
      <c r="I357">
        <f>+IF(input!$C$14,'Data Sheet'!E357,0)</f>
        <v>62.706691709628032</v>
      </c>
    </row>
    <row r="358" spans="2:9" x14ac:dyDescent="0.25">
      <c r="B358">
        <f t="shared" si="23"/>
        <v>6.959999999999994E-2</v>
      </c>
      <c r="C358">
        <f t="shared" si="20"/>
        <v>56.549430678127074</v>
      </c>
      <c r="D358">
        <f t="shared" si="21"/>
        <v>6.3213285019215801</v>
      </c>
      <c r="E358">
        <f t="shared" si="22"/>
        <v>62.870759180048651</v>
      </c>
      <c r="G358">
        <f>+IF(input!$C$12,'Data Sheet'!C358,0)</f>
        <v>56.549430678127074</v>
      </c>
      <c r="H358">
        <f>+IF(input!$C$13,'Data Sheet'!D358,0)</f>
        <v>6.3213285019215801</v>
      </c>
      <c r="I358">
        <f>+IF(input!$C$14,'Data Sheet'!E358,0)</f>
        <v>62.870759180048651</v>
      </c>
    </row>
    <row r="359" spans="2:9" x14ac:dyDescent="0.25">
      <c r="B359">
        <f t="shared" si="23"/>
        <v>6.9799999999999945E-2</v>
      </c>
      <c r="C359">
        <f t="shared" si="20"/>
        <v>56.530166498772367</v>
      </c>
      <c r="D359">
        <f t="shared" si="21"/>
        <v>6.2817349406551637</v>
      </c>
      <c r="E359">
        <f t="shared" si="22"/>
        <v>62.81190143942753</v>
      </c>
      <c r="G359">
        <f>+IF(input!$C$12,'Data Sheet'!C359,0)</f>
        <v>56.530166498772367</v>
      </c>
      <c r="H359">
        <f>+IF(input!$C$13,'Data Sheet'!D359,0)</f>
        <v>6.2817349406551637</v>
      </c>
      <c r="I359">
        <f>+IF(input!$C$14,'Data Sheet'!E359,0)</f>
        <v>62.81190143942753</v>
      </c>
    </row>
    <row r="360" spans="2:9" x14ac:dyDescent="0.25">
      <c r="B360">
        <f t="shared" si="23"/>
        <v>6.9999999999999951E-2</v>
      </c>
      <c r="C360">
        <f t="shared" si="20"/>
        <v>56.287803578423436</v>
      </c>
      <c r="D360">
        <f t="shared" si="21"/>
        <v>6.2423893731598801</v>
      </c>
      <c r="E360">
        <f t="shared" si="22"/>
        <v>62.530192951583317</v>
      </c>
      <c r="G360">
        <f>+IF(input!$C$12,'Data Sheet'!C360,0)</f>
        <v>56.287803578423436</v>
      </c>
      <c r="H360">
        <f>+IF(input!$C$13,'Data Sheet'!D360,0)</f>
        <v>6.2423893731598801</v>
      </c>
      <c r="I360">
        <f>+IF(input!$C$14,'Data Sheet'!E360,0)</f>
        <v>62.530192951583317</v>
      </c>
    </row>
    <row r="361" spans="2:9" x14ac:dyDescent="0.25">
      <c r="B361">
        <f t="shared" si="23"/>
        <v>7.0199999999999957E-2</v>
      </c>
      <c r="C361">
        <f t="shared" si="20"/>
        <v>55.823298412801797</v>
      </c>
      <c r="D361">
        <f t="shared" si="21"/>
        <v>6.2032902461298756</v>
      </c>
      <c r="E361">
        <f t="shared" si="22"/>
        <v>62.026588658931672</v>
      </c>
      <c r="G361">
        <f>+IF(input!$C$12,'Data Sheet'!C361,0)</f>
        <v>55.823298412801797</v>
      </c>
      <c r="H361">
        <f>+IF(input!$C$13,'Data Sheet'!D361,0)</f>
        <v>6.2032902461298756</v>
      </c>
      <c r="I361">
        <f>+IF(input!$C$14,'Data Sheet'!E361,0)</f>
        <v>62.026588658931672</v>
      </c>
    </row>
    <row r="362" spans="2:9" x14ac:dyDescent="0.25">
      <c r="B362">
        <f t="shared" si="23"/>
        <v>7.0399999999999963E-2</v>
      </c>
      <c r="C362">
        <f t="shared" si="20"/>
        <v>55.138484191584006</v>
      </c>
      <c r="D362">
        <f t="shared" si="21"/>
        <v>6.1644360159884011</v>
      </c>
      <c r="E362">
        <f t="shared" si="22"/>
        <v>61.302920207572406</v>
      </c>
      <c r="G362">
        <f>+IF(input!$C$12,'Data Sheet'!C362,0)</f>
        <v>55.138484191584006</v>
      </c>
      <c r="H362">
        <f>+IF(input!$C$13,'Data Sheet'!D362,0)</f>
        <v>6.1644360159884011</v>
      </c>
      <c r="I362">
        <f>+IF(input!$C$14,'Data Sheet'!E362,0)</f>
        <v>61.302920207572406</v>
      </c>
    </row>
    <row r="363" spans="2:9" x14ac:dyDescent="0.25">
      <c r="B363">
        <f t="shared" si="23"/>
        <v>7.0599999999999968E-2</v>
      </c>
      <c r="C363">
        <f t="shared" si="20"/>
        <v>54.236063563639249</v>
      </c>
      <c r="D363">
        <f t="shared" si="21"/>
        <v>6.1258251488268955</v>
      </c>
      <c r="E363">
        <f t="shared" si="22"/>
        <v>60.361888712466147</v>
      </c>
      <c r="G363">
        <f>+IF(input!$C$12,'Data Sheet'!C363,0)</f>
        <v>54.236063563639249</v>
      </c>
      <c r="H363">
        <f>+IF(input!$C$13,'Data Sheet'!D363,0)</f>
        <v>6.1258251488268955</v>
      </c>
      <c r="I363">
        <f>+IF(input!$C$14,'Data Sheet'!E363,0)</f>
        <v>60.361888712466147</v>
      </c>
    </row>
    <row r="364" spans="2:9" x14ac:dyDescent="0.25">
      <c r="B364">
        <f t="shared" si="23"/>
        <v>7.0799999999999974E-2</v>
      </c>
      <c r="C364">
        <f t="shared" si="20"/>
        <v>53.119597970909375</v>
      </c>
      <c r="D364">
        <f t="shared" si="21"/>
        <v>6.0874561203444015</v>
      </c>
      <c r="E364">
        <f t="shared" si="22"/>
        <v>59.207054091253774</v>
      </c>
      <c r="G364">
        <f>+IF(input!$C$12,'Data Sheet'!C364,0)</f>
        <v>53.119597970909375</v>
      </c>
      <c r="H364">
        <f>+IF(input!$C$13,'Data Sheet'!D364,0)</f>
        <v>6.0874561203444015</v>
      </c>
      <c r="I364">
        <f>+IF(input!$C$14,'Data Sheet'!E364,0)</f>
        <v>59.207054091253774</v>
      </c>
    </row>
    <row r="365" spans="2:9" x14ac:dyDescent="0.25">
      <c r="B365">
        <f t="shared" si="23"/>
        <v>7.099999999999998E-2</v>
      </c>
      <c r="C365">
        <f t="shared" si="20"/>
        <v>51.793493593024138</v>
      </c>
      <c r="D365">
        <f t="shared" si="21"/>
        <v>6.0493274157874053</v>
      </c>
      <c r="E365">
        <f t="shared" si="22"/>
        <v>57.842821008811541</v>
      </c>
      <c r="G365">
        <f>+IF(input!$C$12,'Data Sheet'!C365,0)</f>
        <v>51.793493593024138</v>
      </c>
      <c r="H365">
        <f>+IF(input!$C$13,'Data Sheet'!D365,0)</f>
        <v>6.0493274157874053</v>
      </c>
      <c r="I365">
        <f>+IF(input!$C$14,'Data Sheet'!E365,0)</f>
        <v>57.842821008811541</v>
      </c>
    </row>
    <row r="366" spans="2:9" x14ac:dyDescent="0.25">
      <c r="B366">
        <f t="shared" si="23"/>
        <v>7.1199999999999986E-2</v>
      </c>
      <c r="C366">
        <f t="shared" si="20"/>
        <v>50.262983958123655</v>
      </c>
      <c r="D366">
        <f t="shared" si="21"/>
        <v>6.0114375298900367</v>
      </c>
      <c r="E366">
        <f t="shared" si="22"/>
        <v>56.274421488013694</v>
      </c>
      <c r="G366">
        <f>+IF(input!$C$12,'Data Sheet'!C366,0)</f>
        <v>50.262983958123655</v>
      </c>
      <c r="H366">
        <f>+IF(input!$C$13,'Data Sheet'!D366,0)</f>
        <v>6.0114375298900367</v>
      </c>
      <c r="I366">
        <f>+IF(input!$C$14,'Data Sheet'!E366,0)</f>
        <v>56.274421488013694</v>
      </c>
    </row>
    <row r="367" spans="2:9" x14ac:dyDescent="0.25">
      <c r="B367">
        <f t="shared" si="23"/>
        <v>7.1399999999999991E-2</v>
      </c>
      <c r="C367">
        <f t="shared" si="20"/>
        <v>48.534109288513633</v>
      </c>
      <c r="D367">
        <f t="shared" si="21"/>
        <v>5.9737849668146366</v>
      </c>
      <c r="E367">
        <f t="shared" si="22"/>
        <v>54.507894255328267</v>
      </c>
      <c r="G367">
        <f>+IF(input!$C$12,'Data Sheet'!C367,0)</f>
        <v>48.534109288513633</v>
      </c>
      <c r="H367">
        <f>+IF(input!$C$13,'Data Sheet'!D367,0)</f>
        <v>5.9737849668146366</v>
      </c>
      <c r="I367">
        <f>+IF(input!$C$14,'Data Sheet'!E367,0)</f>
        <v>54.507894255328267</v>
      </c>
    </row>
    <row r="368" spans="2:9" x14ac:dyDescent="0.25">
      <c r="B368">
        <f t="shared" si="23"/>
        <v>7.1599999999999997E-2</v>
      </c>
      <c r="C368">
        <f t="shared" si="20"/>
        <v>46.613692662667141</v>
      </c>
      <c r="D368">
        <f t="shared" si="21"/>
        <v>5.9363682400927029</v>
      </c>
      <c r="E368">
        <f t="shared" si="22"/>
        <v>52.550060902759846</v>
      </c>
      <c r="G368">
        <f>+IF(input!$C$12,'Data Sheet'!C368,0)</f>
        <v>46.613692662667141</v>
      </c>
      <c r="H368">
        <f>+IF(input!$C$13,'Data Sheet'!D368,0)</f>
        <v>5.9363682400927029</v>
      </c>
      <c r="I368">
        <f>+IF(input!$C$14,'Data Sheet'!E368,0)</f>
        <v>52.550060902759846</v>
      </c>
    </row>
    <row r="369" spans="2:9" x14ac:dyDescent="0.25">
      <c r="B369">
        <f t="shared" si="23"/>
        <v>7.1800000000000003E-2</v>
      </c>
      <c r="C369">
        <f t="shared" si="20"/>
        <v>44.509313087651691</v>
      </c>
      <c r="D369">
        <f t="shared" si="21"/>
        <v>5.8991858725662123</v>
      </c>
      <c r="E369">
        <f t="shared" si="22"/>
        <v>50.408498960217905</v>
      </c>
      <c r="G369">
        <f>+IF(input!$C$12,'Data Sheet'!C369,0)</f>
        <v>44.509313087651691</v>
      </c>
      <c r="H369">
        <f>+IF(input!$C$13,'Data Sheet'!D369,0)</f>
        <v>5.8991858725662123</v>
      </c>
      <c r="I369">
        <f>+IF(input!$C$14,'Data Sheet'!E369,0)</f>
        <v>50.408498960217905</v>
      </c>
    </row>
    <row r="370" spans="2:9" x14ac:dyDescent="0.25">
      <c r="B370">
        <f t="shared" si="23"/>
        <v>7.2000000000000008E-2</v>
      </c>
      <c r="C370">
        <f t="shared" si="20"/>
        <v>42.229275588250061</v>
      </c>
      <c r="D370">
        <f t="shared" si="21"/>
        <v>5.8622363963293056</v>
      </c>
      <c r="E370">
        <f t="shared" si="22"/>
        <v>48.09151198457937</v>
      </c>
      <c r="G370">
        <f>+IF(input!$C$12,'Data Sheet'!C370,0)</f>
        <v>42.229275588250061</v>
      </c>
      <c r="H370">
        <f>+IF(input!$C$13,'Data Sheet'!D370,0)</f>
        <v>5.8622363963293056</v>
      </c>
      <c r="I370">
        <f>+IF(input!$C$14,'Data Sheet'!E370,0)</f>
        <v>48.09151198457937</v>
      </c>
    </row>
    <row r="371" spans="2:9" x14ac:dyDescent="0.25">
      <c r="B371">
        <f t="shared" si="23"/>
        <v>7.2200000000000014E-2</v>
      </c>
      <c r="C371">
        <f t="shared" si="20"/>
        <v>39.782578430822461</v>
      </c>
      <c r="D371">
        <f t="shared" si="21"/>
        <v>5.8255183526703318</v>
      </c>
      <c r="E371">
        <f t="shared" si="22"/>
        <v>45.60809678349279</v>
      </c>
      <c r="G371">
        <f>+IF(input!$C$12,'Data Sheet'!C371,0)</f>
        <v>39.782578430822461</v>
      </c>
      <c r="H371">
        <f>+IF(input!$C$13,'Data Sheet'!D371,0)</f>
        <v>5.8255183526703318</v>
      </c>
      <c r="I371">
        <f>+IF(input!$C$14,'Data Sheet'!E371,0)</f>
        <v>45.60809678349279</v>
      </c>
    </row>
    <row r="372" spans="2:9" x14ac:dyDescent="0.25">
      <c r="B372">
        <f t="shared" si="23"/>
        <v>7.240000000000002E-2</v>
      </c>
      <c r="C372">
        <f t="shared" si="20"/>
        <v>37.1788776112598</v>
      </c>
      <c r="D372">
        <f t="shared" si="21"/>
        <v>5.7890302920142558</v>
      </c>
      <c r="E372">
        <f t="shared" si="22"/>
        <v>42.967907903274053</v>
      </c>
      <c r="G372">
        <f>+IF(input!$C$12,'Data Sheet'!C372,0)</f>
        <v>37.1788776112598</v>
      </c>
      <c r="H372">
        <f>+IF(input!$C$13,'Data Sheet'!D372,0)</f>
        <v>5.7890302920142558</v>
      </c>
      <c r="I372">
        <f>+IF(input!$C$14,'Data Sheet'!E372,0)</f>
        <v>42.967907903274053</v>
      </c>
    </row>
    <row r="373" spans="2:9" x14ac:dyDescent="0.25">
      <c r="B373">
        <f t="shared" si="23"/>
        <v>7.2600000000000026E-2</v>
      </c>
      <c r="C373">
        <f t="shared" si="20"/>
        <v>34.428448747178834</v>
      </c>
      <c r="D373">
        <f t="shared" si="21"/>
        <v>5.7527707738654472</v>
      </c>
      <c r="E373">
        <f t="shared" si="22"/>
        <v>40.181219521044284</v>
      </c>
      <c r="G373">
        <f>+IF(input!$C$12,'Data Sheet'!C373,0)</f>
        <v>34.428448747178834</v>
      </c>
      <c r="H373">
        <f>+IF(input!$C$13,'Data Sheet'!D373,0)</f>
        <v>5.7527707738654472</v>
      </c>
      <c r="I373">
        <f>+IF(input!$C$14,'Data Sheet'!E373,0)</f>
        <v>40.181219521044284</v>
      </c>
    </row>
    <row r="374" spans="2:9" x14ac:dyDescent="0.25">
      <c r="B374">
        <f t="shared" si="23"/>
        <v>7.2800000000000031E-2</v>
      </c>
      <c r="C374">
        <f t="shared" ref="C374:C437" si="24">+SQRT(2)*$C$4*SIN($C$1*B374+$C$6-$C$7)</f>
        <v>31.542146524754994</v>
      </c>
      <c r="D374">
        <f t="shared" ref="D374:D437" si="25">-SQRT(2)*$C$4*SIN($C$6-$C$7)*EXP(-$C$2/$C$3*B374)</f>
        <v>5.7167383667507954</v>
      </c>
      <c r="E374">
        <f t="shared" ref="E374:E437" si="26">+C374+D374</f>
        <v>37.258884891505787</v>
      </c>
      <c r="G374">
        <f>+IF(input!$C$12,'Data Sheet'!C374,0)</f>
        <v>31.542146524754994</v>
      </c>
      <c r="H374">
        <f>+IF(input!$C$13,'Data Sheet'!D374,0)</f>
        <v>5.7167383667507954</v>
      </c>
      <c r="I374">
        <f>+IF(input!$C$14,'Data Sheet'!E374,0)</f>
        <v>37.258884891505787</v>
      </c>
    </row>
    <row r="375" spans="2:9" x14ac:dyDescent="0.25">
      <c r="B375">
        <f t="shared" si="23"/>
        <v>7.3000000000000037E-2</v>
      </c>
      <c r="C375">
        <f t="shared" si="24"/>
        <v>28.531361860233794</v>
      </c>
      <c r="D375">
        <f t="shared" si="25"/>
        <v>5.6809316481632059</v>
      </c>
      <c r="E375">
        <f t="shared" si="26"/>
        <v>34.212293508396996</v>
      </c>
      <c r="G375">
        <f>+IF(input!$C$12,'Data Sheet'!C375,0)</f>
        <v>28.531361860233794</v>
      </c>
      <c r="H375">
        <f>+IF(input!$C$13,'Data Sheet'!D375,0)</f>
        <v>5.6809316481632059</v>
      </c>
      <c r="I375">
        <f>+IF(input!$C$14,'Data Sheet'!E375,0)</f>
        <v>34.212293508396996</v>
      </c>
    </row>
    <row r="376" spans="2:9" x14ac:dyDescent="0.25">
      <c r="B376">
        <f t="shared" si="23"/>
        <v>7.3200000000000043E-2</v>
      </c>
      <c r="C376">
        <f t="shared" si="24"/>
        <v>25.407976945189585</v>
      </c>
      <c r="D376">
        <f t="shared" si="25"/>
        <v>5.6453492045054352</v>
      </c>
      <c r="E376">
        <f t="shared" si="26"/>
        <v>31.053326149695021</v>
      </c>
      <c r="G376">
        <f>+IF(input!$C$12,'Data Sheet'!C376,0)</f>
        <v>25.407976945189585</v>
      </c>
      <c r="H376">
        <f>+IF(input!$C$13,'Data Sheet'!D376,0)</f>
        <v>5.6453492045054352</v>
      </c>
      <c r="I376">
        <f>+IF(input!$C$14,'Data Sheet'!E376,0)</f>
        <v>31.053326149695021</v>
      </c>
    </row>
    <row r="377" spans="2:9" x14ac:dyDescent="0.25">
      <c r="B377">
        <f t="shared" si="23"/>
        <v>7.3400000000000049E-2</v>
      </c>
      <c r="C377">
        <f t="shared" si="24"/>
        <v>22.184318352943411</v>
      </c>
      <c r="D377">
        <f t="shared" si="25"/>
        <v>5.6099896310342965</v>
      </c>
      <c r="E377">
        <f t="shared" si="26"/>
        <v>27.794307983977706</v>
      </c>
      <c r="G377">
        <f>+IF(input!$C$12,'Data Sheet'!C377,0)</f>
        <v>22.184318352943411</v>
      </c>
      <c r="H377">
        <f>+IF(input!$C$13,'Data Sheet'!D377,0)</f>
        <v>5.6099896310342965</v>
      </c>
      <c r="I377">
        <f>+IF(input!$C$14,'Data Sheet'!E377,0)</f>
        <v>27.794307983977706</v>
      </c>
    </row>
    <row r="378" spans="2:9" x14ac:dyDescent="0.25">
      <c r="B378">
        <f t="shared" si="23"/>
        <v>7.3600000000000054E-2</v>
      </c>
      <c r="C378">
        <f t="shared" si="24"/>
        <v>18.873108391208969</v>
      </c>
      <c r="D378">
        <f t="shared" si="25"/>
        <v>5.5748515318051881</v>
      </c>
      <c r="E378">
        <f t="shared" si="26"/>
        <v>24.447959923014157</v>
      </c>
      <c r="G378">
        <f>+IF(input!$C$12,'Data Sheet'!C378,0)</f>
        <v>18.873108391208969</v>
      </c>
      <c r="H378">
        <f>+IF(input!$C$13,'Data Sheet'!D378,0)</f>
        <v>5.5748515318051881</v>
      </c>
      <c r="I378">
        <f>+IF(input!$C$14,'Data Sheet'!E378,0)</f>
        <v>24.447959923014157</v>
      </c>
    </row>
    <row r="379" spans="2:9" x14ac:dyDescent="0.25">
      <c r="B379">
        <f t="shared" si="23"/>
        <v>7.380000000000006E-2</v>
      </c>
      <c r="C379">
        <f t="shared" si="24"/>
        <v>15.487414892957478</v>
      </c>
      <c r="D379">
        <f t="shared" si="25"/>
        <v>5.5399335196169881</v>
      </c>
      <c r="E379">
        <f t="shared" si="26"/>
        <v>21.027348412574465</v>
      </c>
      <c r="G379">
        <f>+IF(input!$C$12,'Data Sheet'!C379,0)</f>
        <v>15.487414892957478</v>
      </c>
      <c r="H379">
        <f>+IF(input!$C$13,'Data Sheet'!D379,0)</f>
        <v>5.5399335196169881</v>
      </c>
      <c r="I379">
        <f>+IF(input!$C$14,'Data Sheet'!E379,0)</f>
        <v>21.027348412574465</v>
      </c>
    </row>
    <row r="380" spans="2:9" x14ac:dyDescent="0.25">
      <c r="B380">
        <f t="shared" si="23"/>
        <v>7.4000000000000066E-2</v>
      </c>
      <c r="C380">
        <f t="shared" si="24"/>
        <v>12.040599643650504</v>
      </c>
      <c r="D380">
        <f t="shared" si="25"/>
        <v>5.505234215957298</v>
      </c>
      <c r="E380">
        <f t="shared" si="26"/>
        <v>17.545833859607804</v>
      </c>
      <c r="G380">
        <f>+IF(input!$C$12,'Data Sheet'!C380,0)</f>
        <v>12.040599643650504</v>
      </c>
      <c r="H380">
        <f>+IF(input!$C$13,'Data Sheet'!D380,0)</f>
        <v>5.505234215957298</v>
      </c>
      <c r="I380">
        <f>+IF(input!$C$14,'Data Sheet'!E380,0)</f>
        <v>17.545833859607804</v>
      </c>
    </row>
    <row r="381" spans="2:9" x14ac:dyDescent="0.25">
      <c r="B381">
        <f t="shared" si="23"/>
        <v>7.4200000000000071E-2</v>
      </c>
      <c r="C381">
        <f t="shared" si="24"/>
        <v>8.546265648376572</v>
      </c>
      <c r="D381">
        <f t="shared" si="25"/>
        <v>5.4707522509480109</v>
      </c>
      <c r="E381">
        <f t="shared" si="26"/>
        <v>14.017017899324582</v>
      </c>
      <c r="G381">
        <f>+IF(input!$C$12,'Data Sheet'!C381,0)</f>
        <v>8.546265648376572</v>
      </c>
      <c r="H381">
        <f>+IF(input!$C$13,'Data Sheet'!D381,0)</f>
        <v>5.4707522509480109</v>
      </c>
      <c r="I381">
        <f>+IF(input!$C$14,'Data Sheet'!E381,0)</f>
        <v>14.017017899324582</v>
      </c>
    </row>
    <row r="382" spans="2:9" x14ac:dyDescent="0.25">
      <c r="B382">
        <f t="shared" si="23"/>
        <v>7.4400000000000077E-2</v>
      </c>
      <c r="C382">
        <f t="shared" si="24"/>
        <v>5.0182034470060772</v>
      </c>
      <c r="D382">
        <f t="shared" si="25"/>
        <v>5.4364862632912319</v>
      </c>
      <c r="E382">
        <f t="shared" si="26"/>
        <v>10.454689710297309</v>
      </c>
      <c r="G382">
        <f>+IF(input!$C$12,'Data Sheet'!C382,0)</f>
        <v>5.0182034470060772</v>
      </c>
      <c r="H382">
        <f>+IF(input!$C$13,'Data Sheet'!D382,0)</f>
        <v>5.4364862632912319</v>
      </c>
      <c r="I382">
        <f>+IF(input!$C$14,'Data Sheet'!E382,0)</f>
        <v>10.454689710297309</v>
      </c>
    </row>
    <row r="383" spans="2:9" x14ac:dyDescent="0.25">
      <c r="B383">
        <f t="shared" si="23"/>
        <v>7.4600000000000083E-2</v>
      </c>
      <c r="C383">
        <f t="shared" si="24"/>
        <v>1.470336689229127</v>
      </c>
      <c r="D383">
        <f t="shared" si="25"/>
        <v>5.4024349002155381</v>
      </c>
      <c r="E383">
        <f t="shared" si="26"/>
        <v>6.8727715894446648</v>
      </c>
      <c r="G383">
        <f>+IF(input!$C$12,'Data Sheet'!C383,0)</f>
        <v>1.470336689229127</v>
      </c>
      <c r="H383">
        <f>+IF(input!$C$13,'Data Sheet'!D383,0)</f>
        <v>5.4024349002155381</v>
      </c>
      <c r="I383">
        <f>+IF(input!$C$14,'Data Sheet'!E383,0)</f>
        <v>6.8727715894446648</v>
      </c>
    </row>
    <row r="384" spans="2:9" x14ac:dyDescent="0.25">
      <c r="B384">
        <f t="shared" si="23"/>
        <v>7.4800000000000089E-2</v>
      </c>
      <c r="C384">
        <f t="shared" si="24"/>
        <v>-2.0833328157272741</v>
      </c>
      <c r="D384">
        <f t="shared" si="25"/>
        <v>5.3685968174225795</v>
      </c>
      <c r="E384">
        <f t="shared" si="26"/>
        <v>3.2852640016953054</v>
      </c>
      <c r="G384">
        <f>+IF(input!$C$12,'Data Sheet'!C384,0)</f>
        <v>-2.0833328157272741</v>
      </c>
      <c r="H384">
        <f>+IF(input!$C$13,'Data Sheet'!D384,0)</f>
        <v>5.3685968174225795</v>
      </c>
      <c r="I384">
        <f>+IF(input!$C$14,'Data Sheet'!E384,0)</f>
        <v>3.2852640016953054</v>
      </c>
    </row>
    <row r="385" spans="2:9" x14ac:dyDescent="0.25">
      <c r="B385">
        <f t="shared" si="23"/>
        <v>7.5000000000000094E-2</v>
      </c>
      <c r="C385">
        <f t="shared" si="24"/>
        <v>-5.6287803578440272</v>
      </c>
      <c r="D385">
        <f t="shared" si="25"/>
        <v>5.3349706790339972</v>
      </c>
      <c r="E385">
        <f t="shared" si="26"/>
        <v>-0.29380967881002995</v>
      </c>
      <c r="G385">
        <f>+IF(input!$C$12,'Data Sheet'!C385,0)</f>
        <v>-5.6287803578440272</v>
      </c>
      <c r="H385">
        <f>+IF(input!$C$13,'Data Sheet'!D385,0)</f>
        <v>5.3349706790339972</v>
      </c>
      <c r="I385">
        <f>+IF(input!$C$14,'Data Sheet'!E385,0)</f>
        <v>-0.29380967881002995</v>
      </c>
    </row>
    <row r="386" spans="2:9" x14ac:dyDescent="0.25">
      <c r="B386">
        <f t="shared" si="23"/>
        <v>7.52000000000001E-2</v>
      </c>
      <c r="C386">
        <f t="shared" si="24"/>
        <v>-9.1520136754337056</v>
      </c>
      <c r="D386">
        <f t="shared" si="25"/>
        <v>5.3015551575386874</v>
      </c>
      <c r="E386">
        <f t="shared" si="26"/>
        <v>-3.8504585178950181</v>
      </c>
      <c r="G386">
        <f>+IF(input!$C$12,'Data Sheet'!C386,0)</f>
        <v>-9.1520136754337056</v>
      </c>
      <c r="H386">
        <f>+IF(input!$C$13,'Data Sheet'!D386,0)</f>
        <v>5.3015551575386874</v>
      </c>
      <c r="I386">
        <f>+IF(input!$C$14,'Data Sheet'!E386,0)</f>
        <v>-3.8504585178950181</v>
      </c>
    </row>
    <row r="387" spans="2:9" x14ac:dyDescent="0.25">
      <c r="B387">
        <f t="shared" si="23"/>
        <v>7.5400000000000106E-2</v>
      </c>
      <c r="C387">
        <f t="shared" si="24"/>
        <v>-12.639128176203576</v>
      </c>
      <c r="D387">
        <f t="shared" si="25"/>
        <v>5.268348933740401</v>
      </c>
      <c r="E387">
        <f t="shared" si="26"/>
        <v>-7.3707792424631746</v>
      </c>
      <c r="G387">
        <f>+IF(input!$C$12,'Data Sheet'!C387,0)</f>
        <v>-12.639128176203576</v>
      </c>
      <c r="H387">
        <f>+IF(input!$C$13,'Data Sheet'!D387,0)</f>
        <v>5.268348933740401</v>
      </c>
      <c r="I387">
        <f>+IF(input!$C$14,'Data Sheet'!E387,0)</f>
        <v>-7.3707792424631746</v>
      </c>
    </row>
    <row r="388" spans="2:9" x14ac:dyDescent="0.25">
      <c r="B388">
        <f t="shared" si="23"/>
        <v>7.5600000000000112E-2</v>
      </c>
      <c r="C388">
        <f t="shared" si="24"/>
        <v>-16.076361812330571</v>
      </c>
      <c r="D388">
        <f t="shared" si="25"/>
        <v>5.2353506967056544</v>
      </c>
      <c r="E388">
        <f t="shared" si="26"/>
        <v>-10.841011115624916</v>
      </c>
      <c r="G388">
        <f>+IF(input!$C$12,'Data Sheet'!C388,0)</f>
        <v>-16.076361812330571</v>
      </c>
      <c r="H388">
        <f>+IF(input!$C$13,'Data Sheet'!D388,0)</f>
        <v>5.2353506967056544</v>
      </c>
      <c r="I388">
        <f>+IF(input!$C$14,'Data Sheet'!E388,0)</f>
        <v>-10.841011115624916</v>
      </c>
    </row>
    <row r="389" spans="2:9" x14ac:dyDescent="0.25">
      <c r="B389">
        <f t="shared" si="23"/>
        <v>7.5800000000000117E-2</v>
      </c>
      <c r="C389">
        <f t="shared" si="24"/>
        <v>-19.450149392975376</v>
      </c>
      <c r="D389">
        <f t="shared" si="25"/>
        <v>5.20255914371198</v>
      </c>
      <c r="E389">
        <f t="shared" si="26"/>
        <v>-14.247590249263396</v>
      </c>
      <c r="G389">
        <f>+IF(input!$C$12,'Data Sheet'!C389,0)</f>
        <v>-19.450149392975376</v>
      </c>
      <c r="H389">
        <f>+IF(input!$C$13,'Data Sheet'!D389,0)</f>
        <v>5.20255914371198</v>
      </c>
      <c r="I389">
        <f>+IF(input!$C$14,'Data Sheet'!E389,0)</f>
        <v>-14.247590249263396</v>
      </c>
    </row>
    <row r="390" spans="2:9" x14ac:dyDescent="0.25">
      <c r="B390">
        <f t="shared" si="23"/>
        <v>7.6000000000000123E-2</v>
      </c>
      <c r="C390">
        <f t="shared" si="24"/>
        <v>-22.747176119893929</v>
      </c>
      <c r="D390">
        <f t="shared" si="25"/>
        <v>5.1699729801964933</v>
      </c>
      <c r="E390">
        <f t="shared" si="26"/>
        <v>-17.577203139697435</v>
      </c>
      <c r="G390">
        <f>+IF(input!$C$12,'Data Sheet'!C390,0)</f>
        <v>-22.747176119893929</v>
      </c>
      <c r="H390">
        <f>+IF(input!$C$13,'Data Sheet'!D390,0)</f>
        <v>5.1699729801964933</v>
      </c>
      <c r="I390">
        <f>+IF(input!$C$14,'Data Sheet'!E390,0)</f>
        <v>-17.577203139697435</v>
      </c>
    </row>
    <row r="391" spans="2:9" x14ac:dyDescent="0.25">
      <c r="B391">
        <f t="shared" si="23"/>
        <v>7.6200000000000129E-2</v>
      </c>
      <c r="C391">
        <f t="shared" si="24"/>
        <v>-25.954430134863689</v>
      </c>
      <c r="D391">
        <f t="shared" si="25"/>
        <v>5.1375909197047944</v>
      </c>
      <c r="E391">
        <f t="shared" si="26"/>
        <v>-20.816839215158893</v>
      </c>
      <c r="G391">
        <f>+IF(input!$C$12,'Data Sheet'!C391,0)</f>
        <v>-25.954430134863689</v>
      </c>
      <c r="H391">
        <f>+IF(input!$C$13,'Data Sheet'!D391,0)</f>
        <v>5.1375909197047944</v>
      </c>
      <c r="I391">
        <f>+IF(input!$C$14,'Data Sheet'!E391,0)</f>
        <v>-20.816839215158893</v>
      </c>
    </row>
    <row r="392" spans="2:9" x14ac:dyDescent="0.25">
      <c r="B392">
        <f t="shared" si="23"/>
        <v>7.6400000000000134E-2</v>
      </c>
      <c r="C392">
        <f t="shared" si="24"/>
        <v>-29.05925387154219</v>
      </c>
      <c r="D392">
        <f t="shared" si="25"/>
        <v>5.1054116838401695</v>
      </c>
      <c r="E392">
        <f t="shared" si="26"/>
        <v>-23.953842187702019</v>
      </c>
      <c r="G392">
        <f>+IF(input!$C$12,'Data Sheet'!C392,0)</f>
        <v>-29.05925387154219</v>
      </c>
      <c r="H392">
        <f>+IF(input!$C$13,'Data Sheet'!D392,0)</f>
        <v>5.1054116838401695</v>
      </c>
      <c r="I392">
        <f>+IF(input!$C$14,'Data Sheet'!E392,0)</f>
        <v>-23.953842187702019</v>
      </c>
    </row>
    <row r="393" spans="2:9" x14ac:dyDescent="0.25">
      <c r="B393">
        <f t="shared" si="23"/>
        <v>7.660000000000014E-2</v>
      </c>
      <c r="C393">
        <f t="shared" si="24"/>
        <v>-32.049394009100148</v>
      </c>
      <c r="D393">
        <f t="shared" si="25"/>
        <v>5.0734340022131246</v>
      </c>
      <c r="E393">
        <f t="shared" si="26"/>
        <v>-26.975960006887021</v>
      </c>
      <c r="G393">
        <f>+IF(input!$C$12,'Data Sheet'!C393,0)</f>
        <v>-32.049394009100148</v>
      </c>
      <c r="H393">
        <f>+IF(input!$C$13,'Data Sheet'!D393,0)</f>
        <v>5.0734340022131246</v>
      </c>
      <c r="I393">
        <f>+IF(input!$C$14,'Data Sheet'!E393,0)</f>
        <v>-26.975960006887021</v>
      </c>
    </row>
    <row r="394" spans="2:9" x14ac:dyDescent="0.25">
      <c r="B394">
        <f t="shared" si="23"/>
        <v>7.6800000000000146E-2</v>
      </c>
      <c r="C394">
        <f t="shared" si="24"/>
        <v>-34.913049830479537</v>
      </c>
      <c r="D394">
        <f t="shared" si="25"/>
        <v>5.0416566123912414</v>
      </c>
      <c r="E394">
        <f t="shared" si="26"/>
        <v>-29.871393218088294</v>
      </c>
      <c r="G394">
        <f>+IF(input!$C$12,'Data Sheet'!C394,0)</f>
        <v>-34.913049830479537</v>
      </c>
      <c r="H394">
        <f>+IF(input!$C$13,'Data Sheet'!D394,0)</f>
        <v>5.0416566123912414</v>
      </c>
      <c r="I394">
        <f>+IF(input!$C$14,'Data Sheet'!E394,0)</f>
        <v>-29.871393218088294</v>
      </c>
    </row>
    <row r="395" spans="2:9" x14ac:dyDescent="0.25">
      <c r="B395">
        <f t="shared" si="23"/>
        <v>7.7000000000000152E-2</v>
      </c>
      <c r="C395">
        <f t="shared" si="24"/>
        <v>-37.638919794433107</v>
      </c>
      <c r="D395">
        <f t="shared" si="25"/>
        <v>5.0100782598493252</v>
      </c>
      <c r="E395">
        <f t="shared" si="26"/>
        <v>-32.628841534583785</v>
      </c>
      <c r="G395">
        <f>+IF(input!$C$12,'Data Sheet'!C395,0)</f>
        <v>-37.638919794433107</v>
      </c>
      <c r="H395">
        <f>+IF(input!$C$13,'Data Sheet'!D395,0)</f>
        <v>5.0100782598493252</v>
      </c>
      <c r="I395">
        <f>+IF(input!$C$14,'Data Sheet'!E395,0)</f>
        <v>-32.628841534583785</v>
      </c>
    </row>
    <row r="396" spans="2:9" x14ac:dyDescent="0.25">
      <c r="B396">
        <f t="shared" si="23"/>
        <v>7.7200000000000157E-2</v>
      </c>
      <c r="C396">
        <f t="shared" si="24"/>
        <v>-40.216246137544985</v>
      </c>
      <c r="D396">
        <f t="shared" si="25"/>
        <v>4.9786976979198858</v>
      </c>
      <c r="E396">
        <f t="shared" si="26"/>
        <v>-35.237548439625101</v>
      </c>
      <c r="G396">
        <f>+IF(input!$C$12,'Data Sheet'!C396,0)</f>
        <v>-40.216246137544985</v>
      </c>
      <c r="H396">
        <f>+IF(input!$C$13,'Data Sheet'!D396,0)</f>
        <v>4.9786976979198858</v>
      </c>
      <c r="I396">
        <f>+IF(input!$C$14,'Data Sheet'!E396,0)</f>
        <v>-35.237548439625101</v>
      </c>
    </row>
    <row r="397" spans="2:9" x14ac:dyDescent="0.25">
      <c r="B397">
        <f t="shared" ref="B397:B460" si="27">+B396+0.0002</f>
        <v>7.7400000000000163E-2</v>
      </c>
      <c r="C397">
        <f t="shared" si="24"/>
        <v>-42.634857330207005</v>
      </c>
      <c r="D397">
        <f t="shared" si="25"/>
        <v>4.9475136877439159</v>
      </c>
      <c r="E397">
        <f t="shared" si="26"/>
        <v>-37.687343642463091</v>
      </c>
      <c r="G397">
        <f>+IF(input!$C$12,'Data Sheet'!C397,0)</f>
        <v>-42.634857330207005</v>
      </c>
      <c r="H397">
        <f>+IF(input!$C$13,'Data Sheet'!D397,0)</f>
        <v>4.9475136877439159</v>
      </c>
      <c r="I397">
        <f>+IF(input!$C$14,'Data Sheet'!E397,0)</f>
        <v>-37.687343642463091</v>
      </c>
    </row>
    <row r="398" spans="2:9" x14ac:dyDescent="0.25">
      <c r="B398">
        <f t="shared" si="27"/>
        <v>7.7600000000000169E-2</v>
      </c>
      <c r="C398">
        <f t="shared" si="24"/>
        <v>-44.885208219000354</v>
      </c>
      <c r="D398">
        <f t="shared" si="25"/>
        <v>4.9165249982219947</v>
      </c>
      <c r="E398">
        <f t="shared" si="26"/>
        <v>-39.96868322077836</v>
      </c>
      <c r="G398">
        <f>+IF(input!$C$12,'Data Sheet'!C398,0)</f>
        <v>-44.885208219000354</v>
      </c>
      <c r="H398">
        <f>+IF(input!$C$13,'Data Sheet'!D398,0)</f>
        <v>4.9165249982219947</v>
      </c>
      <c r="I398">
        <f>+IF(input!$C$14,'Data Sheet'!E398,0)</f>
        <v>-39.96868322077836</v>
      </c>
    </row>
    <row r="399" spans="2:9" x14ac:dyDescent="0.25">
      <c r="B399">
        <f t="shared" si="27"/>
        <v>7.7800000000000175E-2</v>
      </c>
      <c r="C399">
        <f t="shared" si="24"/>
        <v>-46.958417697054365</v>
      </c>
      <c r="D399">
        <f t="shared" si="25"/>
        <v>4.8857304059656688</v>
      </c>
      <c r="E399">
        <f t="shared" si="26"/>
        <v>-42.072687291088698</v>
      </c>
      <c r="G399">
        <f>+IF(input!$C$12,'Data Sheet'!C399,0)</f>
        <v>-46.958417697054365</v>
      </c>
      <c r="H399">
        <f>+IF(input!$C$13,'Data Sheet'!D399,0)</f>
        <v>4.8857304059656688</v>
      </c>
      <c r="I399">
        <f>+IF(input!$C$14,'Data Sheet'!E399,0)</f>
        <v>-42.072687291088698</v>
      </c>
    </row>
    <row r="400" spans="2:9" x14ac:dyDescent="0.25">
      <c r="B400">
        <f t="shared" si="27"/>
        <v>7.800000000000018E-2</v>
      </c>
      <c r="C400">
        <f t="shared" si="24"/>
        <v>-48.84630375371836</v>
      </c>
      <c r="D400">
        <f t="shared" si="25"/>
        <v>4.8551286952491628</v>
      </c>
      <c r="E400">
        <f t="shared" si="26"/>
        <v>-43.991175058469196</v>
      </c>
      <c r="G400">
        <f>+IF(input!$C$12,'Data Sheet'!C400,0)</f>
        <v>-48.84630375371836</v>
      </c>
      <c r="H400">
        <f>+IF(input!$C$13,'Data Sheet'!D400,0)</f>
        <v>4.8551286952491628</v>
      </c>
      <c r="I400">
        <f>+IF(input!$C$14,'Data Sheet'!E400,0)</f>
        <v>-43.991175058469196</v>
      </c>
    </row>
    <row r="401" spans="2:9" x14ac:dyDescent="0.25">
      <c r="B401">
        <f t="shared" si="27"/>
        <v>7.8200000000000186E-2</v>
      </c>
      <c r="C401">
        <f t="shared" si="24"/>
        <v>-50.541415765220002</v>
      </c>
      <c r="D401">
        <f t="shared" si="25"/>
        <v>4.8247186579613928</v>
      </c>
      <c r="E401">
        <f t="shared" si="26"/>
        <v>-45.716697107258611</v>
      </c>
      <c r="G401">
        <f>+IF(input!$C$12,'Data Sheet'!C401,0)</f>
        <v>-50.541415765220002</v>
      </c>
      <c r="H401">
        <f>+IF(input!$C$13,'Data Sheet'!D401,0)</f>
        <v>4.8247186579613928</v>
      </c>
      <c r="I401">
        <f>+IF(input!$C$14,'Data Sheet'!E401,0)</f>
        <v>-45.716697107258611</v>
      </c>
    </row>
    <row r="402" spans="2:9" x14ac:dyDescent="0.25">
      <c r="B402">
        <f t="shared" si="27"/>
        <v>7.8400000000000192E-2</v>
      </c>
      <c r="C402">
        <f t="shared" si="24"/>
        <v>-52.037063898872702</v>
      </c>
      <c r="D402">
        <f t="shared" si="25"/>
        <v>4.7944990935582545</v>
      </c>
      <c r="E402">
        <f t="shared" si="26"/>
        <v>-47.242564805314444</v>
      </c>
      <c r="G402">
        <f>+IF(input!$C$12,'Data Sheet'!C402,0)</f>
        <v>-52.037063898872702</v>
      </c>
      <c r="H402">
        <f>+IF(input!$C$13,'Data Sheet'!D402,0)</f>
        <v>4.7944990935582545</v>
      </c>
      <c r="I402">
        <f>+IF(input!$C$14,'Data Sheet'!E402,0)</f>
        <v>-47.242564805314444</v>
      </c>
    </row>
    <row r="403" spans="2:9" x14ac:dyDescent="0.25">
      <c r="B403">
        <f t="shared" si="27"/>
        <v>7.8600000000000197E-2</v>
      </c>
      <c r="C403">
        <f t="shared" si="24"/>
        <v>-53.327345514789755</v>
      </c>
      <c r="D403">
        <f t="shared" si="25"/>
        <v>4.7644688090152396</v>
      </c>
      <c r="E403">
        <f t="shared" si="26"/>
        <v>-48.562876705774514</v>
      </c>
      <c r="G403">
        <f>+IF(input!$C$12,'Data Sheet'!C403,0)</f>
        <v>-53.327345514789755</v>
      </c>
      <c r="H403">
        <f>+IF(input!$C$13,'Data Sheet'!D403,0)</f>
        <v>4.7644688090152396</v>
      </c>
      <c r="I403">
        <f>+IF(input!$C$14,'Data Sheet'!E403,0)</f>
        <v>-48.562876705774514</v>
      </c>
    </row>
    <row r="404" spans="2:9" x14ac:dyDescent="0.25">
      <c r="B404">
        <f t="shared" si="27"/>
        <v>7.8800000000000203E-2</v>
      </c>
      <c r="C404">
        <f t="shared" si="24"/>
        <v>-54.407168460906639</v>
      </c>
      <c r="D404">
        <f t="shared" si="25"/>
        <v>4.7346266187803323</v>
      </c>
      <c r="E404">
        <f t="shared" si="26"/>
        <v>-49.672541842126307</v>
      </c>
      <c r="G404">
        <f>+IF(input!$C$12,'Data Sheet'!C404,0)</f>
        <v>-54.407168460906639</v>
      </c>
      <c r="H404">
        <f>+IF(input!$C$13,'Data Sheet'!D404,0)</f>
        <v>4.7346266187803323</v>
      </c>
      <c r="I404">
        <f>+IF(input!$C$14,'Data Sheet'!E404,0)</f>
        <v>-49.672541842126307</v>
      </c>
    </row>
    <row r="405" spans="2:9" x14ac:dyDescent="0.25">
      <c r="B405">
        <f t="shared" si="27"/>
        <v>7.9000000000000209E-2</v>
      </c>
      <c r="C405">
        <f t="shared" si="24"/>
        <v>-55.27227116937916</v>
      </c>
      <c r="D405">
        <f t="shared" si="25"/>
        <v>4.7049713447272126</v>
      </c>
      <c r="E405">
        <f t="shared" si="26"/>
        <v>-50.567299824651947</v>
      </c>
      <c r="G405">
        <f>+IF(input!$C$12,'Data Sheet'!C405,0)</f>
        <v>-55.27227116937916</v>
      </c>
      <c r="H405">
        <f>+IF(input!$C$13,'Data Sheet'!D405,0)</f>
        <v>4.7049713447272126</v>
      </c>
      <c r="I405">
        <f>+IF(input!$C$14,'Data Sheet'!E405,0)</f>
        <v>-50.567299824651947</v>
      </c>
    </row>
    <row r="406" spans="2:9" x14ac:dyDescent="0.25">
      <c r="B406">
        <f t="shared" si="27"/>
        <v>7.9200000000000215E-2</v>
      </c>
      <c r="C406">
        <f t="shared" si="24"/>
        <v>-55.919239475044911</v>
      </c>
      <c r="D406">
        <f t="shared" si="25"/>
        <v>4.6755018161087332</v>
      </c>
      <c r="E406">
        <f t="shared" si="26"/>
        <v>-51.243737658936176</v>
      </c>
      <c r="G406">
        <f>+IF(input!$C$12,'Data Sheet'!C406,0)</f>
        <v>-55.919239475044911</v>
      </c>
      <c r="H406">
        <f>+IF(input!$C$13,'Data Sheet'!D406,0)</f>
        <v>4.6755018161087332</v>
      </c>
      <c r="I406">
        <f>+IF(input!$C$14,'Data Sheet'!E406,0)</f>
        <v>-51.243737658936176</v>
      </c>
    </row>
    <row r="407" spans="2:9" x14ac:dyDescent="0.25">
      <c r="B407">
        <f t="shared" si="27"/>
        <v>7.940000000000022E-2</v>
      </c>
      <c r="C407">
        <f t="shared" si="24"/>
        <v>-56.345520089573078</v>
      </c>
      <c r="D407">
        <f t="shared" si="25"/>
        <v>4.6462168695107078</v>
      </c>
      <c r="E407">
        <f t="shared" si="26"/>
        <v>-51.699303220062369</v>
      </c>
      <c r="G407">
        <f>+IF(input!$C$12,'Data Sheet'!C407,0)</f>
        <v>-56.345520089573078</v>
      </c>
      <c r="H407">
        <f>+IF(input!$C$13,'Data Sheet'!D407,0)</f>
        <v>4.6462168695107078</v>
      </c>
      <c r="I407">
        <f>+IF(input!$C$14,'Data Sheet'!E407,0)</f>
        <v>-51.699303220062369</v>
      </c>
    </row>
    <row r="408" spans="2:9" x14ac:dyDescent="0.25">
      <c r="B408">
        <f t="shared" si="27"/>
        <v>7.9600000000000226E-2</v>
      </c>
      <c r="C408">
        <f t="shared" si="24"/>
        <v>-56.549430678127202</v>
      </c>
      <c r="D408">
        <f t="shared" si="25"/>
        <v>4.6171153488059851</v>
      </c>
      <c r="E408">
        <f t="shared" si="26"/>
        <v>-51.932315329321213</v>
      </c>
      <c r="G408">
        <f>+IF(input!$C$12,'Data Sheet'!C408,0)</f>
        <v>-56.549430678127202</v>
      </c>
      <c r="H408">
        <f>+IF(input!$C$13,'Data Sheet'!D408,0)</f>
        <v>4.6171153488059851</v>
      </c>
      <c r="I408">
        <f>+IF(input!$C$14,'Data Sheet'!E408,0)</f>
        <v>-51.932315329321213</v>
      </c>
    </row>
    <row r="409" spans="2:9" x14ac:dyDescent="0.25">
      <c r="B409">
        <f t="shared" si="27"/>
        <v>7.9800000000000232E-2</v>
      </c>
      <c r="C409">
        <f t="shared" si="24"/>
        <v>-56.530166498772168</v>
      </c>
      <c r="D409">
        <f t="shared" si="25"/>
        <v>4.5881961051087954</v>
      </c>
      <c r="E409">
        <f t="shared" si="26"/>
        <v>-51.941970393663375</v>
      </c>
      <c r="G409">
        <f>+IF(input!$C$12,'Data Sheet'!C409,0)</f>
        <v>-56.530166498772168</v>
      </c>
      <c r="H409">
        <f>+IF(input!$C$13,'Data Sheet'!D409,0)</f>
        <v>4.5881961051087954</v>
      </c>
      <c r="I409">
        <f>+IF(input!$C$14,'Data Sheet'!E409,0)</f>
        <v>-51.941970393663375</v>
      </c>
    </row>
    <row r="410" spans="2:9" x14ac:dyDescent="0.25">
      <c r="B410">
        <f t="shared" si="27"/>
        <v>8.0000000000000238E-2</v>
      </c>
      <c r="C410">
        <f t="shared" si="24"/>
        <v>-56.287803578422931</v>
      </c>
      <c r="D410">
        <f t="shared" si="25"/>
        <v>4.559457996729404</v>
      </c>
      <c r="E410">
        <f t="shared" si="26"/>
        <v>-51.728345581693524</v>
      </c>
      <c r="G410">
        <f>+IF(input!$C$12,'Data Sheet'!C410,0)</f>
        <v>-56.287803578422931</v>
      </c>
      <c r="H410">
        <f>+IF(input!$C$13,'Data Sheet'!D410,0)</f>
        <v>4.559457996729404</v>
      </c>
      <c r="I410">
        <f>+IF(input!$C$14,'Data Sheet'!E410,0)</f>
        <v>-51.728345581693524</v>
      </c>
    </row>
    <row r="411" spans="2:9" x14ac:dyDescent="0.25">
      <c r="B411">
        <f t="shared" si="27"/>
        <v>8.0200000000000243E-2</v>
      </c>
      <c r="C411">
        <f t="shared" si="24"/>
        <v>-55.823298412800987</v>
      </c>
      <c r="D411">
        <f t="shared" si="25"/>
        <v>4.5308998891290342</v>
      </c>
      <c r="E411">
        <f t="shared" si="26"/>
        <v>-51.292398523671956</v>
      </c>
      <c r="G411">
        <f>+IF(input!$C$12,'Data Sheet'!C411,0)</f>
        <v>-55.823298412800987</v>
      </c>
      <c r="H411">
        <f>+IF(input!$C$13,'Data Sheet'!D411,0)</f>
        <v>4.5308998891290342</v>
      </c>
      <c r="I411">
        <f>+IF(input!$C$14,'Data Sheet'!E411,0)</f>
        <v>-51.292398523671956</v>
      </c>
    </row>
    <row r="412" spans="2:9" x14ac:dyDescent="0.25">
      <c r="B412">
        <f t="shared" si="27"/>
        <v>8.0400000000000249E-2</v>
      </c>
      <c r="C412">
        <f t="shared" si="24"/>
        <v>-55.138484191582833</v>
      </c>
      <c r="D412">
        <f t="shared" si="25"/>
        <v>4.50252065487508</v>
      </c>
      <c r="E412">
        <f t="shared" si="26"/>
        <v>-50.635963536707756</v>
      </c>
      <c r="G412">
        <f>+IF(input!$C$12,'Data Sheet'!C412,0)</f>
        <v>-55.138484191582833</v>
      </c>
      <c r="H412">
        <f>+IF(input!$C$13,'Data Sheet'!D412,0)</f>
        <v>4.50252065487508</v>
      </c>
      <c r="I412">
        <f>+IF(input!$C$14,'Data Sheet'!E412,0)</f>
        <v>-50.635963536707756</v>
      </c>
    </row>
    <row r="413" spans="2:9" x14ac:dyDescent="0.25">
      <c r="B413">
        <f t="shared" si="27"/>
        <v>8.0600000000000255E-2</v>
      </c>
      <c r="C413">
        <f t="shared" si="24"/>
        <v>-54.236063563637821</v>
      </c>
      <c r="D413">
        <f t="shared" si="25"/>
        <v>4.4743191735965944</v>
      </c>
      <c r="E413">
        <f t="shared" si="26"/>
        <v>-49.76174439004123</v>
      </c>
      <c r="G413">
        <f>+IF(input!$C$12,'Data Sheet'!C413,0)</f>
        <v>-54.236063563637821</v>
      </c>
      <c r="H413">
        <f>+IF(input!$C$13,'Data Sheet'!D413,0)</f>
        <v>4.4743191735965944</v>
      </c>
      <c r="I413">
        <f>+IF(input!$C$14,'Data Sheet'!E413,0)</f>
        <v>-49.76174439004123</v>
      </c>
    </row>
    <row r="414" spans="2:9" x14ac:dyDescent="0.25">
      <c r="B414">
        <f t="shared" si="27"/>
        <v>8.0800000000000261E-2</v>
      </c>
      <c r="C414">
        <f t="shared" si="24"/>
        <v>-53.119597970907577</v>
      </c>
      <c r="D414">
        <f t="shared" si="25"/>
        <v>4.4462943319400576</v>
      </c>
      <c r="E414">
        <f t="shared" si="26"/>
        <v>-48.673303638967518</v>
      </c>
      <c r="G414">
        <f>+IF(input!$C$12,'Data Sheet'!C414,0)</f>
        <v>-53.119597970907577</v>
      </c>
      <c r="H414">
        <f>+IF(input!$C$13,'Data Sheet'!D414,0)</f>
        <v>4.4462943319400576</v>
      </c>
      <c r="I414">
        <f>+IF(input!$C$14,'Data Sheet'!E414,0)</f>
        <v>-48.673303638967518</v>
      </c>
    </row>
    <row r="415" spans="2:9" x14ac:dyDescent="0.25">
      <c r="B415">
        <f t="shared" si="27"/>
        <v>8.1000000000000266E-2</v>
      </c>
      <c r="C415">
        <f t="shared" si="24"/>
        <v>-51.79349359302212</v>
      </c>
      <c r="D415">
        <f t="shared" si="25"/>
        <v>4.4184450235254307</v>
      </c>
      <c r="E415">
        <f t="shared" si="26"/>
        <v>-47.375048569496691</v>
      </c>
      <c r="G415">
        <f>+IF(input!$C$12,'Data Sheet'!C415,0)</f>
        <v>-51.79349359302212</v>
      </c>
      <c r="H415">
        <f>+IF(input!$C$13,'Data Sheet'!D415,0)</f>
        <v>4.4184450235254307</v>
      </c>
      <c r="I415">
        <f>+IF(input!$C$14,'Data Sheet'!E415,0)</f>
        <v>-47.375048569496691</v>
      </c>
    </row>
    <row r="416" spans="2:9" x14ac:dyDescent="0.25">
      <c r="B416">
        <f t="shared" si="27"/>
        <v>8.1200000000000272E-2</v>
      </c>
      <c r="C416">
        <f t="shared" si="24"/>
        <v>-50.262983958121346</v>
      </c>
      <c r="D416">
        <f t="shared" si="25"/>
        <v>4.3907701489024671</v>
      </c>
      <c r="E416">
        <f t="shared" si="26"/>
        <v>-45.872213809218877</v>
      </c>
      <c r="G416">
        <f>+IF(input!$C$12,'Data Sheet'!C416,0)</f>
        <v>-50.262983958121346</v>
      </c>
      <c r="H416">
        <f>+IF(input!$C$13,'Data Sheet'!D416,0)</f>
        <v>4.3907701489024671</v>
      </c>
      <c r="I416">
        <f>+IF(input!$C$14,'Data Sheet'!E416,0)</f>
        <v>-45.872213809218877</v>
      </c>
    </row>
    <row r="417" spans="2:9" x14ac:dyDescent="0.25">
      <c r="B417">
        <f t="shared" si="27"/>
        <v>8.1400000000000278E-2</v>
      </c>
      <c r="C417">
        <f t="shared" si="24"/>
        <v>-48.534109288510955</v>
      </c>
      <c r="D417">
        <f t="shared" si="25"/>
        <v>4.3632686155073159</v>
      </c>
      <c r="E417">
        <f t="shared" si="26"/>
        <v>-44.170840673003639</v>
      </c>
      <c r="G417">
        <f>+IF(input!$C$12,'Data Sheet'!C417,0)</f>
        <v>-48.534109288510955</v>
      </c>
      <c r="H417">
        <f>+IF(input!$C$13,'Data Sheet'!D417,0)</f>
        <v>4.3632686155073159</v>
      </c>
      <c r="I417">
        <f>+IF(input!$C$14,'Data Sheet'!E417,0)</f>
        <v>-44.170840673003639</v>
      </c>
    </row>
    <row r="418" spans="2:9" x14ac:dyDescent="0.25">
      <c r="B418">
        <f t="shared" si="27"/>
        <v>8.1600000000000283E-2</v>
      </c>
      <c r="C418">
        <f t="shared" si="24"/>
        <v>-46.613692662664299</v>
      </c>
      <c r="D418">
        <f t="shared" si="25"/>
        <v>4.335939337619382</v>
      </c>
      <c r="E418">
        <f t="shared" si="26"/>
        <v>-42.27775332504492</v>
      </c>
      <c r="G418">
        <f>+IF(input!$C$12,'Data Sheet'!C418,0)</f>
        <v>-46.613692662664299</v>
      </c>
      <c r="H418">
        <f>+IF(input!$C$13,'Data Sheet'!D418,0)</f>
        <v>4.335939337619382</v>
      </c>
      <c r="I418">
        <f>+IF(input!$C$14,'Data Sheet'!E418,0)</f>
        <v>-42.27775332504492</v>
      </c>
    </row>
    <row r="419" spans="2:9" x14ac:dyDescent="0.25">
      <c r="B419">
        <f t="shared" si="27"/>
        <v>8.1800000000000289E-2</v>
      </c>
      <c r="C419">
        <f t="shared" si="24"/>
        <v>-44.509313087648472</v>
      </c>
      <c r="D419">
        <f t="shared" si="25"/>
        <v>4.3087812363184748</v>
      </c>
      <c r="E419">
        <f t="shared" si="26"/>
        <v>-40.200531851329998</v>
      </c>
      <c r="G419">
        <f>+IF(input!$C$12,'Data Sheet'!C419,0)</f>
        <v>-44.509313087648472</v>
      </c>
      <c r="H419">
        <f>+IF(input!$C$13,'Data Sheet'!D419,0)</f>
        <v>4.3087812363184748</v>
      </c>
      <c r="I419">
        <f>+IF(input!$C$14,'Data Sheet'!E419,0)</f>
        <v>-40.200531851329998</v>
      </c>
    </row>
    <row r="420" spans="2:9" x14ac:dyDescent="0.25">
      <c r="B420">
        <f t="shared" si="27"/>
        <v>8.2000000000000295E-2</v>
      </c>
      <c r="C420">
        <f t="shared" si="24"/>
        <v>-42.229275588246729</v>
      </c>
      <c r="D420">
        <f t="shared" si="25"/>
        <v>4.2817932394422016</v>
      </c>
      <c r="E420">
        <f t="shared" si="26"/>
        <v>-37.947482348804527</v>
      </c>
      <c r="G420">
        <f>+IF(input!$C$12,'Data Sheet'!C420,0)</f>
        <v>-42.229275588246729</v>
      </c>
      <c r="H420">
        <f>+IF(input!$C$13,'Data Sheet'!D420,0)</f>
        <v>4.2817932394422016</v>
      </c>
      <c r="I420">
        <f>+IF(input!$C$14,'Data Sheet'!E420,0)</f>
        <v>-37.947482348804527</v>
      </c>
    </row>
    <row r="421" spans="2:9" x14ac:dyDescent="0.25">
      <c r="B421">
        <f t="shared" si="27"/>
        <v>8.2200000000000301E-2</v>
      </c>
      <c r="C421">
        <f t="shared" si="24"/>
        <v>-39.782578430818894</v>
      </c>
      <c r="D421">
        <f t="shared" si="25"/>
        <v>4.2549742815436442</v>
      </c>
      <c r="E421">
        <f t="shared" si="26"/>
        <v>-35.527604149275248</v>
      </c>
      <c r="G421">
        <f>+IF(input!$C$12,'Data Sheet'!C421,0)</f>
        <v>-39.782578430818894</v>
      </c>
      <c r="H421">
        <f>+IF(input!$C$13,'Data Sheet'!D421,0)</f>
        <v>4.2549742815436442</v>
      </c>
      <c r="I421">
        <f>+IF(input!$C$14,'Data Sheet'!E421,0)</f>
        <v>-35.527604149275248</v>
      </c>
    </row>
    <row r="422" spans="2:9" x14ac:dyDescent="0.25">
      <c r="B422">
        <f t="shared" si="27"/>
        <v>8.2400000000000306E-2</v>
      </c>
      <c r="C422">
        <f t="shared" si="24"/>
        <v>-37.178877611255864</v>
      </c>
      <c r="D422">
        <f t="shared" si="25"/>
        <v>4.2283233038493018</v>
      </c>
      <c r="E422">
        <f t="shared" si="26"/>
        <v>-32.950554307406563</v>
      </c>
      <c r="G422">
        <f>+IF(input!$C$12,'Data Sheet'!C422,0)</f>
        <v>-37.178877611255864</v>
      </c>
      <c r="H422">
        <f>+IF(input!$C$13,'Data Sheet'!D422,0)</f>
        <v>4.2283233038493018</v>
      </c>
      <c r="I422">
        <f>+IF(input!$C$14,'Data Sheet'!E422,0)</f>
        <v>-32.950554307406563</v>
      </c>
    </row>
    <row r="423" spans="2:9" x14ac:dyDescent="0.25">
      <c r="B423">
        <f t="shared" si="27"/>
        <v>8.2600000000000312E-2</v>
      </c>
      <c r="C423">
        <f t="shared" si="24"/>
        <v>-34.428448747174855</v>
      </c>
      <c r="D423">
        <f t="shared" si="25"/>
        <v>4.2018392542172851</v>
      </c>
      <c r="E423">
        <f t="shared" si="26"/>
        <v>-30.226609492957571</v>
      </c>
      <c r="G423">
        <f>+IF(input!$C$12,'Data Sheet'!C423,0)</f>
        <v>-34.428448747174855</v>
      </c>
      <c r="H423">
        <f>+IF(input!$C$13,'Data Sheet'!D423,0)</f>
        <v>4.2018392542172851</v>
      </c>
      <c r="I423">
        <f>+IF(input!$C$14,'Data Sheet'!E423,0)</f>
        <v>-30.226609492957571</v>
      </c>
    </row>
    <row r="424" spans="2:9" x14ac:dyDescent="0.25">
      <c r="B424">
        <f t="shared" si="27"/>
        <v>8.2800000000000318E-2</v>
      </c>
      <c r="C424">
        <f t="shared" si="24"/>
        <v>-31.54214652475066</v>
      </c>
      <c r="D424">
        <f t="shared" si="25"/>
        <v>4.1755210870957837</v>
      </c>
      <c r="E424">
        <f t="shared" si="26"/>
        <v>-27.366625437654875</v>
      </c>
      <c r="G424">
        <f>+IF(input!$C$12,'Data Sheet'!C424,0)</f>
        <v>-31.54214652475066</v>
      </c>
      <c r="H424">
        <f>+IF(input!$C$13,'Data Sheet'!D424,0)</f>
        <v>4.1755210870957837</v>
      </c>
      <c r="I424">
        <f>+IF(input!$C$14,'Data Sheet'!E424,0)</f>
        <v>-27.366625437654875</v>
      </c>
    </row>
    <row r="425" spans="2:9" x14ac:dyDescent="0.25">
      <c r="B425">
        <f t="shared" si="27"/>
        <v>8.3000000000000324E-2</v>
      </c>
      <c r="C425">
        <f t="shared" si="24"/>
        <v>-28.53136186022946</v>
      </c>
      <c r="D425">
        <f t="shared" si="25"/>
        <v>4.1493677634817843</v>
      </c>
      <c r="E425">
        <f t="shared" si="26"/>
        <v>-24.381994096747675</v>
      </c>
      <c r="G425">
        <f>+IF(input!$C$12,'Data Sheet'!C425,0)</f>
        <v>-28.53136186022946</v>
      </c>
      <c r="H425">
        <f>+IF(input!$C$13,'Data Sheet'!D425,0)</f>
        <v>4.1493677634817843</v>
      </c>
      <c r="I425">
        <f>+IF(input!$C$14,'Data Sheet'!E425,0)</f>
        <v>-24.381994096747675</v>
      </c>
    </row>
    <row r="426" spans="2:9" x14ac:dyDescent="0.25">
      <c r="B426">
        <f t="shared" si="27"/>
        <v>8.3200000000000329E-2</v>
      </c>
      <c r="C426">
        <f t="shared" si="24"/>
        <v>-25.407976945185105</v>
      </c>
      <c r="D426">
        <f t="shared" si="25"/>
        <v>4.123378250880064</v>
      </c>
      <c r="E426">
        <f t="shared" si="26"/>
        <v>-21.284598694305039</v>
      </c>
      <c r="G426">
        <f>+IF(input!$C$12,'Data Sheet'!C426,0)</f>
        <v>-25.407976945185105</v>
      </c>
      <c r="H426">
        <f>+IF(input!$C$13,'Data Sheet'!D426,0)</f>
        <v>4.123378250880064</v>
      </c>
      <c r="I426">
        <f>+IF(input!$C$14,'Data Sheet'!E426,0)</f>
        <v>-21.284598694305039</v>
      </c>
    </row>
    <row r="427" spans="2:9" x14ac:dyDescent="0.25">
      <c r="B427">
        <f t="shared" si="27"/>
        <v>8.3400000000000335E-2</v>
      </c>
      <c r="C427">
        <f t="shared" si="24"/>
        <v>-22.184318352938611</v>
      </c>
      <c r="D427">
        <f t="shared" si="25"/>
        <v>4.0975515232624122</v>
      </c>
      <c r="E427">
        <f t="shared" si="26"/>
        <v>-18.086766829676201</v>
      </c>
      <c r="G427">
        <f>+IF(input!$C$12,'Data Sheet'!C427,0)</f>
        <v>-22.184318352938611</v>
      </c>
      <c r="H427">
        <f>+IF(input!$C$13,'Data Sheet'!D427,0)</f>
        <v>4.0975515232624122</v>
      </c>
      <c r="I427">
        <f>+IF(input!$C$14,'Data Sheet'!E427,0)</f>
        <v>-18.086766829676201</v>
      </c>
    </row>
    <row r="428" spans="2:9" x14ac:dyDescent="0.25">
      <c r="B428">
        <f t="shared" si="27"/>
        <v>8.3600000000000341E-2</v>
      </c>
      <c r="C428">
        <f t="shared" si="24"/>
        <v>-18.873108391204241</v>
      </c>
      <c r="D428">
        <f t="shared" si="25"/>
        <v>4.0718865610271351</v>
      </c>
      <c r="E428">
        <f t="shared" si="26"/>
        <v>-14.801221830177106</v>
      </c>
      <c r="G428">
        <f>+IF(input!$C$12,'Data Sheet'!C428,0)</f>
        <v>-18.873108391204241</v>
      </c>
      <c r="H428">
        <f>+IF(input!$C$13,'Data Sheet'!D428,0)</f>
        <v>4.0718865610271351</v>
      </c>
      <c r="I428">
        <f>+IF(input!$C$14,'Data Sheet'!E428,0)</f>
        <v>-14.801221830177106</v>
      </c>
    </row>
    <row r="429" spans="2:9" x14ac:dyDescent="0.25">
      <c r="B429">
        <f t="shared" si="27"/>
        <v>8.3800000000000346E-2</v>
      </c>
      <c r="C429">
        <f t="shared" si="24"/>
        <v>-15.487414892952652</v>
      </c>
      <c r="D429">
        <f t="shared" si="25"/>
        <v>4.0463823509588073</v>
      </c>
      <c r="E429">
        <f t="shared" si="26"/>
        <v>-11.441032541993845</v>
      </c>
      <c r="G429">
        <f>+IF(input!$C$12,'Data Sheet'!C429,0)</f>
        <v>-15.487414892952652</v>
      </c>
      <c r="H429">
        <f>+IF(input!$C$13,'Data Sheet'!D429,0)</f>
        <v>4.0463823509588073</v>
      </c>
      <c r="I429">
        <f>+IF(input!$C$14,'Data Sheet'!E429,0)</f>
        <v>-11.441032541993845</v>
      </c>
    </row>
    <row r="430" spans="2:9" x14ac:dyDescent="0.25">
      <c r="B430">
        <f t="shared" si="27"/>
        <v>8.4000000000000352E-2</v>
      </c>
      <c r="C430">
        <f t="shared" si="24"/>
        <v>-12.040599643645603</v>
      </c>
      <c r="D430">
        <f t="shared" si="25"/>
        <v>4.0210378861882559</v>
      </c>
      <c r="E430">
        <f t="shared" si="26"/>
        <v>-8.0195617574573461</v>
      </c>
      <c r="G430">
        <f>+IF(input!$C$12,'Data Sheet'!C430,0)</f>
        <v>-12.040599643645603</v>
      </c>
      <c r="H430">
        <f>+IF(input!$C$13,'Data Sheet'!D430,0)</f>
        <v>4.0210378861882559</v>
      </c>
      <c r="I430">
        <f>+IF(input!$C$14,'Data Sheet'!E430,0)</f>
        <v>-8.0195617574573461</v>
      </c>
    </row>
    <row r="431" spans="2:9" x14ac:dyDescent="0.25">
      <c r="B431">
        <f t="shared" si="27"/>
        <v>8.4200000000000358E-2</v>
      </c>
      <c r="C431">
        <f t="shared" si="24"/>
        <v>-8.5462656483716142</v>
      </c>
      <c r="D431">
        <f t="shared" si="25"/>
        <v>3.9958521661528268</v>
      </c>
      <c r="E431">
        <f t="shared" si="26"/>
        <v>-4.5504134822187874</v>
      </c>
      <c r="G431">
        <f>+IF(input!$C$12,'Data Sheet'!C431,0)</f>
        <v>-8.5462656483716142</v>
      </c>
      <c r="H431">
        <f>+IF(input!$C$13,'Data Sheet'!D431,0)</f>
        <v>3.9958521661528268</v>
      </c>
      <c r="I431">
        <f>+IF(input!$C$14,'Data Sheet'!E431,0)</f>
        <v>-4.5504134822187874</v>
      </c>
    </row>
    <row r="432" spans="2:9" x14ac:dyDescent="0.25">
      <c r="B432">
        <f t="shared" si="27"/>
        <v>8.4400000000000364E-2</v>
      </c>
      <c r="C432">
        <f t="shared" si="24"/>
        <v>-5.0182034470008787</v>
      </c>
      <c r="D432">
        <f t="shared" si="25"/>
        <v>3.9708241965568742</v>
      </c>
      <c r="E432">
        <f t="shared" si="26"/>
        <v>-1.0473792504440045</v>
      </c>
      <c r="G432">
        <f>+IF(input!$C$12,'Data Sheet'!C432,0)</f>
        <v>-5.0182034470008787</v>
      </c>
      <c r="H432">
        <f>+IF(input!$C$13,'Data Sheet'!D432,0)</f>
        <v>3.9708241965568742</v>
      </c>
      <c r="I432">
        <f>+IF(input!$C$14,'Data Sheet'!E432,0)</f>
        <v>-1.0473792504440045</v>
      </c>
    </row>
    <row r="433" spans="2:9" x14ac:dyDescent="0.25">
      <c r="B433">
        <f t="shared" si="27"/>
        <v>8.4600000000000369E-2</v>
      </c>
      <c r="C433">
        <f t="shared" si="24"/>
        <v>-1.4703366892241112</v>
      </c>
      <c r="D433">
        <f t="shared" si="25"/>
        <v>3.9459529893325156</v>
      </c>
      <c r="E433">
        <f t="shared" si="26"/>
        <v>2.4756163001084044</v>
      </c>
      <c r="G433">
        <f>+IF(input!$C$12,'Data Sheet'!C433,0)</f>
        <v>-1.4703366892241112</v>
      </c>
      <c r="H433">
        <f>+IF(input!$C$13,'Data Sheet'!D433,0)</f>
        <v>3.9459529893325156</v>
      </c>
      <c r="I433">
        <f>+IF(input!$C$14,'Data Sheet'!E433,0)</f>
        <v>2.4756163001084044</v>
      </c>
    </row>
    <row r="434" spans="2:9" x14ac:dyDescent="0.25">
      <c r="B434">
        <f t="shared" si="27"/>
        <v>8.4800000000000375E-2</v>
      </c>
      <c r="C434">
        <f t="shared" si="24"/>
        <v>2.0833328157322879</v>
      </c>
      <c r="D434">
        <f t="shared" si="25"/>
        <v>3.921237562600612</v>
      </c>
      <c r="E434">
        <f t="shared" si="26"/>
        <v>6.0045703783329003</v>
      </c>
      <c r="G434">
        <f>+IF(input!$C$12,'Data Sheet'!C434,0)</f>
        <v>2.0833328157322879</v>
      </c>
      <c r="H434">
        <f>+IF(input!$C$13,'Data Sheet'!D434,0)</f>
        <v>3.921237562600612</v>
      </c>
      <c r="I434">
        <f>+IF(input!$C$14,'Data Sheet'!E434,0)</f>
        <v>6.0045703783329003</v>
      </c>
    </row>
    <row r="435" spans="2:9" x14ac:dyDescent="0.25">
      <c r="B435">
        <f t="shared" si="27"/>
        <v>8.5000000000000381E-2</v>
      </c>
      <c r="C435">
        <f t="shared" si="24"/>
        <v>5.6287803578492195</v>
      </c>
      <c r="D435">
        <f t="shared" si="25"/>
        <v>3.8966769406320156</v>
      </c>
      <c r="E435">
        <f t="shared" si="26"/>
        <v>9.5254572984812356</v>
      </c>
      <c r="G435">
        <f>+IF(input!$C$12,'Data Sheet'!C435,0)</f>
        <v>5.6287803578492195</v>
      </c>
      <c r="H435">
        <f>+IF(input!$C$13,'Data Sheet'!D435,0)</f>
        <v>3.8966769406320156</v>
      </c>
      <c r="I435">
        <f>+IF(input!$C$14,'Data Sheet'!E435,0)</f>
        <v>9.5254572984812356</v>
      </c>
    </row>
    <row r="436" spans="2:9" x14ac:dyDescent="0.25">
      <c r="B436">
        <f t="shared" si="27"/>
        <v>8.5200000000000387E-2</v>
      </c>
      <c r="C436">
        <f t="shared" si="24"/>
        <v>9.1520136754386563</v>
      </c>
      <c r="D436">
        <f t="shared" si="25"/>
        <v>3.8722701538090489</v>
      </c>
      <c r="E436">
        <f t="shared" si="26"/>
        <v>13.024283829247706</v>
      </c>
      <c r="G436">
        <f>+IF(input!$C$12,'Data Sheet'!C436,0)</f>
        <v>9.1520136754386563</v>
      </c>
      <c r="H436">
        <f>+IF(input!$C$13,'Data Sheet'!D436,0)</f>
        <v>3.8722701538090489</v>
      </c>
      <c r="I436">
        <f>+IF(input!$C$14,'Data Sheet'!E436,0)</f>
        <v>13.024283829247706</v>
      </c>
    </row>
    <row r="437" spans="2:9" x14ac:dyDescent="0.25">
      <c r="B437">
        <f t="shared" si="27"/>
        <v>8.5400000000000392E-2</v>
      </c>
      <c r="C437">
        <f t="shared" si="24"/>
        <v>12.639128176208661</v>
      </c>
      <c r="D437">
        <f t="shared" si="25"/>
        <v>3.8480162385872179</v>
      </c>
      <c r="E437">
        <f t="shared" si="26"/>
        <v>16.487144414795878</v>
      </c>
      <c r="G437">
        <f>+IF(input!$C$12,'Data Sheet'!C437,0)</f>
        <v>12.639128176208661</v>
      </c>
      <c r="H437">
        <f>+IF(input!$C$13,'Data Sheet'!D437,0)</f>
        <v>3.8480162385872179</v>
      </c>
      <c r="I437">
        <f>+IF(input!$C$14,'Data Sheet'!E437,0)</f>
        <v>16.487144414795878</v>
      </c>
    </row>
    <row r="438" spans="2:9" x14ac:dyDescent="0.25">
      <c r="B438">
        <f t="shared" si="27"/>
        <v>8.5600000000000398E-2</v>
      </c>
      <c r="C438">
        <f t="shared" ref="C438:C501" si="28">+SQRT(2)*$C$4*SIN($C$1*B438+$C$6-$C$7)</f>
        <v>16.076361812335382</v>
      </c>
      <c r="D438">
        <f t="shared" ref="D438:D501" si="29">-SQRT(2)*$C$4*SIN($C$6-$C$7)*EXP(-$C$2/$C$3*B438)</f>
        <v>3.8239142374571782</v>
      </c>
      <c r="E438">
        <f t="shared" ref="E438:E501" si="30">+C438+D438</f>
        <v>19.900276049792559</v>
      </c>
      <c r="G438">
        <f>+IF(input!$C$12,'Data Sheet'!C438,0)</f>
        <v>16.076361812335382</v>
      </c>
      <c r="H438">
        <f>+IF(input!$C$13,'Data Sheet'!D438,0)</f>
        <v>3.8239142374571782</v>
      </c>
      <c r="I438">
        <f>+IF(input!$C$14,'Data Sheet'!E438,0)</f>
        <v>19.900276049792559</v>
      </c>
    </row>
    <row r="439" spans="2:9" x14ac:dyDescent="0.25">
      <c r="B439">
        <f t="shared" si="27"/>
        <v>8.5800000000000404E-2</v>
      </c>
      <c r="C439">
        <f t="shared" si="28"/>
        <v>19.450149392980087</v>
      </c>
      <c r="D439">
        <f t="shared" si="29"/>
        <v>3.7999631989069327</v>
      </c>
      <c r="E439">
        <f t="shared" si="30"/>
        <v>23.250112591887021</v>
      </c>
      <c r="G439">
        <f>+IF(input!$C$12,'Data Sheet'!C439,0)</f>
        <v>19.450149392980087</v>
      </c>
      <c r="H439">
        <f>+IF(input!$C$13,'Data Sheet'!D439,0)</f>
        <v>3.7999631989069327</v>
      </c>
      <c r="I439">
        <f>+IF(input!$C$14,'Data Sheet'!E439,0)</f>
        <v>23.250112591887021</v>
      </c>
    </row>
    <row r="440" spans="2:9" x14ac:dyDescent="0.25">
      <c r="B440">
        <f t="shared" si="27"/>
        <v>8.6000000000000409E-2</v>
      </c>
      <c r="C440">
        <f t="shared" si="28"/>
        <v>22.747176119898707</v>
      </c>
      <c r="D440">
        <f t="shared" si="29"/>
        <v>3.7761621773842711</v>
      </c>
      <c r="E440">
        <f t="shared" si="30"/>
        <v>26.523338297282979</v>
      </c>
      <c r="G440">
        <f>+IF(input!$C$12,'Data Sheet'!C440,0)</f>
        <v>22.747176119898707</v>
      </c>
      <c r="H440">
        <f>+IF(input!$C$13,'Data Sheet'!D440,0)</f>
        <v>3.7761621773842711</v>
      </c>
      <c r="I440">
        <f>+IF(input!$C$14,'Data Sheet'!E440,0)</f>
        <v>26.523338297282979</v>
      </c>
    </row>
    <row r="441" spans="2:9" x14ac:dyDescent="0.25">
      <c r="B441">
        <f t="shared" si="27"/>
        <v>8.6200000000000415E-2</v>
      </c>
      <c r="C441">
        <f t="shared" si="28"/>
        <v>25.954430134868147</v>
      </c>
      <c r="D441">
        <f t="shared" si="29"/>
        <v>3.7525102332594344</v>
      </c>
      <c r="E441">
        <f t="shared" si="30"/>
        <v>29.706940368127583</v>
      </c>
      <c r="G441">
        <f>+IF(input!$C$12,'Data Sheet'!C441,0)</f>
        <v>25.954430134868147</v>
      </c>
      <c r="H441">
        <f>+IF(input!$C$13,'Data Sheet'!D441,0)</f>
        <v>3.7525102332594344</v>
      </c>
      <c r="I441">
        <f>+IF(input!$C$14,'Data Sheet'!E441,0)</f>
        <v>29.706940368127583</v>
      </c>
    </row>
    <row r="442" spans="2:9" x14ac:dyDescent="0.25">
      <c r="B442">
        <f t="shared" si="27"/>
        <v>8.6400000000000421E-2</v>
      </c>
      <c r="C442">
        <f t="shared" si="28"/>
        <v>29.059253871546666</v>
      </c>
      <c r="D442">
        <f t="shared" si="29"/>
        <v>3.7290064327880219</v>
      </c>
      <c r="E442">
        <f t="shared" si="30"/>
        <v>32.788260304334685</v>
      </c>
      <c r="G442">
        <f>+IF(input!$C$12,'Data Sheet'!C442,0)</f>
        <v>29.059253871546666</v>
      </c>
      <c r="H442">
        <f>+IF(input!$C$13,'Data Sheet'!D442,0)</f>
        <v>3.7290064327880219</v>
      </c>
      <c r="I442">
        <f>+IF(input!$C$14,'Data Sheet'!E442,0)</f>
        <v>32.788260304334685</v>
      </c>
    </row>
    <row r="443" spans="2:9" x14ac:dyDescent="0.25">
      <c r="B443">
        <f t="shared" si="27"/>
        <v>8.6600000000000427E-2</v>
      </c>
      <c r="C443">
        <f t="shared" si="28"/>
        <v>32.049394009104283</v>
      </c>
      <c r="D443">
        <f t="shared" si="29"/>
        <v>3.7056498480741333</v>
      </c>
      <c r="E443">
        <f t="shared" si="30"/>
        <v>35.755043857178414</v>
      </c>
      <c r="G443">
        <f>+IF(input!$C$12,'Data Sheet'!C443,0)</f>
        <v>32.049394009104283</v>
      </c>
      <c r="H443">
        <f>+IF(input!$C$13,'Data Sheet'!D443,0)</f>
        <v>3.7056498480741333</v>
      </c>
      <c r="I443">
        <f>+IF(input!$C$14,'Data Sheet'!E443,0)</f>
        <v>35.755043857178414</v>
      </c>
    </row>
    <row r="444" spans="2:9" x14ac:dyDescent="0.25">
      <c r="B444">
        <f t="shared" si="27"/>
        <v>8.6800000000000432E-2</v>
      </c>
      <c r="C444">
        <f t="shared" si="28"/>
        <v>34.91304983048348</v>
      </c>
      <c r="D444">
        <f t="shared" si="29"/>
        <v>3.6824395570337281</v>
      </c>
      <c r="E444">
        <f t="shared" si="30"/>
        <v>38.595489387517205</v>
      </c>
      <c r="G444">
        <f>+IF(input!$C$12,'Data Sheet'!C444,0)</f>
        <v>34.91304983048348</v>
      </c>
      <c r="H444">
        <f>+IF(input!$C$13,'Data Sheet'!D444,0)</f>
        <v>3.6824395570337281</v>
      </c>
      <c r="I444">
        <f>+IF(input!$C$14,'Data Sheet'!E444,0)</f>
        <v>38.595489387517205</v>
      </c>
    </row>
    <row r="445" spans="2:9" x14ac:dyDescent="0.25">
      <c r="B445">
        <f t="shared" si="27"/>
        <v>8.7000000000000438E-2</v>
      </c>
      <c r="C445">
        <f t="shared" si="28"/>
        <v>37.638919794437001</v>
      </c>
      <c r="D445">
        <f t="shared" si="29"/>
        <v>3.6593746433582304</v>
      </c>
      <c r="E445">
        <f t="shared" si="30"/>
        <v>41.298294437795235</v>
      </c>
      <c r="G445">
        <f>+IF(input!$C$12,'Data Sheet'!C445,0)</f>
        <v>37.638919794437001</v>
      </c>
      <c r="H445">
        <f>+IF(input!$C$13,'Data Sheet'!D445,0)</f>
        <v>3.6593746433582304</v>
      </c>
      <c r="I445">
        <f>+IF(input!$C$14,'Data Sheet'!E445,0)</f>
        <v>41.298294437795235</v>
      </c>
    </row>
    <row r="446" spans="2:9" x14ac:dyDescent="0.25">
      <c r="B446">
        <f t="shared" si="27"/>
        <v>8.7200000000000444E-2</v>
      </c>
      <c r="C446">
        <f t="shared" si="28"/>
        <v>40.216246137548502</v>
      </c>
      <c r="D446">
        <f t="shared" si="29"/>
        <v>3.636454196478347</v>
      </c>
      <c r="E446">
        <f t="shared" si="30"/>
        <v>43.852700334026849</v>
      </c>
      <c r="G446">
        <f>+IF(input!$C$12,'Data Sheet'!C446,0)</f>
        <v>40.216246137548502</v>
      </c>
      <c r="H446">
        <f>+IF(input!$C$13,'Data Sheet'!D446,0)</f>
        <v>3.636454196478347</v>
      </c>
      <c r="I446">
        <f>+IF(input!$C$14,'Data Sheet'!E446,0)</f>
        <v>43.852700334026849</v>
      </c>
    </row>
    <row r="447" spans="2:9" x14ac:dyDescent="0.25">
      <c r="B447">
        <f t="shared" si="27"/>
        <v>8.740000000000045E-2</v>
      </c>
      <c r="C447">
        <f t="shared" si="28"/>
        <v>42.63485733021043</v>
      </c>
      <c r="D447">
        <f t="shared" si="29"/>
        <v>3.6136773115281327</v>
      </c>
      <c r="E447">
        <f t="shared" si="30"/>
        <v>46.248534641738566</v>
      </c>
      <c r="G447">
        <f>+IF(input!$C$12,'Data Sheet'!C447,0)</f>
        <v>42.63485733021043</v>
      </c>
      <c r="H447">
        <f>+IF(input!$C$13,'Data Sheet'!D447,0)</f>
        <v>3.6136773115281327</v>
      </c>
      <c r="I447">
        <f>+IF(input!$C$14,'Data Sheet'!E447,0)</f>
        <v>46.248534641738566</v>
      </c>
    </row>
    <row r="448" spans="2:9" x14ac:dyDescent="0.25">
      <c r="B448">
        <f t="shared" si="27"/>
        <v>8.7600000000000455E-2</v>
      </c>
      <c r="C448">
        <f t="shared" si="28"/>
        <v>44.885208219003417</v>
      </c>
      <c r="D448">
        <f t="shared" si="29"/>
        <v>3.5910430893092506</v>
      </c>
      <c r="E448">
        <f t="shared" si="30"/>
        <v>48.476251308312669</v>
      </c>
      <c r="G448">
        <f>+IF(input!$C$12,'Data Sheet'!C448,0)</f>
        <v>44.885208219003417</v>
      </c>
      <c r="H448">
        <f>+IF(input!$C$13,'Data Sheet'!D448,0)</f>
        <v>3.5910430893092506</v>
      </c>
      <c r="I448">
        <f>+IF(input!$C$14,'Data Sheet'!E448,0)</f>
        <v>48.476251308312669</v>
      </c>
    </row>
    <row r="449" spans="2:9" x14ac:dyDescent="0.25">
      <c r="B449">
        <f t="shared" si="27"/>
        <v>8.7800000000000461E-2</v>
      </c>
      <c r="C449">
        <f t="shared" si="28"/>
        <v>46.958417697057165</v>
      </c>
      <c r="D449">
        <f t="shared" si="29"/>
        <v>3.5685506362554831</v>
      </c>
      <c r="E449">
        <f t="shared" si="30"/>
        <v>50.526968333312645</v>
      </c>
      <c r="G449">
        <f>+IF(input!$C$12,'Data Sheet'!C449,0)</f>
        <v>46.958417697057165</v>
      </c>
      <c r="H449">
        <f>+IF(input!$C$13,'Data Sheet'!D449,0)</f>
        <v>3.5685506362554831</v>
      </c>
      <c r="I449">
        <f>+IF(input!$C$14,'Data Sheet'!E449,0)</f>
        <v>50.526968333312645</v>
      </c>
    </row>
    <row r="450" spans="2:9" x14ac:dyDescent="0.25">
      <c r="B450">
        <f t="shared" si="27"/>
        <v>8.8000000000000467E-2</v>
      </c>
      <c r="C450">
        <f t="shared" si="28"/>
        <v>48.846303753720996</v>
      </c>
      <c r="D450">
        <f t="shared" si="29"/>
        <v>3.5461990643974572</v>
      </c>
      <c r="E450">
        <f t="shared" si="30"/>
        <v>52.392502818118452</v>
      </c>
      <c r="G450">
        <f>+IF(input!$C$12,'Data Sheet'!C450,0)</f>
        <v>48.846303753720996</v>
      </c>
      <c r="H450">
        <f>+IF(input!$C$13,'Data Sheet'!D450,0)</f>
        <v>3.5461990643974572</v>
      </c>
      <c r="I450">
        <f>+IF(input!$C$14,'Data Sheet'!E450,0)</f>
        <v>52.392502818118452</v>
      </c>
    </row>
    <row r="451" spans="2:9" x14ac:dyDescent="0.25">
      <c r="B451">
        <f t="shared" si="27"/>
        <v>8.8200000000000472E-2</v>
      </c>
      <c r="C451">
        <f t="shared" si="28"/>
        <v>50.541415765222247</v>
      </c>
      <c r="D451">
        <f t="shared" si="29"/>
        <v>3.5239874913275804</v>
      </c>
      <c r="E451">
        <f t="shared" si="30"/>
        <v>54.065403256549828</v>
      </c>
      <c r="G451">
        <f>+IF(input!$C$12,'Data Sheet'!C451,0)</f>
        <v>50.541415765222247</v>
      </c>
      <c r="H451">
        <f>+IF(input!$C$13,'Data Sheet'!D451,0)</f>
        <v>3.5239874913275804</v>
      </c>
      <c r="I451">
        <f>+IF(input!$C$14,'Data Sheet'!E451,0)</f>
        <v>54.065403256549828</v>
      </c>
    </row>
    <row r="452" spans="2:9" x14ac:dyDescent="0.25">
      <c r="B452">
        <f t="shared" si="27"/>
        <v>8.8400000000000478E-2</v>
      </c>
      <c r="C452">
        <f t="shared" si="28"/>
        <v>52.037063898874749</v>
      </c>
      <c r="D452">
        <f t="shared" si="29"/>
        <v>3.5019150401652102</v>
      </c>
      <c r="E452">
        <f t="shared" si="30"/>
        <v>55.538978939039957</v>
      </c>
      <c r="G452">
        <f>+IF(input!$C$12,'Data Sheet'!C452,0)</f>
        <v>52.037063898874749</v>
      </c>
      <c r="H452">
        <f>+IF(input!$C$13,'Data Sheet'!D452,0)</f>
        <v>3.5019150401652102</v>
      </c>
      <c r="I452">
        <f>+IF(input!$C$14,'Data Sheet'!E452,0)</f>
        <v>55.538978939039957</v>
      </c>
    </row>
    <row r="453" spans="2:9" x14ac:dyDescent="0.25">
      <c r="B453">
        <f t="shared" si="27"/>
        <v>8.8600000000000484E-2</v>
      </c>
      <c r="C453">
        <f t="shared" si="28"/>
        <v>53.327345514791425</v>
      </c>
      <c r="D453">
        <f t="shared" si="29"/>
        <v>3.4799808395220344</v>
      </c>
      <c r="E453">
        <f t="shared" si="30"/>
        <v>56.80732635431346</v>
      </c>
      <c r="G453">
        <f>+IF(input!$C$12,'Data Sheet'!C453,0)</f>
        <v>53.327345514791425</v>
      </c>
      <c r="H453">
        <f>+IF(input!$C$13,'Data Sheet'!D453,0)</f>
        <v>3.4799808395220344</v>
      </c>
      <c r="I453">
        <f>+IF(input!$C$14,'Data Sheet'!E453,0)</f>
        <v>56.80732635431346</v>
      </c>
    </row>
    <row r="454" spans="2:9" x14ac:dyDescent="0.25">
      <c r="B454">
        <f t="shared" si="27"/>
        <v>8.880000000000049E-2</v>
      </c>
      <c r="C454">
        <f t="shared" si="28"/>
        <v>54.407168460908011</v>
      </c>
      <c r="D454">
        <f t="shared" si="29"/>
        <v>3.4581840234676742</v>
      </c>
      <c r="E454">
        <f t="shared" si="30"/>
        <v>57.865352484375684</v>
      </c>
      <c r="G454">
        <f>+IF(input!$C$12,'Data Sheet'!C454,0)</f>
        <v>54.407168460908011</v>
      </c>
      <c r="H454">
        <f>+IF(input!$C$13,'Data Sheet'!D454,0)</f>
        <v>3.4581840234676742</v>
      </c>
      <c r="I454">
        <f>+IF(input!$C$14,'Data Sheet'!E454,0)</f>
        <v>57.865352484375684</v>
      </c>
    </row>
    <row r="455" spans="2:9" x14ac:dyDescent="0.25">
      <c r="B455">
        <f t="shared" si="27"/>
        <v>8.9000000000000495E-2</v>
      </c>
      <c r="C455">
        <f t="shared" si="28"/>
        <v>55.272271169380268</v>
      </c>
      <c r="D455">
        <f t="shared" si="29"/>
        <v>3.4365237314954906</v>
      </c>
      <c r="E455">
        <f t="shared" si="30"/>
        <v>58.708794900875759</v>
      </c>
      <c r="G455">
        <f>+IF(input!$C$12,'Data Sheet'!C455,0)</f>
        <v>55.272271169380268</v>
      </c>
      <c r="H455">
        <f>+IF(input!$C$13,'Data Sheet'!D455,0)</f>
        <v>3.4365237314954906</v>
      </c>
      <c r="I455">
        <f>+IF(input!$C$14,'Data Sheet'!E455,0)</f>
        <v>58.708794900875759</v>
      </c>
    </row>
    <row r="456" spans="2:9" x14ac:dyDescent="0.25">
      <c r="B456">
        <f t="shared" si="27"/>
        <v>8.9200000000000501E-2</v>
      </c>
      <c r="C456">
        <f t="shared" si="28"/>
        <v>55.919239475045664</v>
      </c>
      <c r="D456">
        <f t="shared" si="29"/>
        <v>3.4149991084886167</v>
      </c>
      <c r="E456">
        <f t="shared" si="30"/>
        <v>59.33423858353428</v>
      </c>
      <c r="G456">
        <f>+IF(input!$C$12,'Data Sheet'!C456,0)</f>
        <v>55.919239475045664</v>
      </c>
      <c r="H456">
        <f>+IF(input!$C$13,'Data Sheet'!D456,0)</f>
        <v>3.4149991084886167</v>
      </c>
      <c r="I456">
        <f>+IF(input!$C$14,'Data Sheet'!E456,0)</f>
        <v>59.33423858353428</v>
      </c>
    </row>
    <row r="457" spans="2:9" x14ac:dyDescent="0.25">
      <c r="B457">
        <f t="shared" si="27"/>
        <v>8.9400000000000507E-2</v>
      </c>
      <c r="C457">
        <f t="shared" si="28"/>
        <v>56.345520089573526</v>
      </c>
      <c r="D457">
        <f t="shared" si="29"/>
        <v>3.3936093046862048</v>
      </c>
      <c r="E457">
        <f t="shared" si="30"/>
        <v>59.739129394259734</v>
      </c>
      <c r="G457">
        <f>+IF(input!$C$12,'Data Sheet'!C457,0)</f>
        <v>56.345520089573526</v>
      </c>
      <c r="H457">
        <f>+IF(input!$C$13,'Data Sheet'!D457,0)</f>
        <v>3.3936093046862048</v>
      </c>
      <c r="I457">
        <f>+IF(input!$C$14,'Data Sheet'!E457,0)</f>
        <v>59.739129394259734</v>
      </c>
    </row>
    <row r="458" spans="2:9" x14ac:dyDescent="0.25">
      <c r="B458">
        <f t="shared" si="27"/>
        <v>8.9600000000000513E-2</v>
      </c>
      <c r="C458">
        <f t="shared" si="28"/>
        <v>56.549430678127337</v>
      </c>
      <c r="D458">
        <f t="shared" si="29"/>
        <v>3.372353475649867</v>
      </c>
      <c r="E458">
        <f t="shared" si="30"/>
        <v>59.921784153777203</v>
      </c>
      <c r="G458">
        <f>+IF(input!$C$12,'Data Sheet'!C458,0)</f>
        <v>56.549430678127337</v>
      </c>
      <c r="H458">
        <f>+IF(input!$C$13,'Data Sheet'!D458,0)</f>
        <v>3.372353475649867</v>
      </c>
      <c r="I458">
        <f>+IF(input!$C$14,'Data Sheet'!E458,0)</f>
        <v>59.921784153777203</v>
      </c>
    </row>
    <row r="459" spans="2:9" x14ac:dyDescent="0.25">
      <c r="B459">
        <f t="shared" si="27"/>
        <v>8.9800000000000518E-2</v>
      </c>
      <c r="C459">
        <f t="shared" si="28"/>
        <v>56.53016649877199</v>
      </c>
      <c r="D459">
        <f t="shared" si="29"/>
        <v>3.3512307822303473</v>
      </c>
      <c r="E459">
        <f t="shared" si="30"/>
        <v>59.881397281002336</v>
      </c>
      <c r="G459">
        <f>+IF(input!$C$12,'Data Sheet'!C459,0)</f>
        <v>56.53016649877199</v>
      </c>
      <c r="H459">
        <f>+IF(input!$C$13,'Data Sheet'!D459,0)</f>
        <v>3.3512307822303473</v>
      </c>
      <c r="I459">
        <f>+IF(input!$C$14,'Data Sheet'!E459,0)</f>
        <v>59.881397281002336</v>
      </c>
    </row>
    <row r="460" spans="2:9" x14ac:dyDescent="0.25">
      <c r="B460">
        <f t="shared" si="27"/>
        <v>9.0000000000000524E-2</v>
      </c>
      <c r="C460">
        <f t="shared" si="28"/>
        <v>56.287803578422412</v>
      </c>
      <c r="D460">
        <f t="shared" si="29"/>
        <v>3.3302403905343927</v>
      </c>
      <c r="E460">
        <f t="shared" si="30"/>
        <v>59.618043968956805</v>
      </c>
      <c r="G460">
        <f>+IF(input!$C$12,'Data Sheet'!C460,0)</f>
        <v>56.287803578422412</v>
      </c>
      <c r="H460">
        <f>+IF(input!$C$13,'Data Sheet'!D460,0)</f>
        <v>3.3302403905343927</v>
      </c>
      <c r="I460">
        <f>+IF(input!$C$14,'Data Sheet'!E460,0)</f>
        <v>59.618043968956805</v>
      </c>
    </row>
    <row r="461" spans="2:9" x14ac:dyDescent="0.25">
      <c r="B461">
        <f t="shared" ref="B461:B524" si="31">+B460+0.0002</f>
        <v>9.020000000000053E-2</v>
      </c>
      <c r="C461">
        <f t="shared" si="28"/>
        <v>55.823298412800177</v>
      </c>
      <c r="D461">
        <f t="shared" si="29"/>
        <v>3.3093814718918271</v>
      </c>
      <c r="E461">
        <f t="shared" si="30"/>
        <v>59.132679884692003</v>
      </c>
      <c r="G461">
        <f>+IF(input!$C$12,'Data Sheet'!C461,0)</f>
        <v>55.823298412800177</v>
      </c>
      <c r="H461">
        <f>+IF(input!$C$13,'Data Sheet'!D461,0)</f>
        <v>3.3093814718918271</v>
      </c>
      <c r="I461">
        <f>+IF(input!$C$14,'Data Sheet'!E461,0)</f>
        <v>59.132679884692003</v>
      </c>
    </row>
    <row r="462" spans="2:9" x14ac:dyDescent="0.25">
      <c r="B462">
        <f t="shared" si="31"/>
        <v>9.0400000000000535E-2</v>
      </c>
      <c r="C462">
        <f t="shared" si="28"/>
        <v>55.138484191581718</v>
      </c>
      <c r="D462">
        <f t="shared" si="29"/>
        <v>3.288653202822839</v>
      </c>
      <c r="E462">
        <f t="shared" si="30"/>
        <v>58.427137394404554</v>
      </c>
      <c r="G462">
        <f>+IF(input!$C$12,'Data Sheet'!C462,0)</f>
        <v>55.138484191581718</v>
      </c>
      <c r="H462">
        <f>+IF(input!$C$13,'Data Sheet'!D462,0)</f>
        <v>3.288653202822839</v>
      </c>
      <c r="I462">
        <f>+IF(input!$C$14,'Data Sheet'!E462,0)</f>
        <v>58.427137394404554</v>
      </c>
    </row>
    <row r="463" spans="2:9" x14ac:dyDescent="0.25">
      <c r="B463">
        <f t="shared" si="31"/>
        <v>9.0600000000000541E-2</v>
      </c>
      <c r="C463">
        <f t="shared" si="28"/>
        <v>54.236063563636336</v>
      </c>
      <c r="D463">
        <f t="shared" si="29"/>
        <v>3.2680547650054743</v>
      </c>
      <c r="E463">
        <f t="shared" si="30"/>
        <v>57.504118328641809</v>
      </c>
      <c r="G463">
        <f>+IF(input!$C$12,'Data Sheet'!C463,0)</f>
        <v>54.236063563636336</v>
      </c>
      <c r="H463">
        <f>+IF(input!$C$13,'Data Sheet'!D463,0)</f>
        <v>3.2680547650054743</v>
      </c>
      <c r="I463">
        <f>+IF(input!$C$14,'Data Sheet'!E463,0)</f>
        <v>57.504118328641809</v>
      </c>
    </row>
    <row r="464" spans="2:9" x14ac:dyDescent="0.25">
      <c r="B464">
        <f t="shared" si="31"/>
        <v>9.0800000000000547E-2</v>
      </c>
      <c r="C464">
        <f t="shared" si="28"/>
        <v>53.119597970905851</v>
      </c>
      <c r="D464">
        <f t="shared" si="29"/>
        <v>3.247585345243329</v>
      </c>
      <c r="E464">
        <f t="shared" si="30"/>
        <v>56.36718331614918</v>
      </c>
      <c r="G464">
        <f>+IF(input!$C$12,'Data Sheet'!C464,0)</f>
        <v>53.119597970905851</v>
      </c>
      <c r="H464">
        <f>+IF(input!$C$13,'Data Sheet'!D464,0)</f>
        <v>3.247585345243329</v>
      </c>
      <c r="I464">
        <f>+IF(input!$C$14,'Data Sheet'!E464,0)</f>
        <v>56.36718331614918</v>
      </c>
    </row>
    <row r="465" spans="2:9" x14ac:dyDescent="0.25">
      <c r="B465">
        <f t="shared" si="31"/>
        <v>9.1000000000000553E-2</v>
      </c>
      <c r="C465">
        <f t="shared" si="28"/>
        <v>51.793493593020024</v>
      </c>
      <c r="D465">
        <f t="shared" si="29"/>
        <v>3.2272441354334416</v>
      </c>
      <c r="E465">
        <f t="shared" si="30"/>
        <v>55.020737728453469</v>
      </c>
      <c r="G465">
        <f>+IF(input!$C$12,'Data Sheet'!C465,0)</f>
        <v>51.793493593020024</v>
      </c>
      <c r="H465">
        <f>+IF(input!$C$13,'Data Sheet'!D465,0)</f>
        <v>3.2272441354334416</v>
      </c>
      <c r="I465">
        <f>+IF(input!$C$14,'Data Sheet'!E465,0)</f>
        <v>55.020737728453469</v>
      </c>
    </row>
    <row r="466" spans="2:9" x14ac:dyDescent="0.25">
      <c r="B466">
        <f t="shared" si="31"/>
        <v>9.1200000000000558E-2</v>
      </c>
      <c r="C466">
        <f t="shared" si="28"/>
        <v>50.262983958119051</v>
      </c>
      <c r="D466">
        <f t="shared" si="29"/>
        <v>3.2070303325343943</v>
      </c>
      <c r="E466">
        <f t="shared" si="30"/>
        <v>53.470014290653445</v>
      </c>
      <c r="G466">
        <f>+IF(input!$C$12,'Data Sheet'!C466,0)</f>
        <v>50.262983958119051</v>
      </c>
      <c r="H466">
        <f>+IF(input!$C$13,'Data Sheet'!D466,0)</f>
        <v>3.2070303325343943</v>
      </c>
      <c r="I466">
        <f>+IF(input!$C$14,'Data Sheet'!E466,0)</f>
        <v>53.470014290653445</v>
      </c>
    </row>
    <row r="467" spans="2:9" x14ac:dyDescent="0.25">
      <c r="B467">
        <f t="shared" si="31"/>
        <v>9.1400000000000564E-2</v>
      </c>
      <c r="C467">
        <f t="shared" si="28"/>
        <v>48.534109288508382</v>
      </c>
      <c r="D467">
        <f t="shared" si="29"/>
        <v>3.1869431385346116</v>
      </c>
      <c r="E467">
        <f t="shared" si="30"/>
        <v>51.721052427042991</v>
      </c>
      <c r="G467">
        <f>+IF(input!$C$12,'Data Sheet'!C467,0)</f>
        <v>48.534109288508382</v>
      </c>
      <c r="H467">
        <f>+IF(input!$C$13,'Data Sheet'!D467,0)</f>
        <v>3.1869431385346116</v>
      </c>
      <c r="I467">
        <f>+IF(input!$C$14,'Data Sheet'!E467,0)</f>
        <v>51.721052427042991</v>
      </c>
    </row>
    <row r="468" spans="2:9" x14ac:dyDescent="0.25">
      <c r="B468">
        <f t="shared" si="31"/>
        <v>9.160000000000057E-2</v>
      </c>
      <c r="C468">
        <f t="shared" si="28"/>
        <v>46.613692662661336</v>
      </c>
      <c r="D468">
        <f t="shared" si="29"/>
        <v>3.1669817604208506</v>
      </c>
      <c r="E468">
        <f t="shared" si="30"/>
        <v>49.780674423082189</v>
      </c>
      <c r="G468">
        <f>+IF(input!$C$12,'Data Sheet'!C468,0)</f>
        <v>46.613692662661336</v>
      </c>
      <c r="H468">
        <f>+IF(input!$C$13,'Data Sheet'!D468,0)</f>
        <v>3.1669817604208506</v>
      </c>
      <c r="I468">
        <f>+IF(input!$C$14,'Data Sheet'!E468,0)</f>
        <v>49.780674423082189</v>
      </c>
    </row>
    <row r="469" spans="2:9" x14ac:dyDescent="0.25">
      <c r="B469">
        <f t="shared" si="31"/>
        <v>9.1800000000000576E-2</v>
      </c>
      <c r="C469">
        <f t="shared" si="28"/>
        <v>44.509313087645374</v>
      </c>
      <c r="D469">
        <f t="shared" si="29"/>
        <v>3.1471454101468965</v>
      </c>
      <c r="E469">
        <f t="shared" si="30"/>
        <v>47.656458497792272</v>
      </c>
      <c r="G469">
        <f>+IF(input!$C$12,'Data Sheet'!C469,0)</f>
        <v>44.509313087645374</v>
      </c>
      <c r="H469">
        <f>+IF(input!$C$13,'Data Sheet'!D469,0)</f>
        <v>3.1471454101468965</v>
      </c>
      <c r="I469">
        <f>+IF(input!$C$14,'Data Sheet'!E469,0)</f>
        <v>47.656458497792272</v>
      </c>
    </row>
    <row r="470" spans="2:9" x14ac:dyDescent="0.25">
      <c r="B470">
        <f t="shared" si="31"/>
        <v>9.2000000000000581E-2</v>
      </c>
      <c r="C470">
        <f t="shared" si="28"/>
        <v>42.229275588243254</v>
      </c>
      <c r="D470">
        <f t="shared" si="29"/>
        <v>3.1274333046024525</v>
      </c>
      <c r="E470">
        <f t="shared" si="30"/>
        <v>45.35670889284571</v>
      </c>
      <c r="G470">
        <f>+IF(input!$C$12,'Data Sheet'!C470,0)</f>
        <v>42.229275588243254</v>
      </c>
      <c r="H470">
        <f>+IF(input!$C$13,'Data Sheet'!D470,0)</f>
        <v>3.1274333046024525</v>
      </c>
      <c r="I470">
        <f>+IF(input!$C$14,'Data Sheet'!E470,0)</f>
        <v>45.35670889284571</v>
      </c>
    </row>
    <row r="471" spans="2:9" x14ac:dyDescent="0.25">
      <c r="B471">
        <f t="shared" si="31"/>
        <v>9.2200000000000587E-2</v>
      </c>
      <c r="C471">
        <f t="shared" si="28"/>
        <v>39.782578430815327</v>
      </c>
      <c r="D471">
        <f t="shared" si="29"/>
        <v>3.1078446655822272</v>
      </c>
      <c r="E471">
        <f t="shared" si="30"/>
        <v>42.890423096397555</v>
      </c>
      <c r="G471">
        <f>+IF(input!$C$12,'Data Sheet'!C471,0)</f>
        <v>39.782578430815327</v>
      </c>
      <c r="H471">
        <f>+IF(input!$C$13,'Data Sheet'!D471,0)</f>
        <v>3.1078446655822272</v>
      </c>
      <c r="I471">
        <f>+IF(input!$C$14,'Data Sheet'!E471,0)</f>
        <v>42.890423096397555</v>
      </c>
    </row>
    <row r="472" spans="2:9" x14ac:dyDescent="0.25">
      <c r="B472">
        <f t="shared" si="31"/>
        <v>9.2400000000000593E-2</v>
      </c>
      <c r="C472">
        <f t="shared" si="28"/>
        <v>37.178877611252084</v>
      </c>
      <c r="D472">
        <f t="shared" si="29"/>
        <v>3.0883787197552022</v>
      </c>
      <c r="E472">
        <f t="shared" si="30"/>
        <v>40.267256331007289</v>
      </c>
      <c r="G472">
        <f>+IF(input!$C$12,'Data Sheet'!C472,0)</f>
        <v>37.178877611252084</v>
      </c>
      <c r="H472">
        <f>+IF(input!$C$13,'Data Sheet'!D472,0)</f>
        <v>3.0883787197552022</v>
      </c>
      <c r="I472">
        <f>+IF(input!$C$14,'Data Sheet'!E472,0)</f>
        <v>40.267256331007289</v>
      </c>
    </row>
    <row r="473" spans="2:9" x14ac:dyDescent="0.25">
      <c r="B473">
        <f t="shared" si="31"/>
        <v>9.2600000000000598E-2</v>
      </c>
      <c r="C473">
        <f t="shared" si="28"/>
        <v>34.428448747170719</v>
      </c>
      <c r="D473">
        <f t="shared" si="29"/>
        <v>3.0690346986341104</v>
      </c>
      <c r="E473">
        <f t="shared" si="30"/>
        <v>37.497483445804832</v>
      </c>
      <c r="G473">
        <f>+IF(input!$C$12,'Data Sheet'!C473,0)</f>
        <v>34.428448747170719</v>
      </c>
      <c r="H473">
        <f>+IF(input!$C$13,'Data Sheet'!D473,0)</f>
        <v>3.0690346986341104</v>
      </c>
      <c r="I473">
        <f>+IF(input!$C$14,'Data Sheet'!E473,0)</f>
        <v>37.497483445804832</v>
      </c>
    </row>
    <row r="474" spans="2:9" x14ac:dyDescent="0.25">
      <c r="B474">
        <f t="shared" si="31"/>
        <v>9.2800000000000604E-2</v>
      </c>
      <c r="C474">
        <f t="shared" si="28"/>
        <v>31.542146524746496</v>
      </c>
      <c r="D474">
        <f t="shared" si="29"/>
        <v>3.0498118385450979</v>
      </c>
      <c r="E474">
        <f t="shared" si="30"/>
        <v>34.591958363291596</v>
      </c>
      <c r="G474">
        <f>+IF(input!$C$12,'Data Sheet'!C474,0)</f>
        <v>31.542146524746496</v>
      </c>
      <c r="H474">
        <f>+IF(input!$C$13,'Data Sheet'!D474,0)</f>
        <v>3.0498118385450979</v>
      </c>
      <c r="I474">
        <f>+IF(input!$C$14,'Data Sheet'!E474,0)</f>
        <v>34.591958363291596</v>
      </c>
    </row>
    <row r="475" spans="2:9" x14ac:dyDescent="0.25">
      <c r="B475">
        <f t="shared" si="31"/>
        <v>9.300000000000061E-2</v>
      </c>
      <c r="C475">
        <f t="shared" si="28"/>
        <v>28.531361860224951</v>
      </c>
      <c r="D475">
        <f t="shared" si="29"/>
        <v>3.0307093805975689</v>
      </c>
      <c r="E475">
        <f t="shared" si="30"/>
        <v>31.562071240822519</v>
      </c>
      <c r="G475">
        <f>+IF(input!$C$12,'Data Sheet'!C475,0)</f>
        <v>28.531361860224951</v>
      </c>
      <c r="H475">
        <f>+IF(input!$C$13,'Data Sheet'!D475,0)</f>
        <v>3.0307093805975689</v>
      </c>
      <c r="I475">
        <f>+IF(input!$C$14,'Data Sheet'!E475,0)</f>
        <v>31.562071240822519</v>
      </c>
    </row>
    <row r="476" spans="2:9" x14ac:dyDescent="0.25">
      <c r="B476">
        <f t="shared" si="31"/>
        <v>9.3200000000000616E-2</v>
      </c>
      <c r="C476">
        <f t="shared" si="28"/>
        <v>25.407976945180621</v>
      </c>
      <c r="D476">
        <f t="shared" si="29"/>
        <v>3.0117265706542296</v>
      </c>
      <c r="E476">
        <f t="shared" si="30"/>
        <v>28.419703515834851</v>
      </c>
      <c r="G476">
        <f>+IF(input!$C$12,'Data Sheet'!C476,0)</f>
        <v>25.407976945180621</v>
      </c>
      <c r="H476">
        <f>+IF(input!$C$13,'Data Sheet'!D476,0)</f>
        <v>3.0117265706542296</v>
      </c>
      <c r="I476">
        <f>+IF(input!$C$14,'Data Sheet'!E476,0)</f>
        <v>28.419703515834851</v>
      </c>
    </row>
    <row r="477" spans="2:9" x14ac:dyDescent="0.25">
      <c r="B477">
        <f t="shared" si="31"/>
        <v>9.3400000000000621E-2</v>
      </c>
      <c r="C477">
        <f t="shared" si="28"/>
        <v>22.184318352933992</v>
      </c>
      <c r="D477">
        <f t="shared" si="29"/>
        <v>2.992862659301315</v>
      </c>
      <c r="E477">
        <f t="shared" si="30"/>
        <v>25.177181012235309</v>
      </c>
      <c r="G477">
        <f>+IF(input!$C$12,'Data Sheet'!C477,0)</f>
        <v>22.184318352933992</v>
      </c>
      <c r="H477">
        <f>+IF(input!$C$13,'Data Sheet'!D477,0)</f>
        <v>2.992862659301315</v>
      </c>
      <c r="I477">
        <f>+IF(input!$C$14,'Data Sheet'!E477,0)</f>
        <v>25.177181012235309</v>
      </c>
    </row>
    <row r="478" spans="2:9" x14ac:dyDescent="0.25">
      <c r="B478">
        <f t="shared" si="31"/>
        <v>9.3600000000000627E-2</v>
      </c>
      <c r="C478">
        <f t="shared" si="28"/>
        <v>18.87310839119932</v>
      </c>
      <c r="D478">
        <f t="shared" si="29"/>
        <v>2.9741169018190088</v>
      </c>
      <c r="E478">
        <f t="shared" si="30"/>
        <v>21.847225293018329</v>
      </c>
      <c r="G478">
        <f>+IF(input!$C$12,'Data Sheet'!C478,0)</f>
        <v>18.87310839119932</v>
      </c>
      <c r="H478">
        <f>+IF(input!$C$13,'Data Sheet'!D478,0)</f>
        <v>2.9741169018190088</v>
      </c>
      <c r="I478">
        <f>+IF(input!$C$14,'Data Sheet'!E478,0)</f>
        <v>21.847225293018329</v>
      </c>
    </row>
    <row r="479" spans="2:9" x14ac:dyDescent="0.25">
      <c r="B479">
        <f t="shared" si="31"/>
        <v>9.3800000000000633E-2</v>
      </c>
      <c r="C479">
        <f t="shared" si="28"/>
        <v>15.487414892947829</v>
      </c>
      <c r="D479">
        <f t="shared" si="29"/>
        <v>2.9554885581520316</v>
      </c>
      <c r="E479">
        <f t="shared" si="30"/>
        <v>18.442903451099859</v>
      </c>
      <c r="G479">
        <f>+IF(input!$C$12,'Data Sheet'!C479,0)</f>
        <v>15.487414892947829</v>
      </c>
      <c r="H479">
        <f>+IF(input!$C$13,'Data Sheet'!D479,0)</f>
        <v>2.9554885581520316</v>
      </c>
      <c r="I479">
        <f>+IF(input!$C$14,'Data Sheet'!E479,0)</f>
        <v>18.442903451099859</v>
      </c>
    </row>
    <row r="480" spans="2:9" x14ac:dyDescent="0.25">
      <c r="B480">
        <f t="shared" si="31"/>
        <v>9.4000000000000639E-2</v>
      </c>
      <c r="C480">
        <f t="shared" si="28"/>
        <v>12.040599643640503</v>
      </c>
      <c r="D480">
        <f t="shared" si="29"/>
        <v>2.9369768928804323</v>
      </c>
      <c r="E480">
        <f t="shared" si="30"/>
        <v>14.977576536520935</v>
      </c>
      <c r="G480">
        <f>+IF(input!$C$12,'Data Sheet'!C480,0)</f>
        <v>12.040599643640503</v>
      </c>
      <c r="H480">
        <f>+IF(input!$C$13,'Data Sheet'!D480,0)</f>
        <v>2.9369768928804323</v>
      </c>
      <c r="I480">
        <f>+IF(input!$C$14,'Data Sheet'!E480,0)</f>
        <v>14.977576536520935</v>
      </c>
    </row>
    <row r="481" spans="2:9" x14ac:dyDescent="0.25">
      <c r="B481">
        <f t="shared" si="31"/>
        <v>9.4200000000000644E-2</v>
      </c>
      <c r="C481">
        <f t="shared" si="28"/>
        <v>8.5462656483666546</v>
      </c>
      <c r="D481">
        <f t="shared" si="29"/>
        <v>2.9185811751905577</v>
      </c>
      <c r="E481">
        <f t="shared" si="30"/>
        <v>11.464846823557213</v>
      </c>
      <c r="G481">
        <f>+IF(input!$C$12,'Data Sheet'!C481,0)</f>
        <v>8.5462656483666546</v>
      </c>
      <c r="H481">
        <f>+IF(input!$C$13,'Data Sheet'!D481,0)</f>
        <v>2.9185811751905577</v>
      </c>
      <c r="I481">
        <f>+IF(input!$C$14,'Data Sheet'!E481,0)</f>
        <v>11.464846823557213</v>
      </c>
    </row>
    <row r="482" spans="2:9" x14ac:dyDescent="0.25">
      <c r="B482">
        <f t="shared" si="31"/>
        <v>9.440000000000065E-2</v>
      </c>
      <c r="C482">
        <f t="shared" si="28"/>
        <v>5.0182034469958818</v>
      </c>
      <c r="D482">
        <f t="shared" si="29"/>
        <v>2.9003006788461914</v>
      </c>
      <c r="E482">
        <f t="shared" si="30"/>
        <v>7.9185041258420732</v>
      </c>
      <c r="G482">
        <f>+IF(input!$C$12,'Data Sheet'!C482,0)</f>
        <v>5.0182034469958818</v>
      </c>
      <c r="H482">
        <f>+IF(input!$C$13,'Data Sheet'!D482,0)</f>
        <v>2.9003006788461914</v>
      </c>
      <c r="I482">
        <f>+IF(input!$C$14,'Data Sheet'!E482,0)</f>
        <v>7.9185041258420732</v>
      </c>
    </row>
    <row r="483" spans="2:9" x14ac:dyDescent="0.25">
      <c r="B483">
        <f t="shared" si="31"/>
        <v>9.4600000000000656E-2</v>
      </c>
      <c r="C483">
        <f t="shared" si="28"/>
        <v>1.4703366892188947</v>
      </c>
      <c r="D483">
        <f t="shared" si="29"/>
        <v>2.882134682159891</v>
      </c>
      <c r="E483">
        <f t="shared" si="30"/>
        <v>4.3524713713787859</v>
      </c>
      <c r="G483">
        <f>+IF(input!$C$12,'Data Sheet'!C483,0)</f>
        <v>1.4703366892188947</v>
      </c>
      <c r="H483">
        <f>+IF(input!$C$13,'Data Sheet'!D483,0)</f>
        <v>2.882134682159891</v>
      </c>
      <c r="I483">
        <f>+IF(input!$C$14,'Data Sheet'!E483,0)</f>
        <v>4.3524713713787859</v>
      </c>
    </row>
    <row r="484" spans="2:9" x14ac:dyDescent="0.25">
      <c r="B484">
        <f t="shared" si="31"/>
        <v>9.4800000000000662E-2</v>
      </c>
      <c r="C484">
        <f t="shared" si="28"/>
        <v>-2.0833328157373021</v>
      </c>
      <c r="D484">
        <f t="shared" si="29"/>
        <v>2.8640824679644923</v>
      </c>
      <c r="E484">
        <f t="shared" si="30"/>
        <v>0.78074965222719017</v>
      </c>
      <c r="G484">
        <f>+IF(input!$C$12,'Data Sheet'!C484,0)</f>
        <v>-2.0833328157373021</v>
      </c>
      <c r="H484">
        <f>+IF(input!$C$13,'Data Sheet'!D484,0)</f>
        <v>2.8640824679644923</v>
      </c>
      <c r="I484">
        <f>+IF(input!$C$14,'Data Sheet'!E484,0)</f>
        <v>0.78074965222719017</v>
      </c>
    </row>
    <row r="485" spans="2:9" x14ac:dyDescent="0.25">
      <c r="B485">
        <f t="shared" si="31"/>
        <v>9.5000000000000667E-2</v>
      </c>
      <c r="C485">
        <f t="shared" si="28"/>
        <v>-5.6287803578542119</v>
      </c>
      <c r="D485">
        <f t="shared" si="29"/>
        <v>2.8461433235848026</v>
      </c>
      <c r="E485">
        <f t="shared" si="30"/>
        <v>-2.7826370342694093</v>
      </c>
      <c r="G485">
        <f>+IF(input!$C$12,'Data Sheet'!C485,0)</f>
        <v>-5.6287803578542119</v>
      </c>
      <c r="H485">
        <f>+IF(input!$C$13,'Data Sheet'!D485,0)</f>
        <v>2.8461433235848026</v>
      </c>
      <c r="I485">
        <f>+IF(input!$C$14,'Data Sheet'!E485,0)</f>
        <v>-2.7826370342694093</v>
      </c>
    </row>
    <row r="486" spans="2:9" x14ac:dyDescent="0.25">
      <c r="B486">
        <f t="shared" si="31"/>
        <v>9.5200000000000673E-2</v>
      </c>
      <c r="C486">
        <f t="shared" si="28"/>
        <v>-9.152013675443607</v>
      </c>
      <c r="D486">
        <f t="shared" si="29"/>
        <v>2.8283165408094573</v>
      </c>
      <c r="E486">
        <f t="shared" si="30"/>
        <v>-6.3236971346341502</v>
      </c>
      <c r="G486">
        <f>+IF(input!$C$12,'Data Sheet'!C486,0)</f>
        <v>-9.152013675443607</v>
      </c>
      <c r="H486">
        <f>+IF(input!$C$13,'Data Sheet'!D486,0)</f>
        <v>2.8283165408094573</v>
      </c>
      <c r="I486">
        <f>+IF(input!$C$14,'Data Sheet'!E486,0)</f>
        <v>-6.3236971346341502</v>
      </c>
    </row>
    <row r="487" spans="2:9" x14ac:dyDescent="0.25">
      <c r="B487">
        <f t="shared" si="31"/>
        <v>9.5400000000000679E-2</v>
      </c>
      <c r="C487">
        <f t="shared" si="28"/>
        <v>-12.639128176213552</v>
      </c>
      <c r="D487">
        <f t="shared" si="29"/>
        <v>2.8106014158629646</v>
      </c>
      <c r="E487">
        <f t="shared" si="30"/>
        <v>-9.8285267603505879</v>
      </c>
      <c r="G487">
        <f>+IF(input!$C$12,'Data Sheet'!C487,0)</f>
        <v>-12.639128176213552</v>
      </c>
      <c r="H487">
        <f>+IF(input!$C$13,'Data Sheet'!D487,0)</f>
        <v>2.8106014158629646</v>
      </c>
      <c r="I487">
        <f>+IF(input!$C$14,'Data Sheet'!E487,0)</f>
        <v>-9.8285267603505879</v>
      </c>
    </row>
    <row r="488" spans="2:9" x14ac:dyDescent="0.25">
      <c r="B488">
        <f t="shared" si="31"/>
        <v>9.5600000000000684E-2</v>
      </c>
      <c r="C488">
        <f t="shared" si="28"/>
        <v>-16.076361812340384</v>
      </c>
      <c r="D488">
        <f t="shared" si="29"/>
        <v>2.7929972493779269</v>
      </c>
      <c r="E488">
        <f t="shared" si="30"/>
        <v>-13.283364562962458</v>
      </c>
      <c r="G488">
        <f>+IF(input!$C$12,'Data Sheet'!C488,0)</f>
        <v>-16.076361812340384</v>
      </c>
      <c r="H488">
        <f>+IF(input!$C$13,'Data Sheet'!D488,0)</f>
        <v>2.7929972493779269</v>
      </c>
      <c r="I488">
        <f>+IF(input!$C$14,'Data Sheet'!E488,0)</f>
        <v>-13.283364562962458</v>
      </c>
    </row>
    <row r="489" spans="2:9" x14ac:dyDescent="0.25">
      <c r="B489">
        <f t="shared" si="31"/>
        <v>9.580000000000069E-2</v>
      </c>
      <c r="C489">
        <f t="shared" si="28"/>
        <v>-19.450149392984798</v>
      </c>
      <c r="D489">
        <f t="shared" si="29"/>
        <v>2.7755033463674188</v>
      </c>
      <c r="E489">
        <f t="shared" si="30"/>
        <v>-16.674646046617379</v>
      </c>
      <c r="G489">
        <f>+IF(input!$C$12,'Data Sheet'!C489,0)</f>
        <v>-19.450149392984798</v>
      </c>
      <c r="H489">
        <f>+IF(input!$C$13,'Data Sheet'!D489,0)</f>
        <v>2.7755033463674188</v>
      </c>
      <c r="I489">
        <f>+IF(input!$C$14,'Data Sheet'!E489,0)</f>
        <v>-16.674646046617379</v>
      </c>
    </row>
    <row r="490" spans="2:9" x14ac:dyDescent="0.25">
      <c r="B490">
        <f t="shared" si="31"/>
        <v>9.6000000000000696E-2</v>
      </c>
      <c r="C490">
        <f t="shared" si="28"/>
        <v>-22.747176119903301</v>
      </c>
      <c r="D490">
        <f t="shared" si="29"/>
        <v>2.7581190161975604</v>
      </c>
      <c r="E490">
        <f t="shared" si="30"/>
        <v>-19.98905710370574</v>
      </c>
      <c r="G490">
        <f>+IF(input!$C$12,'Data Sheet'!C490,0)</f>
        <v>-22.747176119903301</v>
      </c>
      <c r="H490">
        <f>+IF(input!$C$13,'Data Sheet'!D490,0)</f>
        <v>2.7581190161975604</v>
      </c>
      <c r="I490">
        <f>+IF(input!$C$14,'Data Sheet'!E490,0)</f>
        <v>-19.98905710370574</v>
      </c>
    </row>
    <row r="491" spans="2:9" x14ac:dyDescent="0.25">
      <c r="B491">
        <f t="shared" si="31"/>
        <v>9.6200000000000702E-2</v>
      </c>
      <c r="C491">
        <f t="shared" si="28"/>
        <v>-25.954430134872787</v>
      </c>
      <c r="D491">
        <f t="shared" si="29"/>
        <v>2.7408435725602462</v>
      </c>
      <c r="E491">
        <f t="shared" si="30"/>
        <v>-23.213586562312543</v>
      </c>
      <c r="G491">
        <f>+IF(input!$C$12,'Data Sheet'!C491,0)</f>
        <v>-25.954430134872787</v>
      </c>
      <c r="H491">
        <f>+IF(input!$C$13,'Data Sheet'!D491,0)</f>
        <v>2.7408435725602462</v>
      </c>
      <c r="I491">
        <f>+IF(input!$C$14,'Data Sheet'!E491,0)</f>
        <v>-23.213586562312543</v>
      </c>
    </row>
    <row r="492" spans="2:9" x14ac:dyDescent="0.25">
      <c r="B492">
        <f t="shared" si="31"/>
        <v>9.6400000000000707E-2</v>
      </c>
      <c r="C492">
        <f t="shared" si="28"/>
        <v>-29.059253871550968</v>
      </c>
      <c r="D492">
        <f t="shared" si="29"/>
        <v>2.7236763334460576</v>
      </c>
      <c r="E492">
        <f t="shared" si="30"/>
        <v>-26.335577538104911</v>
      </c>
      <c r="G492">
        <f>+IF(input!$C$12,'Data Sheet'!C492,0)</f>
        <v>-29.059253871550968</v>
      </c>
      <c r="H492">
        <f>+IF(input!$C$13,'Data Sheet'!D492,0)</f>
        <v>2.7236763334460576</v>
      </c>
      <c r="I492">
        <f>+IF(input!$C$14,'Data Sheet'!E492,0)</f>
        <v>-26.335577538104911</v>
      </c>
    </row>
    <row r="493" spans="2:9" x14ac:dyDescent="0.25">
      <c r="B493">
        <f t="shared" si="31"/>
        <v>9.6600000000000713E-2</v>
      </c>
      <c r="C493">
        <f t="shared" si="28"/>
        <v>-32.049394009108582</v>
      </c>
      <c r="D493">
        <f t="shared" si="29"/>
        <v>2.7066166211173277</v>
      </c>
      <c r="E493">
        <f t="shared" si="30"/>
        <v>-29.342777387991255</v>
      </c>
      <c r="G493">
        <f>+IF(input!$C$12,'Data Sheet'!C493,0)</f>
        <v>-32.049394009108582</v>
      </c>
      <c r="H493">
        <f>+IF(input!$C$13,'Data Sheet'!D493,0)</f>
        <v>2.7066166211173277</v>
      </c>
      <c r="I493">
        <f>+IF(input!$C$14,'Data Sheet'!E493,0)</f>
        <v>-29.342777387991255</v>
      </c>
    </row>
    <row r="494" spans="2:9" x14ac:dyDescent="0.25">
      <c r="B494">
        <f t="shared" si="31"/>
        <v>9.6800000000000719E-2</v>
      </c>
      <c r="C494">
        <f t="shared" si="28"/>
        <v>-34.913049830487431</v>
      </c>
      <c r="D494">
        <f t="shared" si="29"/>
        <v>2.6896637620813926</v>
      </c>
      <c r="E494">
        <f t="shared" si="30"/>
        <v>-32.223386068406036</v>
      </c>
      <c r="G494">
        <f>+IF(input!$C$12,'Data Sheet'!C494,0)</f>
        <v>-34.913049830487431</v>
      </c>
      <c r="H494">
        <f>+IF(input!$C$13,'Data Sheet'!D494,0)</f>
        <v>2.6896637620813926</v>
      </c>
      <c r="I494">
        <f>+IF(input!$C$14,'Data Sheet'!E494,0)</f>
        <v>-32.223386068406036</v>
      </c>
    </row>
    <row r="495" spans="2:9" x14ac:dyDescent="0.25">
      <c r="B495">
        <f t="shared" si="31"/>
        <v>9.7000000000000725E-2</v>
      </c>
      <c r="C495">
        <f t="shared" si="28"/>
        <v>-37.638919794440746</v>
      </c>
      <c r="D495">
        <f t="shared" si="29"/>
        <v>2.6728170870640038</v>
      </c>
      <c r="E495">
        <f t="shared" si="30"/>
        <v>-34.966102707376741</v>
      </c>
      <c r="G495">
        <f>+IF(input!$C$12,'Data Sheet'!C495,0)</f>
        <v>-37.638919794440746</v>
      </c>
      <c r="H495">
        <f>+IF(input!$C$13,'Data Sheet'!D495,0)</f>
        <v>2.6728170870640038</v>
      </c>
      <c r="I495">
        <f>+IF(input!$C$14,'Data Sheet'!E495,0)</f>
        <v>-34.966102707376741</v>
      </c>
    </row>
    <row r="496" spans="2:9" x14ac:dyDescent="0.25">
      <c r="B496">
        <f t="shared" si="31"/>
        <v>9.720000000000073E-2</v>
      </c>
      <c r="C496">
        <f t="shared" si="28"/>
        <v>-40.216246137552183</v>
      </c>
      <c r="D496">
        <f t="shared" si="29"/>
        <v>2.6560759309829014</v>
      </c>
      <c r="E496">
        <f t="shared" si="30"/>
        <v>-37.560170206569282</v>
      </c>
      <c r="G496">
        <f>+IF(input!$C$12,'Data Sheet'!C496,0)</f>
        <v>-40.216246137552183</v>
      </c>
      <c r="H496">
        <f>+IF(input!$C$13,'Data Sheet'!D496,0)</f>
        <v>2.6560759309829014</v>
      </c>
      <c r="I496">
        <f>+IF(input!$C$14,'Data Sheet'!E496,0)</f>
        <v>-37.560170206569282</v>
      </c>
    </row>
    <row r="497" spans="2:9" x14ac:dyDescent="0.25">
      <c r="B497">
        <f t="shared" si="31"/>
        <v>9.7400000000000736E-2</v>
      </c>
      <c r="C497">
        <f t="shared" si="28"/>
        <v>-42.634857330213727</v>
      </c>
      <c r="D497">
        <f t="shared" si="29"/>
        <v>2.6394396329215599</v>
      </c>
      <c r="E497">
        <f t="shared" si="30"/>
        <v>-39.995417697292169</v>
      </c>
      <c r="G497">
        <f>+IF(input!$C$12,'Data Sheet'!C497,0)</f>
        <v>-42.634857330213727</v>
      </c>
      <c r="H497">
        <f>+IF(input!$C$13,'Data Sheet'!D497,0)</f>
        <v>2.6394396329215599</v>
      </c>
      <c r="I497">
        <f>+IF(input!$C$14,'Data Sheet'!E497,0)</f>
        <v>-39.995417697292169</v>
      </c>
    </row>
    <row r="498" spans="2:9" x14ac:dyDescent="0.25">
      <c r="B498">
        <f t="shared" si="31"/>
        <v>9.7600000000000742E-2</v>
      </c>
      <c r="C498">
        <f t="shared" si="28"/>
        <v>-44.885208219006586</v>
      </c>
      <c r="D498">
        <f t="shared" si="29"/>
        <v>2.622907536103094</v>
      </c>
      <c r="E498">
        <f t="shared" si="30"/>
        <v>-42.262300682903494</v>
      </c>
      <c r="G498">
        <f>+IF(input!$C$12,'Data Sheet'!C498,0)</f>
        <v>-44.885208219006586</v>
      </c>
      <c r="H498">
        <f>+IF(input!$C$13,'Data Sheet'!D498,0)</f>
        <v>2.622907536103094</v>
      </c>
      <c r="I498">
        <f>+IF(input!$C$14,'Data Sheet'!E498,0)</f>
        <v>-42.262300682903494</v>
      </c>
    </row>
    <row r="499" spans="2:9" x14ac:dyDescent="0.25">
      <c r="B499">
        <f t="shared" si="31"/>
        <v>9.7800000000000747E-2</v>
      </c>
      <c r="C499">
        <f t="shared" si="28"/>
        <v>-46.958417697059957</v>
      </c>
      <c r="D499">
        <f t="shared" si="29"/>
        <v>2.606478987864338</v>
      </c>
      <c r="E499">
        <f t="shared" si="30"/>
        <v>-44.351938709195622</v>
      </c>
      <c r="G499">
        <f>+IF(input!$C$12,'Data Sheet'!C499,0)</f>
        <v>-46.958417697059957</v>
      </c>
      <c r="H499">
        <f>+IF(input!$C$13,'Data Sheet'!D499,0)</f>
        <v>2.606478987864338</v>
      </c>
      <c r="I499">
        <f>+IF(input!$C$14,'Data Sheet'!E499,0)</f>
        <v>-44.351938709195622</v>
      </c>
    </row>
    <row r="500" spans="2:9" x14ac:dyDescent="0.25">
      <c r="B500">
        <f t="shared" si="31"/>
        <v>9.8000000000000753E-2</v>
      </c>
      <c r="C500">
        <f t="shared" si="28"/>
        <v>-48.846303753723525</v>
      </c>
      <c r="D500">
        <f t="shared" si="29"/>
        <v>2.5901533396300689</v>
      </c>
      <c r="E500">
        <f t="shared" si="30"/>
        <v>-46.256150414093455</v>
      </c>
      <c r="G500">
        <f>+IF(input!$C$12,'Data Sheet'!C500,0)</f>
        <v>-48.846303753723525</v>
      </c>
      <c r="H500">
        <f>+IF(input!$C$13,'Data Sheet'!D500,0)</f>
        <v>2.5901533396300689</v>
      </c>
      <c r="I500">
        <f>+IF(input!$C$14,'Data Sheet'!E500,0)</f>
        <v>-46.256150414093455</v>
      </c>
    </row>
    <row r="501" spans="2:9" x14ac:dyDescent="0.25">
      <c r="B501">
        <f t="shared" si="31"/>
        <v>9.8200000000000759E-2</v>
      </c>
      <c r="C501">
        <f t="shared" si="28"/>
        <v>-50.541415765224599</v>
      </c>
      <c r="D501">
        <f t="shared" si="29"/>
        <v>2.573929946887406</v>
      </c>
      <c r="E501">
        <f t="shared" si="30"/>
        <v>-47.967485818337195</v>
      </c>
      <c r="G501">
        <f>+IF(input!$C$12,'Data Sheet'!C501,0)</f>
        <v>-50.541415765224599</v>
      </c>
      <c r="H501">
        <f>+IF(input!$C$13,'Data Sheet'!D501,0)</f>
        <v>2.573929946887406</v>
      </c>
      <c r="I501">
        <f>+IF(input!$C$14,'Data Sheet'!E501,0)</f>
        <v>-47.967485818337195</v>
      </c>
    </row>
    <row r="502" spans="2:9" x14ac:dyDescent="0.25">
      <c r="B502">
        <f t="shared" si="31"/>
        <v>9.8400000000000765E-2</v>
      </c>
      <c r="C502">
        <f t="shared" ref="C502:C535" si="32">+SQRT(2)*$C$4*SIN($C$1*B502+$C$6-$C$7)</f>
        <v>-52.037063898876717</v>
      </c>
      <c r="D502">
        <f t="shared" ref="D502:D535" si="33">-SQRT(2)*$C$4*SIN($C$6-$C$7)*EXP(-$C$2/$C$3*B502)</f>
        <v>2.5578081691603716</v>
      </c>
      <c r="E502">
        <f t="shared" ref="E502:E535" si="34">+C502+D502</f>
        <v>-49.479255729716343</v>
      </c>
      <c r="G502">
        <f>+IF(input!$C$12,'Data Sheet'!C502,0)</f>
        <v>-52.037063898876717</v>
      </c>
      <c r="H502">
        <f>+IF(input!$C$13,'Data Sheet'!D502,0)</f>
        <v>2.5578081691603716</v>
      </c>
      <c r="I502">
        <f>+IF(input!$C$14,'Data Sheet'!E502,0)</f>
        <v>-49.479255729716343</v>
      </c>
    </row>
    <row r="503" spans="2:9" x14ac:dyDescent="0.25">
      <c r="B503">
        <f t="shared" si="31"/>
        <v>9.860000000000077E-2</v>
      </c>
      <c r="C503">
        <f t="shared" si="32"/>
        <v>-53.327345514793173</v>
      </c>
      <c r="D503">
        <f t="shared" si="33"/>
        <v>2.5417873699845961</v>
      </c>
      <c r="E503">
        <f t="shared" si="34"/>
        <v>-50.785558144808576</v>
      </c>
      <c r="G503">
        <f>+IF(input!$C$12,'Data Sheet'!C503,0)</f>
        <v>-53.327345514793173</v>
      </c>
      <c r="H503">
        <f>+IF(input!$C$13,'Data Sheet'!D503,0)</f>
        <v>2.5417873699845961</v>
      </c>
      <c r="I503">
        <f>+IF(input!$C$14,'Data Sheet'!E503,0)</f>
        <v>-50.785558144808576</v>
      </c>
    </row>
    <row r="504" spans="2:9" x14ac:dyDescent="0.25">
      <c r="B504">
        <f t="shared" si="31"/>
        <v>9.8800000000000776E-2</v>
      </c>
      <c r="C504">
        <f t="shared" si="32"/>
        <v>-54.407168460909382</v>
      </c>
      <c r="D504">
        <f t="shared" si="33"/>
        <v>2.5258669168821997</v>
      </c>
      <c r="E504">
        <f t="shared" si="34"/>
        <v>-51.881301544027181</v>
      </c>
      <c r="G504">
        <f>+IF(input!$C$12,'Data Sheet'!C504,0)</f>
        <v>-54.407168460909382</v>
      </c>
      <c r="H504">
        <f>+IF(input!$C$13,'Data Sheet'!D504,0)</f>
        <v>2.5258669168821997</v>
      </c>
      <c r="I504">
        <f>+IF(input!$C$14,'Data Sheet'!E504,0)</f>
        <v>-51.881301544027181</v>
      </c>
    </row>
    <row r="505" spans="2:9" x14ac:dyDescent="0.25">
      <c r="B505">
        <f t="shared" si="31"/>
        <v>9.9000000000000782E-2</v>
      </c>
      <c r="C505">
        <f t="shared" si="32"/>
        <v>-55.272271169381341</v>
      </c>
      <c r="D505">
        <f t="shared" si="33"/>
        <v>2.5100461813368162</v>
      </c>
      <c r="E505">
        <f t="shared" si="34"/>
        <v>-52.762224988044522</v>
      </c>
      <c r="G505">
        <f>+IF(input!$C$12,'Data Sheet'!C505,0)</f>
        <v>-55.272271169381341</v>
      </c>
      <c r="H505">
        <f>+IF(input!$C$13,'Data Sheet'!D505,0)</f>
        <v>2.5100461813368162</v>
      </c>
      <c r="I505">
        <f>+IF(input!$C$14,'Data Sheet'!E505,0)</f>
        <v>-52.762224988044522</v>
      </c>
    </row>
    <row r="506" spans="2:9" x14ac:dyDescent="0.25">
      <c r="B506">
        <f t="shared" si="31"/>
        <v>9.9200000000000788E-2</v>
      </c>
      <c r="C506">
        <f t="shared" si="32"/>
        <v>-55.91923947504646</v>
      </c>
      <c r="D506">
        <f t="shared" si="33"/>
        <v>2.4943245387687893</v>
      </c>
      <c r="E506">
        <f t="shared" si="34"/>
        <v>-53.424914936277673</v>
      </c>
      <c r="G506">
        <f>+IF(input!$C$12,'Data Sheet'!C506,0)</f>
        <v>-55.91923947504646</v>
      </c>
      <c r="H506">
        <f>+IF(input!$C$13,'Data Sheet'!D506,0)</f>
        <v>2.4943245387687893</v>
      </c>
      <c r="I506">
        <f>+IF(input!$C$14,'Data Sheet'!E506,0)</f>
        <v>-53.424914936277673</v>
      </c>
    </row>
    <row r="507" spans="2:9" x14ac:dyDescent="0.25">
      <c r="B507">
        <f t="shared" si="31"/>
        <v>9.9400000000000793E-2</v>
      </c>
      <c r="C507">
        <f t="shared" si="32"/>
        <v>-56.345520089573974</v>
      </c>
      <c r="D507">
        <f t="shared" si="33"/>
        <v>2.4787013685105048</v>
      </c>
      <c r="E507">
        <f t="shared" si="34"/>
        <v>-53.866818721063467</v>
      </c>
      <c r="G507">
        <f>+IF(input!$C$12,'Data Sheet'!C507,0)</f>
        <v>-56.345520089573974</v>
      </c>
      <c r="H507">
        <f>+IF(input!$C$13,'Data Sheet'!D507,0)</f>
        <v>2.4787013685105048</v>
      </c>
      <c r="I507">
        <f>+IF(input!$C$14,'Data Sheet'!E507,0)</f>
        <v>-53.866818721063467</v>
      </c>
    </row>
    <row r="508" spans="2:9" x14ac:dyDescent="0.25">
      <c r="B508">
        <f t="shared" si="31"/>
        <v>9.9600000000000799E-2</v>
      </c>
      <c r="C508">
        <f t="shared" si="32"/>
        <v>-56.549430678127472</v>
      </c>
      <c r="D508">
        <f t="shared" si="33"/>
        <v>2.4631760537818934</v>
      </c>
      <c r="E508">
        <f t="shared" si="34"/>
        <v>-54.086254624345578</v>
      </c>
      <c r="G508">
        <f>+IF(input!$C$12,'Data Sheet'!C508,0)</f>
        <v>-56.549430678127472</v>
      </c>
      <c r="H508">
        <f>+IF(input!$C$13,'Data Sheet'!D508,0)</f>
        <v>2.4631760537818934</v>
      </c>
      <c r="I508">
        <f>+IF(input!$C$14,'Data Sheet'!E508,0)</f>
        <v>-54.086254624345578</v>
      </c>
    </row>
    <row r="509" spans="2:9" x14ac:dyDescent="0.25">
      <c r="B509">
        <f t="shared" si="31"/>
        <v>9.9800000000000805E-2</v>
      </c>
      <c r="C509">
        <f t="shared" si="32"/>
        <v>-56.530166498771798</v>
      </c>
      <c r="D509">
        <f t="shared" si="33"/>
        <v>2.4477479816660819</v>
      </c>
      <c r="E509">
        <f t="shared" si="34"/>
        <v>-54.082418517105715</v>
      </c>
      <c r="G509">
        <f>+IF(input!$C$12,'Data Sheet'!C509,0)</f>
        <v>-56.530166498771798</v>
      </c>
      <c r="H509">
        <f>+IF(input!$C$13,'Data Sheet'!D509,0)</f>
        <v>2.4477479816660819</v>
      </c>
      <c r="I509">
        <f>+IF(input!$C$14,'Data Sheet'!E509,0)</f>
        <v>-54.082418517105715</v>
      </c>
    </row>
    <row r="510" spans="2:9" x14ac:dyDescent="0.25">
      <c r="B510">
        <f t="shared" si="31"/>
        <v>0.10000000000000081</v>
      </c>
      <c r="C510">
        <f t="shared" si="32"/>
        <v>-56.287803578421915</v>
      </c>
      <c r="D510">
        <f t="shared" si="33"/>
        <v>2.4324165430851914</v>
      </c>
      <c r="E510">
        <f t="shared" si="34"/>
        <v>-53.855387035336726</v>
      </c>
      <c r="G510">
        <f>+IF(input!$C$12,'Data Sheet'!C510,0)</f>
        <v>-56.287803578421915</v>
      </c>
      <c r="H510">
        <f>+IF(input!$C$13,'Data Sheet'!D510,0)</f>
        <v>2.4324165430851914</v>
      </c>
      <c r="I510">
        <f>+IF(input!$C$14,'Data Sheet'!E510,0)</f>
        <v>-53.855387035336726</v>
      </c>
    </row>
    <row r="511" spans="2:9" x14ac:dyDescent="0.25">
      <c r="B511">
        <f t="shared" si="31"/>
        <v>0.10020000000000082</v>
      </c>
      <c r="C511">
        <f t="shared" si="32"/>
        <v>-55.823298412799332</v>
      </c>
      <c r="D511">
        <f t="shared" si="33"/>
        <v>2.4171811327762964</v>
      </c>
      <c r="E511">
        <f t="shared" si="34"/>
        <v>-53.406117280023032</v>
      </c>
      <c r="G511">
        <f>+IF(input!$C$12,'Data Sheet'!C511,0)</f>
        <v>-55.823298412799332</v>
      </c>
      <c r="H511">
        <f>+IF(input!$C$13,'Data Sheet'!D511,0)</f>
        <v>2.4171811327762964</v>
      </c>
      <c r="I511">
        <f>+IF(input!$C$14,'Data Sheet'!E511,0)</f>
        <v>-53.406117280023032</v>
      </c>
    </row>
    <row r="512" spans="2:9" x14ac:dyDescent="0.25">
      <c r="B512">
        <f t="shared" si="31"/>
        <v>0.10040000000000082</v>
      </c>
      <c r="C512">
        <f t="shared" si="32"/>
        <v>-55.138484191580595</v>
      </c>
      <c r="D512">
        <f t="shared" si="33"/>
        <v>2.4020411492675269</v>
      </c>
      <c r="E512">
        <f t="shared" si="34"/>
        <v>-52.73644304231307</v>
      </c>
      <c r="G512">
        <f>+IF(input!$C$12,'Data Sheet'!C512,0)</f>
        <v>-55.138484191580595</v>
      </c>
      <c r="H512">
        <f>+IF(input!$C$13,'Data Sheet'!D512,0)</f>
        <v>2.4020411492675269</v>
      </c>
      <c r="I512">
        <f>+IF(input!$C$14,'Data Sheet'!E512,0)</f>
        <v>-52.73644304231307</v>
      </c>
    </row>
    <row r="513" spans="2:9" x14ac:dyDescent="0.25">
      <c r="B513">
        <f t="shared" si="31"/>
        <v>0.10060000000000083</v>
      </c>
      <c r="C513">
        <f t="shared" si="32"/>
        <v>-54.236063563634914</v>
      </c>
      <c r="D513">
        <f t="shared" si="33"/>
        <v>2.3869959948543267</v>
      </c>
      <c r="E513">
        <f t="shared" si="34"/>
        <v>-51.84906756878059</v>
      </c>
      <c r="G513">
        <f>+IF(input!$C$12,'Data Sheet'!C513,0)</f>
        <v>-54.236063563634914</v>
      </c>
      <c r="H513">
        <f>+IF(input!$C$13,'Data Sheet'!D513,0)</f>
        <v>2.3869959948543267</v>
      </c>
      <c r="I513">
        <f>+IF(input!$C$14,'Data Sheet'!E513,0)</f>
        <v>-51.84906756878059</v>
      </c>
    </row>
    <row r="514" spans="2:9" x14ac:dyDescent="0.25">
      <c r="B514">
        <f t="shared" si="31"/>
        <v>0.10080000000000083</v>
      </c>
      <c r="C514">
        <f t="shared" si="32"/>
        <v>-53.119597970904131</v>
      </c>
      <c r="D514">
        <f t="shared" si="33"/>
        <v>2.3720450755758513</v>
      </c>
      <c r="E514">
        <f t="shared" si="34"/>
        <v>-50.747552895328283</v>
      </c>
      <c r="G514">
        <f>+IF(input!$C$12,'Data Sheet'!C514,0)</f>
        <v>-53.119597970904131</v>
      </c>
      <c r="H514">
        <f>+IF(input!$C$13,'Data Sheet'!D514,0)</f>
        <v>2.3720450755758513</v>
      </c>
      <c r="I514">
        <f>+IF(input!$C$14,'Data Sheet'!E514,0)</f>
        <v>-50.747552895328283</v>
      </c>
    </row>
    <row r="515" spans="2:9" x14ac:dyDescent="0.25">
      <c r="B515">
        <f t="shared" si="31"/>
        <v>0.10100000000000084</v>
      </c>
      <c r="C515">
        <f t="shared" si="32"/>
        <v>-51.793493593017999</v>
      </c>
      <c r="D515">
        <f t="shared" si="33"/>
        <v>2.3571878011915239</v>
      </c>
      <c r="E515">
        <f t="shared" si="34"/>
        <v>-49.436305791826477</v>
      </c>
      <c r="G515">
        <f>+IF(input!$C$12,'Data Sheet'!C515,0)</f>
        <v>-51.793493593017999</v>
      </c>
      <c r="H515">
        <f>+IF(input!$C$13,'Data Sheet'!D515,0)</f>
        <v>2.3571878011915239</v>
      </c>
      <c r="I515">
        <f>+IF(input!$C$14,'Data Sheet'!E515,0)</f>
        <v>-49.436305791826477</v>
      </c>
    </row>
    <row r="516" spans="2:9" x14ac:dyDescent="0.25">
      <c r="B516">
        <f t="shared" si="31"/>
        <v>0.10120000000000084</v>
      </c>
      <c r="C516">
        <f t="shared" si="32"/>
        <v>-50.262983958116649</v>
      </c>
      <c r="D516">
        <f t="shared" si="33"/>
        <v>2.3424235851577335</v>
      </c>
      <c r="E516">
        <f t="shared" si="34"/>
        <v>-47.920560372958917</v>
      </c>
      <c r="G516">
        <f>+IF(input!$C$12,'Data Sheet'!C516,0)</f>
        <v>-50.262983958116649</v>
      </c>
      <c r="H516">
        <f>+IF(input!$C$13,'Data Sheet'!D516,0)</f>
        <v>2.3424235851577335</v>
      </c>
      <c r="I516">
        <f>+IF(input!$C$14,'Data Sheet'!E516,0)</f>
        <v>-47.920560372958917</v>
      </c>
    </row>
    <row r="517" spans="2:9" x14ac:dyDescent="0.25">
      <c r="B517">
        <f t="shared" si="31"/>
        <v>0.10140000000000085</v>
      </c>
      <c r="C517">
        <f t="shared" si="32"/>
        <v>-48.534109288505796</v>
      </c>
      <c r="D517">
        <f t="shared" si="33"/>
        <v>2.3277518446046761</v>
      </c>
      <c r="E517">
        <f t="shared" si="34"/>
        <v>-46.206357443901119</v>
      </c>
      <c r="G517">
        <f>+IF(input!$C$12,'Data Sheet'!C517,0)</f>
        <v>-48.534109288505796</v>
      </c>
      <c r="H517">
        <f>+IF(input!$C$13,'Data Sheet'!D517,0)</f>
        <v>2.3277518446046761</v>
      </c>
      <c r="I517">
        <f>+IF(input!$C$14,'Data Sheet'!E517,0)</f>
        <v>-46.206357443901119</v>
      </c>
    </row>
    <row r="518" spans="2:9" x14ac:dyDescent="0.25">
      <c r="B518">
        <f t="shared" si="31"/>
        <v>0.10160000000000086</v>
      </c>
      <c r="C518">
        <f t="shared" si="32"/>
        <v>-46.613692662658501</v>
      </c>
      <c r="D518">
        <f t="shared" si="33"/>
        <v>2.3131720003133456</v>
      </c>
      <c r="E518">
        <f t="shared" si="34"/>
        <v>-44.300520662345157</v>
      </c>
      <c r="G518">
        <f>+IF(input!$C$12,'Data Sheet'!C518,0)</f>
        <v>-46.613692662658501</v>
      </c>
      <c r="H518">
        <f>+IF(input!$C$13,'Data Sheet'!D518,0)</f>
        <v>2.3131720003133456</v>
      </c>
      <c r="I518">
        <f>+IF(input!$C$14,'Data Sheet'!E518,0)</f>
        <v>-44.300520662345157</v>
      </c>
    </row>
    <row r="519" spans="2:9" x14ac:dyDescent="0.25">
      <c r="B519">
        <f t="shared" si="31"/>
        <v>0.10180000000000086</v>
      </c>
      <c r="C519">
        <f t="shared" si="32"/>
        <v>-44.509313087642155</v>
      </c>
      <c r="D519">
        <f t="shared" si="33"/>
        <v>2.2986834766926654</v>
      </c>
      <c r="E519">
        <f t="shared" si="34"/>
        <v>-42.210629610949489</v>
      </c>
      <c r="G519">
        <f>+IF(input!$C$12,'Data Sheet'!C519,0)</f>
        <v>-44.509313087642155</v>
      </c>
      <c r="H519">
        <f>+IF(input!$C$13,'Data Sheet'!D519,0)</f>
        <v>2.2986834766926654</v>
      </c>
      <c r="I519">
        <f>+IF(input!$C$14,'Data Sheet'!E519,0)</f>
        <v>-42.210629610949489</v>
      </c>
    </row>
    <row r="520" spans="2:9" x14ac:dyDescent="0.25">
      <c r="B520">
        <f t="shared" si="31"/>
        <v>0.10200000000000087</v>
      </c>
      <c r="C520">
        <f t="shared" si="32"/>
        <v>-42.229275588239915</v>
      </c>
      <c r="D520">
        <f t="shared" si="33"/>
        <v>2.2842857017567697</v>
      </c>
      <c r="E520">
        <f t="shared" si="34"/>
        <v>-39.944989886483143</v>
      </c>
      <c r="G520">
        <f>+IF(input!$C$12,'Data Sheet'!C520,0)</f>
        <v>-42.229275588239915</v>
      </c>
      <c r="H520">
        <f>+IF(input!$C$13,'Data Sheet'!D520,0)</f>
        <v>2.2842857017567697</v>
      </c>
      <c r="I520">
        <f>+IF(input!$C$14,'Data Sheet'!E520,0)</f>
        <v>-39.944989886483143</v>
      </c>
    </row>
    <row r="521" spans="2:9" x14ac:dyDescent="0.25">
      <c r="B521">
        <f t="shared" si="31"/>
        <v>0.10220000000000087</v>
      </c>
      <c r="C521">
        <f t="shared" si="32"/>
        <v>-39.782578430811618</v>
      </c>
      <c r="D521">
        <f t="shared" si="33"/>
        <v>2.2699781071024168</v>
      </c>
      <c r="E521">
        <f t="shared" si="34"/>
        <v>-37.512600323709201</v>
      </c>
      <c r="G521">
        <f>+IF(input!$C$12,'Data Sheet'!C521,0)</f>
        <v>-39.782578430811618</v>
      </c>
      <c r="H521">
        <f>+IF(input!$C$13,'Data Sheet'!D521,0)</f>
        <v>2.2699781071024168</v>
      </c>
      <c r="I521">
        <f>+IF(input!$C$14,'Data Sheet'!E521,0)</f>
        <v>-37.512600323709201</v>
      </c>
    </row>
    <row r="522" spans="2:9" x14ac:dyDescent="0.25">
      <c r="B522">
        <f t="shared" si="31"/>
        <v>0.10240000000000088</v>
      </c>
      <c r="C522">
        <f t="shared" si="32"/>
        <v>-37.178877611248154</v>
      </c>
      <c r="D522">
        <f t="shared" si="33"/>
        <v>2.2557601278865498</v>
      </c>
      <c r="E522">
        <f t="shared" si="34"/>
        <v>-34.923117483361608</v>
      </c>
      <c r="G522">
        <f>+IF(input!$C$12,'Data Sheet'!C522,0)</f>
        <v>-37.178877611248154</v>
      </c>
      <c r="H522">
        <f>+IF(input!$C$13,'Data Sheet'!D522,0)</f>
        <v>2.2557601278865498</v>
      </c>
      <c r="I522">
        <f>+IF(input!$C$14,'Data Sheet'!E522,0)</f>
        <v>-34.923117483361608</v>
      </c>
    </row>
    <row r="523" spans="2:9" x14ac:dyDescent="0.25">
      <c r="B523">
        <f t="shared" si="31"/>
        <v>0.10260000000000088</v>
      </c>
      <c r="C523">
        <f t="shared" si="32"/>
        <v>-34.42844874716689</v>
      </c>
      <c r="D523">
        <f t="shared" si="33"/>
        <v>2.2416312028040037</v>
      </c>
      <c r="E523">
        <f t="shared" si="34"/>
        <v>-32.186817544362889</v>
      </c>
      <c r="G523">
        <f>+IF(input!$C$12,'Data Sheet'!C523,0)</f>
        <v>-34.42844874716689</v>
      </c>
      <c r="H523">
        <f>+IF(input!$C$13,'Data Sheet'!D523,0)</f>
        <v>2.2416312028040037</v>
      </c>
      <c r="I523">
        <f>+IF(input!$C$14,'Data Sheet'!E523,0)</f>
        <v>-32.186817544362889</v>
      </c>
    </row>
    <row r="524" spans="2:9" x14ac:dyDescent="0.25">
      <c r="B524">
        <f t="shared" si="31"/>
        <v>0.10280000000000089</v>
      </c>
      <c r="C524">
        <f t="shared" si="32"/>
        <v>-31.542146524742332</v>
      </c>
      <c r="D524">
        <f t="shared" si="33"/>
        <v>2.2275907740653373</v>
      </c>
      <c r="E524">
        <f t="shared" si="34"/>
        <v>-29.314555750676995</v>
      </c>
      <c r="G524">
        <f>+IF(input!$C$12,'Data Sheet'!C524,0)</f>
        <v>-31.542146524742332</v>
      </c>
      <c r="H524">
        <f>+IF(input!$C$13,'Data Sheet'!D524,0)</f>
        <v>2.2275907740653373</v>
      </c>
      <c r="I524">
        <f>+IF(input!$C$14,'Data Sheet'!E524,0)</f>
        <v>-29.314555750676995</v>
      </c>
    </row>
    <row r="525" spans="2:9" x14ac:dyDescent="0.25">
      <c r="B525">
        <f t="shared" ref="B525:B535" si="35">+B524+0.0002</f>
        <v>0.1030000000000009</v>
      </c>
      <c r="C525">
        <f t="shared" si="32"/>
        <v>-28.531361860220617</v>
      </c>
      <c r="D525">
        <f t="shared" si="33"/>
        <v>2.2136382873748186</v>
      </c>
      <c r="E525">
        <f t="shared" si="34"/>
        <v>-26.3177235728458</v>
      </c>
      <c r="G525">
        <f>+IF(input!$C$12,'Data Sheet'!C525,0)</f>
        <v>-28.531361860220617</v>
      </c>
      <c r="H525">
        <f>+IF(input!$C$13,'Data Sheet'!D525,0)</f>
        <v>2.2136382873748186</v>
      </c>
      <c r="I525">
        <f>+IF(input!$C$14,'Data Sheet'!E525,0)</f>
        <v>-26.3177235728458</v>
      </c>
    </row>
    <row r="526" spans="2:9" x14ac:dyDescent="0.25">
      <c r="B526">
        <f t="shared" si="35"/>
        <v>0.1032000000000009</v>
      </c>
      <c r="C526">
        <f t="shared" si="32"/>
        <v>-25.40797694517596</v>
      </c>
      <c r="D526">
        <f t="shared" si="33"/>
        <v>2.1997731919085375</v>
      </c>
      <c r="E526">
        <f t="shared" si="34"/>
        <v>-23.208203753267423</v>
      </c>
      <c r="G526">
        <f>+IF(input!$C$12,'Data Sheet'!C526,0)</f>
        <v>-25.40797694517596</v>
      </c>
      <c r="H526">
        <f>+IF(input!$C$13,'Data Sheet'!D526,0)</f>
        <v>2.1997731919085375</v>
      </c>
      <c r="I526">
        <f>+IF(input!$C$14,'Data Sheet'!E526,0)</f>
        <v>-23.208203753267423</v>
      </c>
    </row>
    <row r="527" spans="2:9" x14ac:dyDescent="0.25">
      <c r="B527">
        <f t="shared" si="35"/>
        <v>0.10340000000000091</v>
      </c>
      <c r="C527">
        <f t="shared" si="32"/>
        <v>-22.184318352929193</v>
      </c>
      <c r="D527">
        <f t="shared" si="33"/>
        <v>2.1859949402926668</v>
      </c>
      <c r="E527">
        <f t="shared" si="34"/>
        <v>-19.998323412636527</v>
      </c>
      <c r="G527">
        <f>+IF(input!$C$12,'Data Sheet'!C527,0)</f>
        <v>-22.184318352929193</v>
      </c>
      <c r="H527">
        <f>+IF(input!$C$13,'Data Sheet'!D527,0)</f>
        <v>2.1859949402926668</v>
      </c>
      <c r="I527">
        <f>+IF(input!$C$14,'Data Sheet'!E527,0)</f>
        <v>-19.998323412636527</v>
      </c>
    </row>
    <row r="528" spans="2:9" x14ac:dyDescent="0.25">
      <c r="B528">
        <f t="shared" si="35"/>
        <v>0.10360000000000091</v>
      </c>
      <c r="C528">
        <f t="shared" si="32"/>
        <v>-18.873108391194403</v>
      </c>
      <c r="D528">
        <f t="shared" si="33"/>
        <v>2.1723029885818455</v>
      </c>
      <c r="E528">
        <f t="shared" si="34"/>
        <v>-16.700805402612559</v>
      </c>
      <c r="G528">
        <f>+IF(input!$C$12,'Data Sheet'!C528,0)</f>
        <v>-18.873108391194403</v>
      </c>
      <c r="H528">
        <f>+IF(input!$C$13,'Data Sheet'!D528,0)</f>
        <v>2.1723029885818455</v>
      </c>
      <c r="I528">
        <f>+IF(input!$C$14,'Data Sheet'!E528,0)</f>
        <v>-16.700805402612559</v>
      </c>
    </row>
    <row r="529" spans="2:9" x14ac:dyDescent="0.25">
      <c r="B529">
        <f t="shared" si="35"/>
        <v>0.10380000000000092</v>
      </c>
      <c r="C529">
        <f t="shared" si="32"/>
        <v>-15.487414892943002</v>
      </c>
      <c r="D529">
        <f t="shared" si="33"/>
        <v>2.1586967962377055</v>
      </c>
      <c r="E529">
        <f t="shared" si="34"/>
        <v>-13.328718096705297</v>
      </c>
      <c r="G529">
        <f>+IF(input!$C$12,'Data Sheet'!C529,0)</f>
        <v>-15.487414892943002</v>
      </c>
      <c r="H529">
        <f>+IF(input!$C$13,'Data Sheet'!D529,0)</f>
        <v>2.1586967962377055</v>
      </c>
      <c r="I529">
        <f>+IF(input!$C$14,'Data Sheet'!E529,0)</f>
        <v>-13.328718096705297</v>
      </c>
    </row>
    <row r="530" spans="2:9" x14ac:dyDescent="0.25">
      <c r="B530">
        <f t="shared" si="35"/>
        <v>0.10400000000000093</v>
      </c>
      <c r="C530">
        <f t="shared" si="32"/>
        <v>-12.0405996436356</v>
      </c>
      <c r="D530">
        <f t="shared" si="33"/>
        <v>2.1451758261075384</v>
      </c>
      <c r="E530">
        <f t="shared" si="34"/>
        <v>-9.8954238175280622</v>
      </c>
      <c r="G530">
        <f>+IF(input!$C$12,'Data Sheet'!C530,0)</f>
        <v>-12.0405996436356</v>
      </c>
      <c r="H530">
        <f>+IF(input!$C$13,'Data Sheet'!D530,0)</f>
        <v>2.1451758261075384</v>
      </c>
      <c r="I530">
        <f>+IF(input!$C$14,'Data Sheet'!E530,0)</f>
        <v>-9.8954238175280622</v>
      </c>
    </row>
    <row r="531" spans="2:9" x14ac:dyDescent="0.25">
      <c r="B531">
        <f t="shared" si="35"/>
        <v>0.10420000000000093</v>
      </c>
      <c r="C531">
        <f t="shared" si="32"/>
        <v>-8.5462656483614943</v>
      </c>
      <c r="D531">
        <f t="shared" si="33"/>
        <v>2.1317395444030831</v>
      </c>
      <c r="E531">
        <f t="shared" si="34"/>
        <v>-6.4145261039584112</v>
      </c>
      <c r="G531">
        <f>+IF(input!$C$12,'Data Sheet'!C531,0)</f>
        <v>-8.5462656483614943</v>
      </c>
      <c r="H531">
        <f>+IF(input!$C$13,'Data Sheet'!D531,0)</f>
        <v>2.1317395444030831</v>
      </c>
      <c r="I531">
        <f>+IF(input!$C$14,'Data Sheet'!E531,0)</f>
        <v>-6.4145261039584112</v>
      </c>
    </row>
    <row r="532" spans="2:9" x14ac:dyDescent="0.25">
      <c r="B532">
        <f t="shared" si="35"/>
        <v>0.10440000000000094</v>
      </c>
      <c r="C532">
        <f t="shared" si="32"/>
        <v>-5.0182034469906833</v>
      </c>
      <c r="D532">
        <f t="shared" si="33"/>
        <v>2.1183874206794533</v>
      </c>
      <c r="E532">
        <f t="shared" si="34"/>
        <v>-2.89981602631123</v>
      </c>
      <c r="G532">
        <f>+IF(input!$C$12,'Data Sheet'!C532,0)</f>
        <v>-5.0182034469906833</v>
      </c>
      <c r="H532">
        <f>+IF(input!$C$13,'Data Sheet'!D532,0)</f>
        <v>2.1183874206794533</v>
      </c>
      <c r="I532">
        <f>+IF(input!$C$14,'Data Sheet'!E532,0)</f>
        <v>-2.89981602631123</v>
      </c>
    </row>
    <row r="533" spans="2:9" x14ac:dyDescent="0.25">
      <c r="B533">
        <f t="shared" si="35"/>
        <v>0.10460000000000094</v>
      </c>
      <c r="C533">
        <f t="shared" si="32"/>
        <v>-1.470336689213678</v>
      </c>
      <c r="D533">
        <f t="shared" si="33"/>
        <v>2.1051189278141975</v>
      </c>
      <c r="E533">
        <f t="shared" si="34"/>
        <v>0.63478223860051952</v>
      </c>
      <c r="G533">
        <f>+IF(input!$C$12,'Data Sheet'!C533,0)</f>
        <v>-1.470336689213678</v>
      </c>
      <c r="H533">
        <f>+IF(input!$C$13,'Data Sheet'!D533,0)</f>
        <v>2.1051189278141975</v>
      </c>
      <c r="I533">
        <f>+IF(input!$C$14,'Data Sheet'!E533,0)</f>
        <v>0.63478223860051952</v>
      </c>
    </row>
    <row r="534" spans="2:9" x14ac:dyDescent="0.25">
      <c r="B534">
        <f t="shared" si="35"/>
        <v>0.10480000000000095</v>
      </c>
      <c r="C534">
        <f t="shared" si="32"/>
        <v>2.0833328157423159</v>
      </c>
      <c r="D534">
        <f t="shared" si="33"/>
        <v>2.0919335419864926</v>
      </c>
      <c r="E534">
        <f t="shared" si="34"/>
        <v>4.1752663577288089</v>
      </c>
      <c r="G534">
        <f>+IF(input!$C$12,'Data Sheet'!C534,0)</f>
        <v>2.0833328157423159</v>
      </c>
      <c r="H534">
        <f>+IF(input!$C$13,'Data Sheet'!D534,0)</f>
        <v>2.0919335419864926</v>
      </c>
      <c r="I534">
        <f>+IF(input!$C$14,'Data Sheet'!E534,0)</f>
        <v>4.1752663577288089</v>
      </c>
    </row>
    <row r="535" spans="2:9" x14ac:dyDescent="0.25">
      <c r="B535">
        <f t="shared" si="35"/>
        <v>0.10500000000000095</v>
      </c>
      <c r="C535">
        <f t="shared" si="32"/>
        <v>5.6287803578592044</v>
      </c>
      <c r="D535">
        <f t="shared" si="33"/>
        <v>2.0788307426564576</v>
      </c>
      <c r="E535">
        <f t="shared" si="34"/>
        <v>7.7076111005156616</v>
      </c>
      <c r="G535">
        <f>+IF(input!$C$12,'Data Sheet'!C535,0)</f>
        <v>5.6287803578592044</v>
      </c>
      <c r="H535">
        <f>+IF(input!$C$13,'Data Sheet'!D535,0)</f>
        <v>2.0788307426564576</v>
      </c>
      <c r="I535">
        <f>+IF(input!$C$14,'Data Sheet'!E535,0)</f>
        <v>7.7076111005156616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1</vt:lpstr>
      <vt:lpstr>3 (2)</vt:lpstr>
      <vt:lpstr>3</vt:lpstr>
      <vt:lpstr>2</vt:lpstr>
      <vt:lpstr>4</vt:lpstr>
      <vt:lpstr>Formula final</vt:lpstr>
      <vt:lpstr>input</vt:lpstr>
      <vt:lpstr>Grafico K</vt:lpstr>
      <vt:lpstr>Data Sheet</vt:lpstr>
      <vt:lpstr>Hoja2</vt:lpstr>
      <vt:lpstr>Data Sheet (2)</vt:lpstr>
      <vt:lpstr>Hoja4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2017-08-21T19:39:13Z</dcterms:modified>
</cp:coreProperties>
</file>