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l 16" sheetId="1" r:id="rId1"/>
    <sheet name="Sol 17" sheetId="2" r:id="rId2"/>
  </sheets>
  <definedNames/>
  <calcPr fullCalcOnLoad="1"/>
</workbook>
</file>

<file path=xl/sharedStrings.xml><?xml version="1.0" encoding="utf-8"?>
<sst xmlns="http://schemas.openxmlformats.org/spreadsheetml/2006/main" count="61" uniqueCount="54">
  <si>
    <t>1.-</t>
  </si>
  <si>
    <t>Cuota</t>
  </si>
  <si>
    <t>1800000/15000</t>
  </si>
  <si>
    <t xml:space="preserve">La cuota de gastos aplicados son el cociente entre el presupuesto (en términos monetarios) y la base de distribución elegida. </t>
  </si>
  <si>
    <t>2.-</t>
  </si>
  <si>
    <t>120*8000</t>
  </si>
  <si>
    <t>Gastos Aplicados de un período se multiplicará la :</t>
  </si>
  <si>
    <t xml:space="preserve">3.- </t>
  </si>
  <si>
    <t>8000+10500</t>
  </si>
  <si>
    <t>2300000/20000</t>
  </si>
  <si>
    <t xml:space="preserve"> </t>
  </si>
  <si>
    <t xml:space="preserve">Cuota de Gastos Aplicados por la cantidad real de la base de distribución. </t>
  </si>
  <si>
    <t>4.-</t>
  </si>
  <si>
    <t>Grupo</t>
  </si>
  <si>
    <t>Actualización</t>
  </si>
  <si>
    <t>Cierre</t>
  </si>
  <si>
    <t>Inicio</t>
  </si>
  <si>
    <t>Variación</t>
  </si>
  <si>
    <t>Imp. Actualizado</t>
  </si>
  <si>
    <t>i</t>
  </si>
  <si>
    <t>no varia</t>
  </si>
  <si>
    <t>ii</t>
  </si>
  <si>
    <t>UR</t>
  </si>
  <si>
    <t>iii</t>
  </si>
  <si>
    <t>Dólar</t>
  </si>
  <si>
    <t>iv</t>
  </si>
  <si>
    <t>IPC</t>
  </si>
  <si>
    <t>hrs máq</t>
  </si>
  <si>
    <t>Nueva cuota</t>
  </si>
  <si>
    <t>cuota act</t>
  </si>
  <si>
    <t>cantidad real  10.500</t>
  </si>
  <si>
    <t>2do. Mes Gastos aplicados</t>
  </si>
  <si>
    <t>´10500*127</t>
  </si>
  <si>
    <t>total del período</t>
  </si>
  <si>
    <t>960.000 + 1.335.014</t>
  </si>
  <si>
    <t>5.-</t>
  </si>
  <si>
    <t>Real</t>
  </si>
  <si>
    <t>Cap practica máxima</t>
  </si>
  <si>
    <t>Cap presup</t>
  </si>
  <si>
    <t>Cap ociosa anticipada</t>
  </si>
  <si>
    <t xml:space="preserve">COA = CAPACIDAD PRACTICA MAXIMA - CAPACIDAD PRESUPUESTADA </t>
  </si>
  <si>
    <t>reales</t>
  </si>
  <si>
    <t>presupuestado</t>
  </si>
  <si>
    <t>variación</t>
  </si>
  <si>
    <t>COA</t>
  </si>
  <si>
    <t>3.-</t>
  </si>
  <si>
    <t>real</t>
  </si>
  <si>
    <t>planif.</t>
  </si>
  <si>
    <t>COO</t>
  </si>
  <si>
    <t>COT</t>
  </si>
  <si>
    <t xml:space="preserve">COO = CAPACIDAD PRESUPUESTADA - CAPACIDAD REAL </t>
  </si>
  <si>
    <t>C total</t>
  </si>
  <si>
    <t>C real</t>
  </si>
  <si>
    <t xml:space="preserve">CAPACIDAD OCIOSA TOTAL = CAPACIDAD PRACTICA MAXIMA - CAPACIDAD REAL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</si>
</sst>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_-* #,##0_-;\-* #,##0_-;_-* \-??_-;_-@_-"/>
    <numFmt numFmtId="167" formatCode="0"/>
  </numFmts>
  <fonts count="13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color indexed="9"/>
      <name val="Arial"/>
      <family val="2"/>
    </font>
    <font>
      <b/>
      <sz val="13"/>
      <color indexed="9"/>
      <name val="Arial"/>
      <family val="2"/>
    </font>
    <font>
      <b/>
      <sz val="13"/>
      <color indexed="8"/>
      <name val="Arial"/>
      <family val="2"/>
    </font>
    <font>
      <b/>
      <sz val="13"/>
      <name val="Times New Roman"/>
      <family val="1"/>
    </font>
    <font>
      <sz val="12"/>
      <name val=""/>
      <family val="1"/>
    </font>
    <font>
      <sz val="10"/>
      <name val=""/>
      <family val="1"/>
    </font>
    <font>
      <i/>
      <sz val="13"/>
      <color indexed="8"/>
      <name val="Arial"/>
      <family val="2"/>
    </font>
    <font>
      <b/>
      <sz val="13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6" fontId="1" fillId="0" borderId="0" xfId="15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6" fontId="5" fillId="0" borderId="0" xfId="15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6" fontId="7" fillId="0" borderId="0" xfId="15" applyNumberFormat="1" applyFont="1" applyFill="1" applyBorder="1" applyAlignment="1" applyProtection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164" fontId="8" fillId="3" borderId="2" xfId="0" applyFont="1" applyFill="1" applyBorder="1" applyAlignment="1">
      <alignment wrapText="1"/>
    </xf>
    <xf numFmtId="164" fontId="2" fillId="3" borderId="3" xfId="0" applyFont="1" applyFill="1" applyBorder="1" applyAlignment="1">
      <alignment/>
    </xf>
    <xf numFmtId="164" fontId="7" fillId="0" borderId="0" xfId="0" applyFont="1" applyAlignment="1">
      <alignment/>
    </xf>
    <xf numFmtId="164" fontId="8" fillId="3" borderId="4" xfId="0" applyFont="1" applyFill="1" applyBorder="1" applyAlignment="1">
      <alignment wrapText="1"/>
    </xf>
    <xf numFmtId="164" fontId="4" fillId="0" borderId="5" xfId="0" applyFont="1" applyBorder="1" applyAlignment="1">
      <alignment horizontal="center"/>
    </xf>
    <xf numFmtId="164" fontId="4" fillId="4" borderId="5" xfId="0" applyFont="1" applyFill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5" fontId="4" fillId="0" borderId="5" xfId="15" applyFont="1" applyFill="1" applyBorder="1" applyAlignment="1" applyProtection="1">
      <alignment horizontal="center"/>
      <protection/>
    </xf>
    <xf numFmtId="164" fontId="9" fillId="0" borderId="0" xfId="0" applyFont="1" applyAlignment="1">
      <alignment horizontal="justify"/>
    </xf>
    <xf numFmtId="164" fontId="10" fillId="0" borderId="0" xfId="0" applyFont="1" applyAlignment="1">
      <alignment horizontal="justify"/>
    </xf>
    <xf numFmtId="166" fontId="7" fillId="0" borderId="0" xfId="0" applyNumberFormat="1" applyFont="1" applyAlignment="1">
      <alignment/>
    </xf>
    <xf numFmtId="164" fontId="11" fillId="0" borderId="0" xfId="0" applyFont="1" applyAlignment="1">
      <alignment/>
    </xf>
    <xf numFmtId="167" fontId="7" fillId="0" borderId="0" xfId="0" applyNumberFormat="1" applyFont="1" applyAlignment="1">
      <alignment/>
    </xf>
    <xf numFmtId="164" fontId="7" fillId="5" borderId="6" xfId="0" applyFont="1" applyFill="1" applyBorder="1" applyAlignment="1">
      <alignment/>
    </xf>
    <xf numFmtId="164" fontId="6" fillId="5" borderId="7" xfId="0" applyFont="1" applyFill="1" applyBorder="1" applyAlignment="1">
      <alignment/>
    </xf>
    <xf numFmtId="166" fontId="2" fillId="4" borderId="0" xfId="0" applyNumberFormat="1" applyFont="1" applyFill="1" applyAlignment="1">
      <alignment/>
    </xf>
    <xf numFmtId="164" fontId="12" fillId="0" borderId="0" xfId="0" applyFont="1" applyAlignment="1">
      <alignment/>
    </xf>
    <xf numFmtId="166" fontId="2" fillId="0" borderId="0" xfId="15" applyNumberFormat="1" applyFont="1" applyFill="1" applyBorder="1" applyAlignment="1" applyProtection="1">
      <alignment/>
      <protection/>
    </xf>
    <xf numFmtId="164" fontId="8" fillId="3" borderId="1" xfId="0" applyFont="1" applyFill="1" applyBorder="1" applyAlignment="1">
      <alignment wrapText="1"/>
    </xf>
    <xf numFmtId="166" fontId="1" fillId="0" borderId="8" xfId="15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164" fontId="1" fillId="0" borderId="8" xfId="0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8" xfId="0" applyNumberFormat="1" applyFont="1" applyBorder="1" applyAlignment="1">
      <alignment/>
    </xf>
    <xf numFmtId="164" fontId="1" fillId="6" borderId="0" xfId="0" applyFont="1" applyFill="1" applyAlignment="1">
      <alignment/>
    </xf>
    <xf numFmtId="166" fontId="2" fillId="6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4" fontId="8" fillId="7" borderId="1" xfId="0" applyFont="1" applyFill="1" applyBorder="1" applyAlignment="1">
      <alignment wrapText="1"/>
    </xf>
    <xf numFmtId="164" fontId="8" fillId="8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99FFFF"/>
      <rgbColor rgb="00FFFF99"/>
      <rgbColor rgb="0066FF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CC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4">
      <selection activeCell="I9" sqref="I9"/>
    </sheetView>
  </sheetViews>
  <sheetFormatPr defaultColWidth="11.421875" defaultRowHeight="12.75"/>
  <cols>
    <col min="1" max="1" width="11.00390625" style="1" customWidth="1"/>
    <col min="2" max="2" width="12.8515625" style="1" customWidth="1"/>
    <col min="3" max="3" width="18.57421875" style="1" customWidth="1"/>
    <col min="4" max="4" width="12.8515625" style="1" customWidth="1"/>
    <col min="5" max="5" width="18.00390625" style="1" customWidth="1"/>
    <col min="6" max="6" width="18.140625" style="1" customWidth="1"/>
    <col min="7" max="8" width="11.00390625" style="1" customWidth="1"/>
    <col min="9" max="9" width="23.00390625" style="1" customWidth="1"/>
    <col min="10" max="15" width="11.00390625" style="1" customWidth="1"/>
    <col min="16" max="16" width="21.140625" style="1" customWidth="1"/>
    <col min="17" max="16384" width="11.00390625" style="1" customWidth="1"/>
  </cols>
  <sheetData>
    <row r="1" spans="1:7" ht="12.75">
      <c r="A1" s="1" t="s">
        <v>0</v>
      </c>
      <c r="B1" s="1" t="s">
        <v>1</v>
      </c>
      <c r="C1" s="2"/>
      <c r="D1" s="3"/>
      <c r="E1" s="3">
        <v>15000</v>
      </c>
      <c r="F1" s="1" t="s">
        <v>2</v>
      </c>
      <c r="G1" s="4">
        <f>1800000/15000</f>
        <v>120</v>
      </c>
    </row>
    <row r="2" spans="3:15" ht="12.75" customHeight="1">
      <c r="C2" s="2"/>
      <c r="D2" s="3"/>
      <c r="E2" s="3"/>
      <c r="G2" s="4"/>
      <c r="K2" s="5" t="s">
        <v>3</v>
      </c>
      <c r="L2" s="5"/>
      <c r="M2" s="5"/>
      <c r="N2" s="5"/>
      <c r="O2" s="5"/>
    </row>
    <row r="3" spans="1:15" ht="36.75" customHeight="1">
      <c r="A3" s="6"/>
      <c r="B3" s="7"/>
      <c r="C3" s="8"/>
      <c r="D3" s="9"/>
      <c r="E3" s="9"/>
      <c r="F3" s="7"/>
      <c r="G3" s="10"/>
      <c r="H3" s="7"/>
      <c r="I3" s="7"/>
      <c r="J3" s="7"/>
      <c r="K3" s="5"/>
      <c r="L3" s="5"/>
      <c r="M3" s="5"/>
      <c r="N3" s="5"/>
      <c r="O3" s="5"/>
    </row>
    <row r="4" spans="1:10" ht="12.75">
      <c r="A4" s="6"/>
      <c r="B4" s="7"/>
      <c r="C4" s="7"/>
      <c r="D4" s="9"/>
      <c r="E4" s="9"/>
      <c r="F4" s="7"/>
      <c r="G4" s="7"/>
      <c r="H4" s="7"/>
      <c r="I4" s="7"/>
      <c r="J4" s="7"/>
    </row>
    <row r="5" spans="1:10" ht="12.75">
      <c r="A5" s="6" t="s">
        <v>4</v>
      </c>
      <c r="B5" s="6" t="s">
        <v>5</v>
      </c>
      <c r="C5" s="11">
        <f>120*8000</f>
        <v>960000</v>
      </c>
      <c r="D5" s="12"/>
      <c r="E5" s="12"/>
      <c r="F5" s="6"/>
      <c r="G5" s="7"/>
      <c r="H5" s="7"/>
      <c r="I5" s="7"/>
      <c r="J5" s="7"/>
    </row>
    <row r="6" spans="1:16" ht="29.25" customHeight="1">
      <c r="A6" s="7"/>
      <c r="B6" s="7"/>
      <c r="C6" s="7"/>
      <c r="D6" s="9"/>
      <c r="E6" s="9"/>
      <c r="F6" s="7"/>
      <c r="G6" s="7"/>
      <c r="H6" s="7"/>
      <c r="I6" s="7"/>
      <c r="J6" s="7"/>
      <c r="K6" s="13" t="s">
        <v>6</v>
      </c>
      <c r="L6" s="13"/>
      <c r="M6" s="13"/>
      <c r="N6" s="13"/>
      <c r="O6" s="13"/>
      <c r="P6" s="14"/>
    </row>
    <row r="7" spans="1:16" ht="39" customHeight="1">
      <c r="A7" s="6" t="s">
        <v>7</v>
      </c>
      <c r="B7" s="7" t="s">
        <v>8</v>
      </c>
      <c r="C7" s="7"/>
      <c r="D7" s="9">
        <v>18500</v>
      </c>
      <c r="E7" s="9">
        <v>20000</v>
      </c>
      <c r="F7" s="7" t="s">
        <v>9</v>
      </c>
      <c r="G7" s="15" t="s">
        <v>10</v>
      </c>
      <c r="H7" s="7"/>
      <c r="I7" s="7"/>
      <c r="J7" s="7"/>
      <c r="K7" s="16" t="s">
        <v>11</v>
      </c>
      <c r="L7" s="16"/>
      <c r="M7" s="16"/>
      <c r="N7" s="16"/>
      <c r="O7" s="16"/>
      <c r="P7" s="16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 t="s">
        <v>12</v>
      </c>
      <c r="B9" s="17" t="s">
        <v>13</v>
      </c>
      <c r="C9" s="17"/>
      <c r="D9" s="17"/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  <c r="J9" s="7"/>
    </row>
    <row r="10" spans="1:10" ht="12.75">
      <c r="A10" s="7"/>
      <c r="B10" s="17" t="s">
        <v>19</v>
      </c>
      <c r="C10" s="17">
        <v>0.15</v>
      </c>
      <c r="D10" s="19">
        <f>+C10*$D$14</f>
        <v>345000</v>
      </c>
      <c r="E10" s="17" t="s">
        <v>20</v>
      </c>
      <c r="F10" s="17"/>
      <c r="G10" s="17"/>
      <c r="H10" s="20">
        <v>1</v>
      </c>
      <c r="I10" s="19">
        <f>+H10*D10</f>
        <v>345000</v>
      </c>
      <c r="J10" s="7"/>
    </row>
    <row r="11" spans="1:10" ht="12.75">
      <c r="A11" s="7"/>
      <c r="B11" s="17" t="s">
        <v>21</v>
      </c>
      <c r="C11" s="17">
        <v>0.3</v>
      </c>
      <c r="D11" s="19">
        <f>+C11*$D$14</f>
        <v>690000</v>
      </c>
      <c r="E11" s="17" t="s">
        <v>22</v>
      </c>
      <c r="F11" s="17">
        <v>210.22</v>
      </c>
      <c r="G11" s="17">
        <v>208.28</v>
      </c>
      <c r="H11" s="20">
        <f>+F11/G11</f>
        <v>1.0093143844824275</v>
      </c>
      <c r="I11" s="19">
        <f>+H11*D11</f>
        <v>696426.9252928749</v>
      </c>
      <c r="J11" s="7"/>
    </row>
    <row r="12" spans="1:13" ht="12.75">
      <c r="A12" s="7"/>
      <c r="B12" s="17" t="s">
        <v>23</v>
      </c>
      <c r="C12" s="17">
        <v>0.35</v>
      </c>
      <c r="D12" s="19">
        <f>+C12*$D$14</f>
        <v>805000</v>
      </c>
      <c r="E12" s="17" t="s">
        <v>24</v>
      </c>
      <c r="F12" s="17">
        <v>18.5</v>
      </c>
      <c r="G12" s="17">
        <v>14.769</v>
      </c>
      <c r="H12" s="20">
        <f>+F12/G12</f>
        <v>1.2526237389125872</v>
      </c>
      <c r="I12" s="19">
        <f>+H12*D12</f>
        <v>1008362.1098246326</v>
      </c>
      <c r="J12" s="7"/>
      <c r="M12" s="21"/>
    </row>
    <row r="13" spans="1:16" ht="12.75">
      <c r="A13" s="7"/>
      <c r="B13" s="17" t="s">
        <v>25</v>
      </c>
      <c r="C13" s="17">
        <v>0.2</v>
      </c>
      <c r="D13" s="19">
        <f>+C13*$D$14</f>
        <v>460000</v>
      </c>
      <c r="E13" s="17" t="s">
        <v>26</v>
      </c>
      <c r="F13" s="17">
        <v>144.82</v>
      </c>
      <c r="G13" s="17">
        <v>135.1</v>
      </c>
      <c r="H13" s="20">
        <f>+F13/G13</f>
        <v>1.0719467061435974</v>
      </c>
      <c r="I13" s="19">
        <f>+H13*D13</f>
        <v>493095.48482605483</v>
      </c>
      <c r="J13" s="7"/>
      <c r="M13" s="22"/>
      <c r="N13" s="22"/>
      <c r="O13" s="22"/>
      <c r="P13" s="22"/>
    </row>
    <row r="14" spans="1:16" ht="12.75">
      <c r="A14" s="7"/>
      <c r="B14" s="6"/>
      <c r="C14" s="15">
        <f>SUM(C10:C13)</f>
        <v>0.9999999999999999</v>
      </c>
      <c r="D14" s="11">
        <v>2300000</v>
      </c>
      <c r="E14" s="7"/>
      <c r="F14" s="7"/>
      <c r="G14" s="7"/>
      <c r="H14" s="7"/>
      <c r="I14" s="23">
        <f>SUM(I10:I13)</f>
        <v>2542884.5199435623</v>
      </c>
      <c r="J14" s="7"/>
      <c r="M14" s="21"/>
      <c r="N14" s="21"/>
      <c r="O14" s="21"/>
      <c r="P14" s="21"/>
    </row>
    <row r="15" spans="1:16" ht="12.75">
      <c r="A15" s="6"/>
      <c r="B15" s="6"/>
      <c r="C15" s="6"/>
      <c r="D15" s="6"/>
      <c r="E15" s="6"/>
      <c r="F15" s="6"/>
      <c r="G15" s="6"/>
      <c r="H15" s="6"/>
      <c r="I15" s="6">
        <v>20000</v>
      </c>
      <c r="J15" s="6" t="s">
        <v>27</v>
      </c>
      <c r="M15" s="21"/>
      <c r="N15" s="21"/>
      <c r="O15" s="21"/>
      <c r="P15" s="21"/>
    </row>
    <row r="16" spans="1:16" ht="12.75">
      <c r="A16" s="6"/>
      <c r="B16" s="24" t="s">
        <v>28</v>
      </c>
      <c r="C16" s="6"/>
      <c r="D16" s="6"/>
      <c r="E16" s="6"/>
      <c r="F16" s="6"/>
      <c r="G16" s="6"/>
      <c r="H16" s="6"/>
      <c r="I16" s="25">
        <f>+I14/I15</f>
        <v>127.14422599717811</v>
      </c>
      <c r="J16" s="6" t="s">
        <v>29</v>
      </c>
      <c r="M16" s="21"/>
      <c r="N16" s="21"/>
      <c r="O16" s="21"/>
      <c r="P16" s="21"/>
    </row>
    <row r="17" spans="1:10" ht="12.75">
      <c r="A17" s="6"/>
      <c r="B17" s="6"/>
      <c r="C17" s="6" t="s">
        <v>30</v>
      </c>
      <c r="D17" s="6"/>
      <c r="E17" s="6"/>
      <c r="F17" s="6"/>
      <c r="G17" s="6"/>
      <c r="H17" s="6"/>
      <c r="I17" s="6"/>
      <c r="J17" s="7"/>
    </row>
    <row r="18" spans="1:10" ht="12.75">
      <c r="A18" s="6"/>
      <c r="B18" s="6" t="s">
        <v>31</v>
      </c>
      <c r="C18" s="6"/>
      <c r="D18" s="6" t="s">
        <v>32</v>
      </c>
      <c r="E18" s="6"/>
      <c r="F18" s="23">
        <f>+I16*10500</f>
        <v>1335014.37297037</v>
      </c>
      <c r="G18" s="6"/>
      <c r="H18" s="6"/>
      <c r="I18" s="7"/>
      <c r="J18" s="7"/>
    </row>
    <row r="19" spans="1:10" ht="12.75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10" ht="12.75">
      <c r="A20" s="6"/>
      <c r="B20" s="6" t="s">
        <v>33</v>
      </c>
      <c r="C20" s="6"/>
      <c r="D20" s="6"/>
      <c r="E20" s="6"/>
      <c r="F20" s="23">
        <f>+F18+C5</f>
        <v>2295014.37297037</v>
      </c>
      <c r="G20" s="6"/>
      <c r="H20" s="26" t="s">
        <v>34</v>
      </c>
      <c r="I20" s="27"/>
      <c r="J20" s="7"/>
    </row>
    <row r="21" spans="1:10" ht="12.75">
      <c r="A21" s="7"/>
      <c r="B21" s="6"/>
      <c r="C21" s="6"/>
      <c r="D21" s="6"/>
      <c r="E21" s="6"/>
      <c r="F21" s="6"/>
      <c r="G21" s="7"/>
      <c r="H21" s="7"/>
      <c r="I21" s="7"/>
      <c r="J21" s="7"/>
    </row>
    <row r="22" spans="1:10" ht="12.75">
      <c r="A22" s="7" t="s">
        <v>35</v>
      </c>
      <c r="B22" s="6" t="s">
        <v>36</v>
      </c>
      <c r="C22" s="6"/>
      <c r="D22" s="6"/>
      <c r="E22" s="6"/>
      <c r="F22" s="23">
        <v>2155200</v>
      </c>
      <c r="G22" s="7"/>
      <c r="H22" s="7"/>
      <c r="I22" s="7"/>
      <c r="J22" s="7"/>
    </row>
    <row r="23" spans="2:6" ht="12.75">
      <c r="B23" s="6"/>
      <c r="C23" s="6"/>
      <c r="D23" s="6"/>
      <c r="E23" s="6"/>
      <c r="F23" s="6"/>
    </row>
    <row r="24" spans="2:6" ht="12.75">
      <c r="B24" s="1" t="s">
        <v>17</v>
      </c>
      <c r="F24" s="28">
        <f>+F22-F20</f>
        <v>-139814.3729703701</v>
      </c>
    </row>
    <row r="27" ht="12.75">
      <c r="C27" s="29"/>
    </row>
  </sheetData>
  <sheetProtection selectLockedCells="1" selectUnlockedCells="1"/>
  <mergeCells count="7">
    <mergeCell ref="K2:O3"/>
    <mergeCell ref="K6:O6"/>
    <mergeCell ref="K7:P7"/>
    <mergeCell ref="M13:P13"/>
    <mergeCell ref="M14:P14"/>
    <mergeCell ref="M15:P15"/>
    <mergeCell ref="M16:P16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E17" sqref="E17"/>
    </sheetView>
  </sheetViews>
  <sheetFormatPr defaultColWidth="11.421875" defaultRowHeight="12.75"/>
  <cols>
    <col min="1" max="1" width="11.00390625" style="1" customWidth="1"/>
    <col min="2" max="2" width="25.00390625" style="1" customWidth="1"/>
    <col min="3" max="3" width="16.421875" style="1" customWidth="1"/>
    <col min="4" max="16384" width="11.00390625" style="1" customWidth="1"/>
  </cols>
  <sheetData>
    <row r="1" spans="2:5" ht="12.75">
      <c r="B1" s="1" t="s">
        <v>37</v>
      </c>
      <c r="C1" s="1" t="s">
        <v>38</v>
      </c>
      <c r="E1" s="1" t="s">
        <v>39</v>
      </c>
    </row>
    <row r="2" spans="1:14" ht="52.5" customHeight="1">
      <c r="A2" s="1" t="s">
        <v>0</v>
      </c>
      <c r="B2" s="3">
        <v>65000</v>
      </c>
      <c r="C2" s="3">
        <v>50000</v>
      </c>
      <c r="D2" s="3"/>
      <c r="E2" s="30">
        <f>+B2-C2</f>
        <v>15000</v>
      </c>
      <c r="H2" s="31" t="s">
        <v>40</v>
      </c>
      <c r="I2" s="31"/>
      <c r="J2" s="31"/>
      <c r="K2" s="31"/>
      <c r="L2" s="31"/>
      <c r="M2" s="31"/>
      <c r="N2" s="31"/>
    </row>
    <row r="4" spans="1:3" ht="12.75">
      <c r="A4" s="1" t="s">
        <v>4</v>
      </c>
      <c r="B4" s="1" t="s">
        <v>41</v>
      </c>
      <c r="C4" s="3">
        <v>201500</v>
      </c>
    </row>
    <row r="5" spans="2:3" ht="12.75">
      <c r="B5" s="1" t="s">
        <v>42</v>
      </c>
      <c r="C5" s="32">
        <v>195000</v>
      </c>
    </row>
    <row r="6" spans="2:7" ht="12.75">
      <c r="B6" s="1" t="s">
        <v>43</v>
      </c>
      <c r="C6" s="3">
        <f>+C4-C5</f>
        <v>6500</v>
      </c>
      <c r="D6" s="1">
        <v>65000</v>
      </c>
      <c r="E6" s="33">
        <f>+C6/D6</f>
        <v>0.1</v>
      </c>
      <c r="F6" s="1">
        <v>50000</v>
      </c>
      <c r="G6" s="33">
        <f>+F6*E6</f>
        <v>5000</v>
      </c>
    </row>
    <row r="7" spans="6:8" ht="12.75">
      <c r="F7" s="34">
        <v>15000</v>
      </c>
      <c r="G7" s="34">
        <f>+F7*E6</f>
        <v>1500</v>
      </c>
      <c r="H7" s="1" t="s">
        <v>44</v>
      </c>
    </row>
    <row r="8" spans="1:7" ht="12.75">
      <c r="A8" s="1" t="s">
        <v>45</v>
      </c>
      <c r="C8" s="3"/>
      <c r="D8" s="35"/>
      <c r="E8" s="35"/>
      <c r="F8" s="33">
        <f>+F7+F6</f>
        <v>65000</v>
      </c>
      <c r="G8" s="33">
        <f>+G7+G6</f>
        <v>6500</v>
      </c>
    </row>
    <row r="9" spans="2:3" ht="12.75">
      <c r="B9" s="1" t="s">
        <v>46</v>
      </c>
      <c r="C9" s="35">
        <v>49000</v>
      </c>
    </row>
    <row r="10" spans="2:3" ht="12.75">
      <c r="B10" s="1" t="s">
        <v>47</v>
      </c>
      <c r="C10" s="36">
        <f>+C2</f>
        <v>50000</v>
      </c>
    </row>
    <row r="11" spans="2:3" ht="12.75">
      <c r="B11" s="37" t="s">
        <v>48</v>
      </c>
      <c r="C11" s="38">
        <f>+C10-C9</f>
        <v>1000</v>
      </c>
    </row>
    <row r="13" spans="1:4" ht="12.75">
      <c r="A13" s="1" t="s">
        <v>12</v>
      </c>
      <c r="B13" s="1" t="s">
        <v>49</v>
      </c>
      <c r="C13" s="1" t="s">
        <v>44</v>
      </c>
      <c r="D13" s="1" t="s">
        <v>48</v>
      </c>
    </row>
    <row r="14" spans="3:14" ht="12.75" customHeight="1">
      <c r="C14" s="35">
        <f>+E2</f>
        <v>15000</v>
      </c>
      <c r="D14" s="35">
        <f>+C11</f>
        <v>1000</v>
      </c>
      <c r="E14" s="39">
        <f>+C14+D14</f>
        <v>16000</v>
      </c>
      <c r="H14" s="40" t="s">
        <v>50</v>
      </c>
      <c r="I14" s="40"/>
      <c r="J14" s="40"/>
      <c r="K14" s="40"/>
      <c r="L14" s="40"/>
      <c r="M14" s="40"/>
      <c r="N14" s="40"/>
    </row>
    <row r="16" spans="2:4" ht="12.75">
      <c r="B16" s="1" t="s">
        <v>49</v>
      </c>
      <c r="C16" s="1" t="s">
        <v>51</v>
      </c>
      <c r="D16" s="1" t="s">
        <v>52</v>
      </c>
    </row>
    <row r="17" spans="3:14" ht="46.5" customHeight="1">
      <c r="C17" s="35">
        <f>+B2</f>
        <v>65000</v>
      </c>
      <c r="D17" s="35">
        <f>+C9</f>
        <v>49000</v>
      </c>
      <c r="E17" s="39">
        <f>+C17-D17</f>
        <v>16000</v>
      </c>
      <c r="H17" s="41" t="s">
        <v>53</v>
      </c>
      <c r="I17" s="41"/>
      <c r="J17" s="41"/>
      <c r="K17" s="41"/>
      <c r="L17" s="41"/>
      <c r="M17" s="41"/>
      <c r="N17" s="41"/>
    </row>
  </sheetData>
  <sheetProtection selectLockedCells="1" selectUnlockedCells="1"/>
  <mergeCells count="3">
    <mergeCell ref="H2:N2"/>
    <mergeCell ref="H14:N14"/>
    <mergeCell ref="H17:N17"/>
  </mergeCells>
  <printOptions/>
  <pageMargins left="0.75" right="0.75" top="1" bottom="1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Golpe</dc:creator>
  <cp:keywords/>
  <dc:description/>
  <cp:lastModifiedBy/>
  <cp:lastPrinted>2011-10-05T23:04:05Z</cp:lastPrinted>
  <dcterms:created xsi:type="dcterms:W3CDTF">2007-10-23T21:54:10Z</dcterms:created>
  <dcterms:modified xsi:type="dcterms:W3CDTF">2022-09-14T22:42:31Z</dcterms:modified>
  <cp:category/>
  <cp:version/>
  <cp:contentType/>
  <cp:contentStatus/>
  <cp:revision>3</cp:revision>
</cp:coreProperties>
</file>