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300" windowWidth="14880" windowHeight="7815"/>
  </bookViews>
  <sheets>
    <sheet name="Ejemplo 1" sheetId="1" r:id="rId1"/>
    <sheet name="Ejemplo 2" sheetId="5" r:id="rId2"/>
  </sheets>
  <definedNames>
    <definedName name="OpenSolver_ChosenSolver" localSheetId="1" hidden="1">CBC</definedName>
    <definedName name="solver_adj" localSheetId="0" hidden="1">'Ejemplo 1'!$B$20:$B$22</definedName>
    <definedName name="solver_adj" localSheetId="1" hidden="1">'Ejemplo 2'!$E$41:$G$56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hs1" localSheetId="0" hidden="1">'Ejemplo 1'!$B$25</definedName>
    <definedName name="solver_lhs1" localSheetId="1" hidden="1">'Ejemplo 2'!$E$41:$G$56</definedName>
    <definedName name="solver_lhs2" localSheetId="0" hidden="1">'Ejemplo 1'!$B$20:$B$22</definedName>
    <definedName name="solver_lhs2" localSheetId="1" hidden="1">'Ejemplo 2'!$J$41:$J$56</definedName>
    <definedName name="solver_lhs3" localSheetId="1" hidden="1">'Ejemplo 2'!$K$42:$L$56</definedName>
    <definedName name="solver_lin" localSheetId="0" hidden="1">2</definedName>
    <definedName name="solver_lin" localSheetId="1" hidden="1">2</definedName>
    <definedName name="solver_neg" localSheetId="0" hidden="1">2</definedName>
    <definedName name="solver_neg" localSheetId="1" hidden="1">2</definedName>
    <definedName name="solver_num" localSheetId="0" hidden="1">2</definedName>
    <definedName name="solver_num" localSheetId="1" hidden="1">3</definedName>
    <definedName name="solver_nwt" localSheetId="0" hidden="1">1</definedName>
    <definedName name="solver_nwt" localSheetId="1" hidden="1">2</definedName>
    <definedName name="solver_opt" localSheetId="0" hidden="1">'Ejemplo 1'!$B$17</definedName>
    <definedName name="solver_opt" localSheetId="1" hidden="1">'Ejemplo 2'!$I$58</definedName>
    <definedName name="solver_pre" localSheetId="0" hidden="1">0.000001</definedName>
    <definedName name="solver_pre" localSheetId="1" hidden="1">0.000001</definedName>
    <definedName name="solver_rel1" localSheetId="0" hidden="1">2</definedName>
    <definedName name="solver_rel1" localSheetId="1" hidden="1">3</definedName>
    <definedName name="solver_rel2" localSheetId="0" hidden="1">3</definedName>
    <definedName name="solver_rel2" localSheetId="1" hidden="1">2</definedName>
    <definedName name="solver_rel3" localSheetId="1" hidden="1">1</definedName>
    <definedName name="solver_rhs1" localSheetId="0" hidden="1">0</definedName>
    <definedName name="solver_rhs1" localSheetId="1" hidden="1">0</definedName>
    <definedName name="solver_rhs2" localSheetId="0" hidden="1">0</definedName>
    <definedName name="solver_rhs2" localSheetId="1" hidden="1">0</definedName>
    <definedName name="solver_rhs3" localSheetId="1" hidden="1">0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1</definedName>
    <definedName name="solver_tim" localSheetId="0" hidden="1">100</definedName>
    <definedName name="solver_tim" localSheetId="1" hidden="1">100</definedName>
    <definedName name="solver_tol" localSheetId="0" hidden="1">0.05</definedName>
    <definedName name="solver_tol" localSheetId="1" hidden="1">0.05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45621"/>
</workbook>
</file>

<file path=xl/calcChain.xml><?xml version="1.0" encoding="utf-8"?>
<calcChain xmlns="http://schemas.openxmlformats.org/spreadsheetml/2006/main">
  <c r="H56" i="5" l="1"/>
  <c r="J56" i="5" s="1"/>
  <c r="H55" i="5"/>
  <c r="H54" i="5"/>
  <c r="H53" i="5"/>
  <c r="H52" i="5"/>
  <c r="H51" i="5"/>
  <c r="H50" i="5"/>
  <c r="H49" i="5"/>
  <c r="J49" i="5" s="1"/>
  <c r="H48" i="5"/>
  <c r="H47" i="5"/>
  <c r="H46" i="5"/>
  <c r="H45" i="5"/>
  <c r="H44" i="5"/>
  <c r="H43" i="5"/>
  <c r="A43" i="5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H42" i="5"/>
  <c r="H41" i="5"/>
  <c r="I41" i="5" s="1"/>
  <c r="B17" i="1"/>
  <c r="B25" i="1"/>
  <c r="K52" i="5" l="1"/>
  <c r="K56" i="5"/>
  <c r="K54" i="5"/>
  <c r="L47" i="5"/>
  <c r="L45" i="5"/>
  <c r="L49" i="5"/>
  <c r="K44" i="5"/>
  <c r="K48" i="5"/>
  <c r="L51" i="5"/>
  <c r="L55" i="5"/>
  <c r="J55" i="5"/>
  <c r="I55" i="5"/>
  <c r="L43" i="5"/>
  <c r="K46" i="5"/>
  <c r="K50" i="5"/>
  <c r="L53" i="5"/>
  <c r="I56" i="5"/>
  <c r="J53" i="5"/>
  <c r="I42" i="5"/>
  <c r="K43" i="5"/>
  <c r="I44" i="5"/>
  <c r="K45" i="5"/>
  <c r="I46" i="5"/>
  <c r="K47" i="5"/>
  <c r="I48" i="5"/>
  <c r="K49" i="5"/>
  <c r="I50" i="5"/>
  <c r="K51" i="5"/>
  <c r="I52" i="5"/>
  <c r="K53" i="5"/>
  <c r="I54" i="5"/>
  <c r="K55" i="5"/>
  <c r="L42" i="5"/>
  <c r="J43" i="5"/>
  <c r="L44" i="5"/>
  <c r="J45" i="5"/>
  <c r="L46" i="5"/>
  <c r="J47" i="5"/>
  <c r="L48" i="5"/>
  <c r="L50" i="5"/>
  <c r="J51" i="5"/>
  <c r="L52" i="5"/>
  <c r="L54" i="5"/>
  <c r="L56" i="5"/>
  <c r="J41" i="5"/>
  <c r="K42" i="5"/>
  <c r="I43" i="5"/>
  <c r="I45" i="5"/>
  <c r="I47" i="5"/>
  <c r="I49" i="5"/>
  <c r="I51" i="5"/>
  <c r="I53" i="5"/>
  <c r="J42" i="5"/>
  <c r="J44" i="5"/>
  <c r="J46" i="5"/>
  <c r="J48" i="5"/>
  <c r="J50" i="5"/>
  <c r="J52" i="5"/>
  <c r="J54" i="5"/>
  <c r="I58" i="5" l="1"/>
</calcChain>
</file>

<file path=xl/sharedStrings.xml><?xml version="1.0" encoding="utf-8"?>
<sst xmlns="http://schemas.openxmlformats.org/spreadsheetml/2006/main" count="31" uniqueCount="29">
  <si>
    <t>Función objetivo</t>
  </si>
  <si>
    <t>Variables de decisión</t>
  </si>
  <si>
    <t>Balance de masa</t>
  </si>
  <si>
    <t>Restricciones de igualdad [h(x) = 0]</t>
  </si>
  <si>
    <t xml:space="preserve">Problema de Reconciliación </t>
  </si>
  <si>
    <t>FO</t>
  </si>
  <si>
    <t>Suma</t>
  </si>
  <si>
    <t>h(x)</t>
  </si>
  <si>
    <t>Tiempo</t>
  </si>
  <si>
    <r>
      <t>C</t>
    </r>
    <r>
      <rPr>
        <vertAlign val="subscript"/>
        <sz val="11"/>
        <color theme="0"/>
        <rFont val="Calibri"/>
        <family val="2"/>
        <scheme val="minor"/>
      </rPr>
      <t>A</t>
    </r>
    <r>
      <rPr>
        <sz val="11"/>
        <color theme="0"/>
        <rFont val="Calibri"/>
        <family val="2"/>
        <scheme val="minor"/>
      </rPr>
      <t xml:space="preserve"> (M)</t>
    </r>
  </si>
  <si>
    <r>
      <t>C</t>
    </r>
    <r>
      <rPr>
        <vertAlign val="subscript"/>
        <sz val="11"/>
        <color theme="0"/>
        <rFont val="Calibri"/>
        <family val="2"/>
        <scheme val="minor"/>
      </rPr>
      <t>R</t>
    </r>
    <r>
      <rPr>
        <sz val="11"/>
        <color theme="0"/>
        <rFont val="Calibri"/>
        <family val="2"/>
        <scheme val="minor"/>
      </rPr>
      <t xml:space="preserve"> (M)</t>
    </r>
  </si>
  <si>
    <r>
      <t>C</t>
    </r>
    <r>
      <rPr>
        <vertAlign val="subscript"/>
        <sz val="11"/>
        <color theme="0"/>
        <rFont val="Calibri"/>
        <family val="2"/>
        <scheme val="minor"/>
      </rPr>
      <t>S</t>
    </r>
    <r>
      <rPr>
        <sz val="11"/>
        <color theme="0"/>
        <rFont val="Calibri"/>
        <family val="2"/>
        <scheme val="minor"/>
      </rPr>
      <t xml:space="preserve"> (M)</t>
    </r>
  </si>
  <si>
    <t>Problema de reconciliación</t>
  </si>
  <si>
    <r>
      <t>C</t>
    </r>
    <r>
      <rPr>
        <vertAlign val="subscript"/>
        <sz val="11"/>
        <color theme="0"/>
        <rFont val="Calibri"/>
        <family val="2"/>
        <scheme val="minor"/>
      </rPr>
      <t>A</t>
    </r>
    <r>
      <rPr>
        <sz val="11"/>
        <color theme="0"/>
        <rFont val="Calibri"/>
        <family val="2"/>
        <scheme val="minor"/>
      </rPr>
      <t xml:space="preserve"> Rec</t>
    </r>
  </si>
  <si>
    <r>
      <t>C</t>
    </r>
    <r>
      <rPr>
        <vertAlign val="subscript"/>
        <sz val="11"/>
        <color theme="0"/>
        <rFont val="Calibri"/>
        <family val="2"/>
        <scheme val="minor"/>
      </rPr>
      <t>R</t>
    </r>
    <r>
      <rPr>
        <sz val="11"/>
        <color theme="0"/>
        <rFont val="Calibri"/>
        <family val="2"/>
        <scheme val="minor"/>
      </rPr>
      <t xml:space="preserve"> Rec</t>
    </r>
  </si>
  <si>
    <r>
      <t>C</t>
    </r>
    <r>
      <rPr>
        <vertAlign val="subscript"/>
        <sz val="11"/>
        <color theme="0"/>
        <rFont val="Calibri"/>
        <family val="2"/>
        <scheme val="minor"/>
      </rPr>
      <t>S</t>
    </r>
    <r>
      <rPr>
        <sz val="11"/>
        <color theme="0"/>
        <rFont val="Calibri"/>
        <family val="2"/>
        <scheme val="minor"/>
      </rPr>
      <t xml:space="preserve"> Rec</t>
    </r>
  </si>
  <si>
    <t>Detección Error Grosero (GED) 1: Medidas OK; 0: GED</t>
  </si>
  <si>
    <t>Restricciones de igualdad [h(x) = 0]; Balance de masa global</t>
  </si>
  <si>
    <r>
      <t xml:space="preserve">Restricciones de desigualdad [g(x) </t>
    </r>
    <r>
      <rPr>
        <sz val="11"/>
        <color theme="0"/>
        <rFont val="Symbol"/>
        <family val="1"/>
        <charset val="2"/>
      </rPr>
      <t>£</t>
    </r>
    <r>
      <rPr>
        <sz val="11"/>
        <color theme="0"/>
        <rFont val="Calibri"/>
        <family val="2"/>
      </rPr>
      <t xml:space="preserve"> 0]</t>
    </r>
  </si>
  <si>
    <r>
      <t>C</t>
    </r>
    <r>
      <rPr>
        <vertAlign val="subscript"/>
        <sz val="11"/>
        <color theme="0"/>
        <rFont val="Calibri"/>
        <family val="2"/>
        <scheme val="minor"/>
      </rPr>
      <t>A</t>
    </r>
    <r>
      <rPr>
        <sz val="11"/>
        <color theme="0"/>
        <rFont val="Calibri"/>
        <family val="2"/>
        <scheme val="minor"/>
      </rPr>
      <t xml:space="preserve"> decreciente</t>
    </r>
  </si>
  <si>
    <r>
      <t>C</t>
    </r>
    <r>
      <rPr>
        <vertAlign val="subscript"/>
        <sz val="11"/>
        <color theme="0"/>
        <rFont val="Calibri"/>
        <family val="2"/>
        <scheme val="minor"/>
      </rPr>
      <t>S</t>
    </r>
    <r>
      <rPr>
        <sz val="11"/>
        <color theme="0"/>
        <rFont val="Calibri"/>
        <family val="2"/>
        <scheme val="minor"/>
      </rPr>
      <t xml:space="preserve"> Creciente</t>
    </r>
  </si>
  <si>
    <t>Error máximo en concentraciones</t>
  </si>
  <si>
    <r>
      <t>Caudal medido (m3/h) (Q</t>
    </r>
    <r>
      <rPr>
        <vertAlign val="subscript"/>
        <sz val="11"/>
        <color theme="0"/>
        <rFont val="Calibri"/>
        <family val="2"/>
        <scheme val="minor"/>
      </rPr>
      <t>1,M</t>
    </r>
    <r>
      <rPr>
        <sz val="11"/>
        <color theme="0"/>
        <rFont val="Calibri"/>
        <family val="2"/>
        <scheme val="minor"/>
      </rPr>
      <t>)</t>
    </r>
  </si>
  <si>
    <r>
      <t>Caudal medido (m3/h) (Q</t>
    </r>
    <r>
      <rPr>
        <vertAlign val="subscript"/>
        <sz val="11"/>
        <color theme="0"/>
        <rFont val="Calibri"/>
        <family val="2"/>
        <scheme val="minor"/>
      </rPr>
      <t>3,M</t>
    </r>
    <r>
      <rPr>
        <sz val="11"/>
        <color theme="0"/>
        <rFont val="Calibri"/>
        <family val="2"/>
        <scheme val="minor"/>
      </rPr>
      <t>)</t>
    </r>
  </si>
  <si>
    <r>
      <t>Caudal medido (m3/h) (Q</t>
    </r>
    <r>
      <rPr>
        <vertAlign val="subscript"/>
        <sz val="11"/>
        <color theme="0"/>
        <rFont val="Calibri"/>
        <family val="2"/>
        <scheme val="minor"/>
      </rPr>
      <t>2,M</t>
    </r>
    <r>
      <rPr>
        <sz val="11"/>
        <color theme="0"/>
        <rFont val="Calibri"/>
        <family val="2"/>
        <scheme val="minor"/>
      </rPr>
      <t>)</t>
    </r>
  </si>
  <si>
    <r>
      <t>Caudal reconciliado 1 (m3/h) (Q</t>
    </r>
    <r>
      <rPr>
        <vertAlign val="subscript"/>
        <sz val="11"/>
        <color theme="0"/>
        <rFont val="Calibri"/>
        <family val="2"/>
        <scheme val="minor"/>
      </rPr>
      <t>1,R</t>
    </r>
    <r>
      <rPr>
        <sz val="11"/>
        <color theme="0"/>
        <rFont val="Calibri"/>
        <family val="2"/>
        <scheme val="minor"/>
      </rPr>
      <t>)</t>
    </r>
  </si>
  <si>
    <r>
      <t>Caudal reconciliado 2 (m3/h) (Q</t>
    </r>
    <r>
      <rPr>
        <vertAlign val="subscript"/>
        <sz val="11"/>
        <color theme="0"/>
        <rFont val="Calibri"/>
        <family val="2"/>
        <scheme val="minor"/>
      </rPr>
      <t>2,R</t>
    </r>
    <r>
      <rPr>
        <sz val="11"/>
        <color theme="0"/>
        <rFont val="Calibri"/>
        <family val="2"/>
        <scheme val="minor"/>
      </rPr>
      <t>)</t>
    </r>
  </si>
  <si>
    <r>
      <t>Caudal reconciliado 3 (m3/h) (Q</t>
    </r>
    <r>
      <rPr>
        <vertAlign val="subscript"/>
        <sz val="11"/>
        <color theme="0"/>
        <rFont val="Calibri"/>
        <family val="2"/>
        <scheme val="minor"/>
      </rPr>
      <t>3,R</t>
    </r>
    <r>
      <rPr>
        <sz val="11"/>
        <color theme="0"/>
        <rFont val="Calibri"/>
        <family val="2"/>
        <scheme val="minor"/>
      </rPr>
      <t>)</t>
    </r>
  </si>
  <si>
    <t>Medidas experimentales (divorciados)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</si>
</sst>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0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sz val="11"/>
      <color theme="0"/>
      <name val="Symbol"/>
      <family val="1"/>
      <charset val="2"/>
    </font>
    <font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0066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164" fontId="0" fillId="5" borderId="0" xfId="0" applyNumberFormat="1" applyFill="1" applyAlignment="1">
      <alignment horizontal="center"/>
    </xf>
    <xf numFmtId="164" fontId="1" fillId="8" borderId="0" xfId="0" applyNumberFormat="1" applyFon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65" fontId="1" fillId="8" borderId="0" xfId="0" applyNumberFormat="1" applyFont="1" applyFill="1" applyAlignment="1">
      <alignment horizontal="center"/>
    </xf>
    <xf numFmtId="165" fontId="1" fillId="3" borderId="0" xfId="0" applyNumberFormat="1" applyFont="1" applyFill="1" applyAlignment="1">
      <alignment horizontal="center"/>
    </xf>
    <xf numFmtId="164" fontId="0" fillId="0" borderId="0" xfId="0" applyNumberFormat="1"/>
    <xf numFmtId="166" fontId="1" fillId="8" borderId="0" xfId="0" applyNumberFormat="1" applyFont="1" applyFill="1" applyAlignment="1">
      <alignment horizontal="center"/>
    </xf>
    <xf numFmtId="0" fontId="0" fillId="4" borderId="0" xfId="0" applyFill="1"/>
    <xf numFmtId="0" fontId="1" fillId="6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color theme="0"/>
      </font>
      <fill>
        <patternFill>
          <bgColor rgb="FF00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9999"/>
      <color rgb="FF00CC00"/>
      <color rgb="FFFF9900"/>
      <color rgb="FF3399FF"/>
      <color rgb="FF0000FF"/>
      <color rgb="FF000099"/>
      <color rgb="FF800000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UY" sz="1600"/>
              <a:t>Perfiles</a:t>
            </a:r>
            <a:r>
              <a:rPr lang="es-UY" sz="1600" baseline="0"/>
              <a:t> experimentales</a:t>
            </a:r>
            <a:endParaRPr lang="es-UY" sz="1600"/>
          </a:p>
        </c:rich>
      </c:tx>
      <c:layout>
        <c:manualLayout>
          <c:xMode val="edge"/>
          <c:yMode val="edge"/>
          <c:x val="0.35312325278708079"/>
          <c:y val="4.80480480480480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465896676614784E-2"/>
          <c:y val="5.664032536473481E-2"/>
          <c:w val="0.90478646059297785"/>
          <c:h val="0.84575025419119909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spPr>
            <a:ln w="28575">
              <a:solidFill>
                <a:srgbClr val="0000FF">
                  <a:alpha val="15000"/>
                </a:srgbClr>
              </a:solidFill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'Ejemplo 2'!$A$41:$A$56</c:f>
              <c:numCache>
                <c:formatCode>0.0</c:formatCode>
                <c:ptCount val="16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'Ejemplo 2'!$B$41:$B$56</c:f>
              <c:numCache>
                <c:formatCode>0.000</c:formatCode>
                <c:ptCount val="16"/>
                <c:pt idx="0">
                  <c:v>0.76475371292302641</c:v>
                </c:pt>
                <c:pt idx="1">
                  <c:v>0.82615652342069301</c:v>
                </c:pt>
                <c:pt idx="2">
                  <c:v>0.55958283619800286</c:v>
                </c:pt>
                <c:pt idx="3">
                  <c:v>0.3976592947693337</c:v>
                </c:pt>
                <c:pt idx="4">
                  <c:v>0.32115322122802009</c:v>
                </c:pt>
                <c:pt idx="5">
                  <c:v>0.24417283845858848</c:v>
                </c:pt>
                <c:pt idx="6">
                  <c:v>0.16386424296473917</c:v>
                </c:pt>
                <c:pt idx="7">
                  <c:v>0.12938498493831632</c:v>
                </c:pt>
                <c:pt idx="8">
                  <c:v>8.964221358668216E-2</c:v>
                </c:pt>
                <c:pt idx="9">
                  <c:v>6.5167924929475735E-2</c:v>
                </c:pt>
                <c:pt idx="10">
                  <c:v>5.232107510743645E-2</c:v>
                </c:pt>
                <c:pt idx="11">
                  <c:v>3.5074580159491907E-2</c:v>
                </c:pt>
                <c:pt idx="12">
                  <c:v>2.6390791061817083E-2</c:v>
                </c:pt>
                <c:pt idx="13">
                  <c:v>1.8686177331907916E-2</c:v>
                </c:pt>
                <c:pt idx="14">
                  <c:v>1.3981948350826607E-2</c:v>
                </c:pt>
                <c:pt idx="15">
                  <c:v>1.2528527203775867E-2</c:v>
                </c:pt>
              </c:numCache>
            </c:numRef>
          </c:yVal>
          <c:smooth val="0"/>
        </c:ser>
        <c:ser>
          <c:idx val="1"/>
          <c:order val="1"/>
          <c:tx>
            <c:v>R</c:v>
          </c:tx>
          <c:spPr>
            <a:ln w="28575">
              <a:solidFill>
                <a:srgbClr val="FF0000">
                  <a:alpha val="20000"/>
                </a:srgbClr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'Ejemplo 2'!$A$41:$A$56</c:f>
              <c:numCache>
                <c:formatCode>0.0</c:formatCode>
                <c:ptCount val="16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'Ejemplo 2'!$C$41:$C$56</c:f>
              <c:numCache>
                <c:formatCode>0.000</c:formatCode>
                <c:ptCount val="16"/>
                <c:pt idx="0">
                  <c:v>0.11806327208076199</c:v>
                </c:pt>
                <c:pt idx="1">
                  <c:v>0.24118704249117862</c:v>
                </c:pt>
                <c:pt idx="2">
                  <c:v>0.31481231833416223</c:v>
                </c:pt>
                <c:pt idx="3">
                  <c:v>0.45412689053322641</c:v>
                </c:pt>
                <c:pt idx="4">
                  <c:v>0.35019742250480101</c:v>
                </c:pt>
                <c:pt idx="5">
                  <c:v>0.352305961583396</c:v>
                </c:pt>
                <c:pt idx="6">
                  <c:v>0.34915692053629821</c:v>
                </c:pt>
                <c:pt idx="7">
                  <c:v>0.31515025132941077</c:v>
                </c:pt>
                <c:pt idx="8">
                  <c:v>0.25013390099954502</c:v>
                </c:pt>
                <c:pt idx="9">
                  <c:v>0.25866548784075161</c:v>
                </c:pt>
                <c:pt idx="10">
                  <c:v>0.21035806147006986</c:v>
                </c:pt>
                <c:pt idx="11">
                  <c:v>0.15455775814010628</c:v>
                </c:pt>
                <c:pt idx="12">
                  <c:v>0.15510467618292945</c:v>
                </c:pt>
                <c:pt idx="13">
                  <c:v>0.12547730369113361</c:v>
                </c:pt>
                <c:pt idx="14">
                  <c:v>8.498513778127792E-2</c:v>
                </c:pt>
                <c:pt idx="15">
                  <c:v>9.0338800734292804E-2</c:v>
                </c:pt>
              </c:numCache>
            </c:numRef>
          </c:yVal>
          <c:smooth val="0"/>
        </c:ser>
        <c:ser>
          <c:idx val="2"/>
          <c:order val="2"/>
          <c:tx>
            <c:v>S</c:v>
          </c:tx>
          <c:spPr>
            <a:ln w="28575">
              <a:solidFill>
                <a:srgbClr val="00CC00">
                  <a:alpha val="15000"/>
                </a:srgbClr>
              </a:solidFill>
            </a:ln>
          </c:spPr>
          <c:marker>
            <c:symbol val="triangle"/>
            <c:size val="8"/>
            <c:spPr>
              <a:solidFill>
                <a:srgbClr val="00CC00"/>
              </a:solidFill>
              <a:ln>
                <a:solidFill>
                  <a:srgbClr val="00CC00"/>
                </a:solidFill>
              </a:ln>
            </c:spPr>
          </c:marker>
          <c:xVal>
            <c:numRef>
              <c:f>'Ejemplo 2'!$A$41:$A$56</c:f>
              <c:numCache>
                <c:formatCode>0.0</c:formatCode>
                <c:ptCount val="16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'Ejemplo 2'!$D$41:$D$56</c:f>
              <c:numCache>
                <c:formatCode>0.000</c:formatCode>
                <c:ptCount val="16"/>
                <c:pt idx="0">
                  <c:v>8.7311390582139568E-3</c:v>
                </c:pt>
                <c:pt idx="1">
                  <c:v>2.9354709835600176E-2</c:v>
                </c:pt>
                <c:pt idx="2">
                  <c:v>0.11076411217117908</c:v>
                </c:pt>
                <c:pt idx="3">
                  <c:v>0.1784317751094408</c:v>
                </c:pt>
                <c:pt idx="4">
                  <c:v>0.26843129579285546</c:v>
                </c:pt>
                <c:pt idx="5">
                  <c:v>0.43912507601767514</c:v>
                </c:pt>
                <c:pt idx="6">
                  <c:v>0.41061012625333315</c:v>
                </c:pt>
                <c:pt idx="7">
                  <c:v>0.6271096074326864</c:v>
                </c:pt>
                <c:pt idx="8">
                  <c:v>0.58790835832601429</c:v>
                </c:pt>
                <c:pt idx="9">
                  <c:v>0.72369677882556249</c:v>
                </c:pt>
                <c:pt idx="10">
                  <c:v>0.83919164686688752</c:v>
                </c:pt>
                <c:pt idx="11">
                  <c:v>0.81009447731095885</c:v>
                </c:pt>
                <c:pt idx="12">
                  <c:v>0.87462960207567375</c:v>
                </c:pt>
                <c:pt idx="13">
                  <c:v>0.91146757676635681</c:v>
                </c:pt>
                <c:pt idx="14">
                  <c:v>0.98572162020397969</c:v>
                </c:pt>
                <c:pt idx="15">
                  <c:v>0.94111100812845172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664128"/>
        <c:axId val="255666432"/>
      </c:scatterChart>
      <c:valAx>
        <c:axId val="2556641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UY" sz="1200"/>
                  <a:t>Tíempo</a:t>
                </a:r>
              </a:p>
            </c:rich>
          </c:tx>
          <c:layout>
            <c:manualLayout>
              <c:xMode val="edge"/>
              <c:yMode val="edge"/>
              <c:x val="0.46224713526662825"/>
              <c:y val="0.943948220064724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UY"/>
          </a:p>
        </c:txPr>
        <c:crossAx val="255666432"/>
        <c:crosses val="autoZero"/>
        <c:crossBetween val="midCat"/>
        <c:majorUnit val="1"/>
        <c:minorUnit val="1"/>
      </c:valAx>
      <c:valAx>
        <c:axId val="25566643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UY" sz="1200"/>
                  <a:t>Concentraciones  (M)</a:t>
                </a:r>
              </a:p>
            </c:rich>
          </c:tx>
          <c:layout>
            <c:manualLayout>
              <c:xMode val="edge"/>
              <c:yMode val="edge"/>
              <c:x val="1.2824890059744262E-3"/>
              <c:y val="0.3409820529190608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255664128"/>
        <c:crosses val="autoZero"/>
        <c:crossBetween val="midCat"/>
        <c:majorUnit val="0.05"/>
        <c:minorUnit val="0.05"/>
      </c:valAx>
    </c:plotArea>
    <c:legend>
      <c:legendPos val="b"/>
      <c:layout>
        <c:manualLayout>
          <c:xMode val="edge"/>
          <c:yMode val="edge"/>
          <c:x val="8.8371583125280068E-2"/>
          <c:y val="0.95318339576484978"/>
          <c:w val="0.168836485763598"/>
          <c:h val="4.34424345605448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UY" sz="1600"/>
              <a:t>Perfiles</a:t>
            </a:r>
            <a:r>
              <a:rPr lang="es-UY" sz="1600" baseline="0"/>
              <a:t> reconciliados</a:t>
            </a:r>
            <a:endParaRPr lang="es-UY" sz="1600"/>
          </a:p>
        </c:rich>
      </c:tx>
      <c:layout>
        <c:manualLayout>
          <c:xMode val="edge"/>
          <c:yMode val="edge"/>
          <c:x val="0.36274953192537329"/>
          <c:y val="4.80480480480480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857831606798376E-2"/>
          <c:y val="5.6640325364734782E-2"/>
          <c:w val="0.90164718065944061"/>
          <c:h val="0.84575025419119954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spPr>
            <a:ln w="28575">
              <a:solidFill>
                <a:srgbClr val="0000FF">
                  <a:alpha val="15000"/>
                </a:srgbClr>
              </a:solidFill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'Ejemplo 2'!$A$41:$A$56</c:f>
              <c:numCache>
                <c:formatCode>0.0</c:formatCode>
                <c:ptCount val="16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'Ejemplo 2'!$E$41:$E$56</c:f>
              <c:numCache>
                <c:formatCode>0.000</c:formatCode>
                <c:ptCount val="16"/>
                <c:pt idx="0">
                  <c:v>0.76475371292302641</c:v>
                </c:pt>
                <c:pt idx="1">
                  <c:v>0.82615652342069301</c:v>
                </c:pt>
                <c:pt idx="2">
                  <c:v>0.55958283619800286</c:v>
                </c:pt>
                <c:pt idx="3">
                  <c:v>0.3976592947693337</c:v>
                </c:pt>
                <c:pt idx="4">
                  <c:v>0.32115322122802009</c:v>
                </c:pt>
                <c:pt idx="5">
                  <c:v>0.24417283845858848</c:v>
                </c:pt>
                <c:pt idx="6">
                  <c:v>0.16386424296473917</c:v>
                </c:pt>
                <c:pt idx="7">
                  <c:v>0.12938498493831632</c:v>
                </c:pt>
                <c:pt idx="8">
                  <c:v>8.964221358668216E-2</c:v>
                </c:pt>
                <c:pt idx="9">
                  <c:v>6.5167924929475735E-2</c:v>
                </c:pt>
                <c:pt idx="10">
                  <c:v>5.232107510743645E-2</c:v>
                </c:pt>
                <c:pt idx="11">
                  <c:v>3.5074580159491907E-2</c:v>
                </c:pt>
                <c:pt idx="12">
                  <c:v>2.6390791061817083E-2</c:v>
                </c:pt>
                <c:pt idx="13">
                  <c:v>1.8686177331907916E-2</c:v>
                </c:pt>
                <c:pt idx="14">
                  <c:v>1.3981948350826607E-2</c:v>
                </c:pt>
                <c:pt idx="15">
                  <c:v>1.2528527203775867E-2</c:v>
                </c:pt>
              </c:numCache>
            </c:numRef>
          </c:yVal>
          <c:smooth val="0"/>
        </c:ser>
        <c:ser>
          <c:idx val="1"/>
          <c:order val="1"/>
          <c:tx>
            <c:v>R</c:v>
          </c:tx>
          <c:spPr>
            <a:ln w="28575">
              <a:solidFill>
                <a:srgbClr val="FF0000">
                  <a:alpha val="20000"/>
                </a:srgbClr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'Ejemplo 2'!$A$41:$A$56</c:f>
              <c:numCache>
                <c:formatCode>0.0</c:formatCode>
                <c:ptCount val="16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'Ejemplo 2'!$F$41:$F$56</c:f>
              <c:numCache>
                <c:formatCode>0.000</c:formatCode>
                <c:ptCount val="16"/>
                <c:pt idx="0">
                  <c:v>0.11806327208076199</c:v>
                </c:pt>
                <c:pt idx="1">
                  <c:v>0.24118704249117862</c:v>
                </c:pt>
                <c:pt idx="2">
                  <c:v>0.31481231833416223</c:v>
                </c:pt>
                <c:pt idx="3">
                  <c:v>0.45412689053322641</c:v>
                </c:pt>
                <c:pt idx="4">
                  <c:v>0.35019742250480101</c:v>
                </c:pt>
                <c:pt idx="5">
                  <c:v>0.352305961583396</c:v>
                </c:pt>
                <c:pt idx="6">
                  <c:v>0.34915692053629821</c:v>
                </c:pt>
                <c:pt idx="7">
                  <c:v>0.31515025132941077</c:v>
                </c:pt>
                <c:pt idx="8">
                  <c:v>0.25013390099954502</c:v>
                </c:pt>
                <c:pt idx="9">
                  <c:v>0.25866548784075161</c:v>
                </c:pt>
                <c:pt idx="10">
                  <c:v>0.21035806147006986</c:v>
                </c:pt>
                <c:pt idx="11">
                  <c:v>0.15455775814010628</c:v>
                </c:pt>
                <c:pt idx="12">
                  <c:v>0.15510467618292945</c:v>
                </c:pt>
                <c:pt idx="13">
                  <c:v>0.12547730369113361</c:v>
                </c:pt>
                <c:pt idx="14">
                  <c:v>8.498513778127792E-2</c:v>
                </c:pt>
                <c:pt idx="15">
                  <c:v>9.0338800734292804E-2</c:v>
                </c:pt>
              </c:numCache>
            </c:numRef>
          </c:yVal>
          <c:smooth val="0"/>
        </c:ser>
        <c:ser>
          <c:idx val="2"/>
          <c:order val="2"/>
          <c:tx>
            <c:v>S</c:v>
          </c:tx>
          <c:spPr>
            <a:ln w="28575">
              <a:solidFill>
                <a:srgbClr val="00CC00">
                  <a:alpha val="15000"/>
                </a:srgbClr>
              </a:solidFill>
            </a:ln>
          </c:spPr>
          <c:marker>
            <c:symbol val="triangle"/>
            <c:size val="8"/>
            <c:spPr>
              <a:solidFill>
                <a:srgbClr val="00CC00"/>
              </a:solidFill>
              <a:ln>
                <a:solidFill>
                  <a:srgbClr val="00CC00"/>
                </a:solidFill>
              </a:ln>
            </c:spPr>
          </c:marker>
          <c:xVal>
            <c:numRef>
              <c:f>'Ejemplo 2'!$A$41:$A$56</c:f>
              <c:numCache>
                <c:formatCode>0.0</c:formatCode>
                <c:ptCount val="16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'Ejemplo 2'!$G$41:$G$56</c:f>
              <c:numCache>
                <c:formatCode>0.000</c:formatCode>
                <c:ptCount val="16"/>
                <c:pt idx="0">
                  <c:v>8.7311390582139568E-3</c:v>
                </c:pt>
                <c:pt idx="1">
                  <c:v>2.9354709835600176E-2</c:v>
                </c:pt>
                <c:pt idx="2">
                  <c:v>0.11076411217117908</c:v>
                </c:pt>
                <c:pt idx="3">
                  <c:v>0.1784317751094408</c:v>
                </c:pt>
                <c:pt idx="4">
                  <c:v>0.26843129579285546</c:v>
                </c:pt>
                <c:pt idx="5">
                  <c:v>0.43912507601767514</c:v>
                </c:pt>
                <c:pt idx="6">
                  <c:v>0.41061012625333315</c:v>
                </c:pt>
                <c:pt idx="7">
                  <c:v>0.6271096074326864</c:v>
                </c:pt>
                <c:pt idx="8">
                  <c:v>0.58790835832601429</c:v>
                </c:pt>
                <c:pt idx="9">
                  <c:v>0.72369677882556249</c:v>
                </c:pt>
                <c:pt idx="10">
                  <c:v>0.83919164686688752</c:v>
                </c:pt>
                <c:pt idx="11">
                  <c:v>0.81009447731095885</c:v>
                </c:pt>
                <c:pt idx="12">
                  <c:v>0.87462960207567375</c:v>
                </c:pt>
                <c:pt idx="13">
                  <c:v>0.91146757676635681</c:v>
                </c:pt>
                <c:pt idx="14">
                  <c:v>0.98572162020397969</c:v>
                </c:pt>
                <c:pt idx="15">
                  <c:v>0.94111100812845172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717376"/>
        <c:axId val="255719680"/>
      </c:scatterChart>
      <c:valAx>
        <c:axId val="2557173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UY" sz="1200"/>
                  <a:t>Tíempo</a:t>
                </a:r>
              </a:p>
            </c:rich>
          </c:tx>
          <c:layout>
            <c:manualLayout>
              <c:xMode val="edge"/>
              <c:yMode val="edge"/>
              <c:x val="0.46224713526662825"/>
              <c:y val="0.9439482200647251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UY"/>
          </a:p>
        </c:txPr>
        <c:crossAx val="255719680"/>
        <c:crosses val="autoZero"/>
        <c:crossBetween val="midCat"/>
        <c:majorUnit val="1"/>
        <c:minorUnit val="1"/>
      </c:valAx>
      <c:valAx>
        <c:axId val="255719680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UY" sz="1200"/>
                  <a:t>Concentraciones  (M)</a:t>
                </a:r>
              </a:p>
            </c:rich>
          </c:tx>
          <c:layout>
            <c:manualLayout>
              <c:xMode val="edge"/>
              <c:yMode val="edge"/>
              <c:x val="2.8860550070566393E-3"/>
              <c:y val="0.32656763850464643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255717376"/>
        <c:crosses val="autoZero"/>
        <c:crossBetween val="midCat"/>
        <c:majorUnit val="0.05"/>
        <c:minorUnit val="0.05"/>
      </c:valAx>
    </c:plotArea>
    <c:legend>
      <c:legendPos val="b"/>
      <c:layout>
        <c:manualLayout>
          <c:xMode val="edge"/>
          <c:yMode val="edge"/>
          <c:x val="7.5540203900569272E-2"/>
          <c:y val="0.95318341964011255"/>
          <c:w val="0.16104911863047522"/>
          <c:h val="4.3442434560544814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UY" sz="1600"/>
              <a:t>Comparación</a:t>
            </a:r>
            <a:r>
              <a:rPr lang="es-UY" sz="1600" baseline="0"/>
              <a:t> A</a:t>
            </a:r>
            <a:endParaRPr lang="es-UY" sz="1600"/>
          </a:p>
        </c:rich>
      </c:tx>
      <c:layout>
        <c:manualLayout>
          <c:xMode val="edge"/>
          <c:yMode val="edge"/>
          <c:x val="0.420490838998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69607196193524E-2"/>
          <c:y val="5.6640325364734755E-2"/>
          <c:w val="0.89683540507004544"/>
          <c:h val="0.84575025419119998"/>
        </c:manualLayout>
      </c:layout>
      <c:scatterChart>
        <c:scatterStyle val="lineMarker"/>
        <c:varyColors val="0"/>
        <c:ser>
          <c:idx val="0"/>
          <c:order val="0"/>
          <c:tx>
            <c:v>Exp.</c:v>
          </c:tx>
          <c:spPr>
            <a:ln w="28575">
              <a:solidFill>
                <a:srgbClr val="0000FF">
                  <a:alpha val="15000"/>
                </a:srgbClr>
              </a:solidFill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'Ejemplo 2'!$A$41:$A$56</c:f>
              <c:numCache>
                <c:formatCode>0.0</c:formatCode>
                <c:ptCount val="16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'Ejemplo 2'!$B$41:$B$56</c:f>
              <c:numCache>
                <c:formatCode>0.000</c:formatCode>
                <c:ptCount val="16"/>
                <c:pt idx="0">
                  <c:v>0.76475371292302641</c:v>
                </c:pt>
                <c:pt idx="1">
                  <c:v>0.82615652342069301</c:v>
                </c:pt>
                <c:pt idx="2">
                  <c:v>0.55958283619800286</c:v>
                </c:pt>
                <c:pt idx="3">
                  <c:v>0.3976592947693337</c:v>
                </c:pt>
                <c:pt idx="4">
                  <c:v>0.32115322122802009</c:v>
                </c:pt>
                <c:pt idx="5">
                  <c:v>0.24417283845858848</c:v>
                </c:pt>
                <c:pt idx="6">
                  <c:v>0.16386424296473917</c:v>
                </c:pt>
                <c:pt idx="7">
                  <c:v>0.12938498493831632</c:v>
                </c:pt>
                <c:pt idx="8">
                  <c:v>8.964221358668216E-2</c:v>
                </c:pt>
                <c:pt idx="9">
                  <c:v>6.5167924929475735E-2</c:v>
                </c:pt>
                <c:pt idx="10">
                  <c:v>5.232107510743645E-2</c:v>
                </c:pt>
                <c:pt idx="11">
                  <c:v>3.5074580159491907E-2</c:v>
                </c:pt>
                <c:pt idx="12">
                  <c:v>2.6390791061817083E-2</c:v>
                </c:pt>
                <c:pt idx="13">
                  <c:v>1.8686177331907916E-2</c:v>
                </c:pt>
                <c:pt idx="14">
                  <c:v>1.3981948350826607E-2</c:v>
                </c:pt>
                <c:pt idx="15">
                  <c:v>1.2528527203775867E-2</c:v>
                </c:pt>
              </c:numCache>
            </c:numRef>
          </c:yVal>
          <c:smooth val="0"/>
        </c:ser>
        <c:ser>
          <c:idx val="1"/>
          <c:order val="1"/>
          <c:tx>
            <c:v>Rec.</c:v>
          </c:tx>
          <c:spPr>
            <a:ln w="28575">
              <a:solidFill>
                <a:srgbClr val="3399FF">
                  <a:alpha val="15000"/>
                </a:srgbClr>
              </a:solidFill>
              <a:prstDash val="sysDash"/>
            </a:ln>
          </c:spPr>
          <c:marker>
            <c:symbol val="circle"/>
            <c:size val="9"/>
            <c:spPr>
              <a:solidFill>
                <a:srgbClr val="3399FF"/>
              </a:solidFill>
              <a:ln>
                <a:solidFill>
                  <a:srgbClr val="3399FF"/>
                </a:solidFill>
              </a:ln>
            </c:spPr>
          </c:marker>
          <c:xVal>
            <c:numRef>
              <c:f>'Ejemplo 2'!$A$41:$A$56</c:f>
              <c:numCache>
                <c:formatCode>0.0</c:formatCode>
                <c:ptCount val="16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'Ejemplo 2'!$E$41:$E$56</c:f>
              <c:numCache>
                <c:formatCode>0.000</c:formatCode>
                <c:ptCount val="16"/>
                <c:pt idx="0">
                  <c:v>0.76475371292302641</c:v>
                </c:pt>
                <c:pt idx="1">
                  <c:v>0.82615652342069301</c:v>
                </c:pt>
                <c:pt idx="2">
                  <c:v>0.55958283619800286</c:v>
                </c:pt>
                <c:pt idx="3">
                  <c:v>0.3976592947693337</c:v>
                </c:pt>
                <c:pt idx="4">
                  <c:v>0.32115322122802009</c:v>
                </c:pt>
                <c:pt idx="5">
                  <c:v>0.24417283845858848</c:v>
                </c:pt>
                <c:pt idx="6">
                  <c:v>0.16386424296473917</c:v>
                </c:pt>
                <c:pt idx="7">
                  <c:v>0.12938498493831632</c:v>
                </c:pt>
                <c:pt idx="8">
                  <c:v>8.964221358668216E-2</c:v>
                </c:pt>
                <c:pt idx="9">
                  <c:v>6.5167924929475735E-2</c:v>
                </c:pt>
                <c:pt idx="10">
                  <c:v>5.232107510743645E-2</c:v>
                </c:pt>
                <c:pt idx="11">
                  <c:v>3.5074580159491907E-2</c:v>
                </c:pt>
                <c:pt idx="12">
                  <c:v>2.6390791061817083E-2</c:v>
                </c:pt>
                <c:pt idx="13">
                  <c:v>1.8686177331907916E-2</c:v>
                </c:pt>
                <c:pt idx="14">
                  <c:v>1.3981948350826607E-2</c:v>
                </c:pt>
                <c:pt idx="15">
                  <c:v>1.2528527203775867E-2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749120"/>
        <c:axId val="255755776"/>
      </c:scatterChart>
      <c:valAx>
        <c:axId val="25574912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UY" sz="1200"/>
                  <a:t>Tíempo</a:t>
                </a:r>
              </a:p>
            </c:rich>
          </c:tx>
          <c:layout>
            <c:manualLayout>
              <c:xMode val="edge"/>
              <c:yMode val="edge"/>
              <c:x val="0.46224713526662825"/>
              <c:y val="0.9439482200647253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UY"/>
          </a:p>
        </c:txPr>
        <c:crossAx val="255755776"/>
        <c:crosses val="autoZero"/>
        <c:crossBetween val="midCat"/>
        <c:majorUnit val="1"/>
        <c:minorUnit val="1"/>
      </c:valAx>
      <c:valAx>
        <c:axId val="255755776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UY" sz="1200"/>
                  <a:t>Concentraciones  (M)</a:t>
                </a:r>
              </a:p>
            </c:rich>
          </c:tx>
          <c:layout>
            <c:manualLayout>
              <c:xMode val="edge"/>
              <c:yMode val="edge"/>
              <c:x val="2.8860550070566393E-3"/>
              <c:y val="0.3409820529190608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255749120"/>
        <c:crosses val="autoZero"/>
        <c:crossBetween val="midCat"/>
        <c:majorUnit val="0.05"/>
        <c:minorUnit val="0.05"/>
      </c:valAx>
    </c:plotArea>
    <c:legend>
      <c:legendPos val="b"/>
      <c:layout>
        <c:manualLayout>
          <c:xMode val="edge"/>
          <c:yMode val="edge"/>
          <c:x val="8.8371583125280068E-2"/>
          <c:y val="0.95318339576484956"/>
          <c:w val="0.16906868922036064"/>
          <c:h val="4.3442434560544814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UY" sz="1600"/>
              <a:t>Comparación</a:t>
            </a:r>
            <a:r>
              <a:rPr lang="es-UY" sz="1600" baseline="0"/>
              <a:t> R</a:t>
            </a:r>
            <a:endParaRPr lang="es-UY" sz="1600"/>
          </a:p>
        </c:rich>
      </c:tx>
      <c:layout>
        <c:manualLayout>
          <c:xMode val="edge"/>
          <c:yMode val="edge"/>
          <c:x val="0.420490838998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69607196193552E-2"/>
          <c:y val="5.6640325364734741E-2"/>
          <c:w val="0.89683540507004544"/>
          <c:h val="0.84575025419120031"/>
        </c:manualLayout>
      </c:layout>
      <c:scatterChart>
        <c:scatterStyle val="lineMarker"/>
        <c:varyColors val="0"/>
        <c:ser>
          <c:idx val="0"/>
          <c:order val="0"/>
          <c:tx>
            <c:v>Exp.</c:v>
          </c:tx>
          <c:spPr>
            <a:ln w="28575">
              <a:solidFill>
                <a:srgbClr val="FF0000">
                  <a:alpha val="15000"/>
                </a:srgbClr>
              </a:solidFill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'Ejemplo 2'!$A$41:$A$56</c:f>
              <c:numCache>
                <c:formatCode>0.0</c:formatCode>
                <c:ptCount val="16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'Ejemplo 2'!$C$41:$C$56</c:f>
              <c:numCache>
                <c:formatCode>0.000</c:formatCode>
                <c:ptCount val="16"/>
                <c:pt idx="0">
                  <c:v>0.11806327208076199</c:v>
                </c:pt>
                <c:pt idx="1">
                  <c:v>0.24118704249117862</c:v>
                </c:pt>
                <c:pt idx="2">
                  <c:v>0.31481231833416223</c:v>
                </c:pt>
                <c:pt idx="3">
                  <c:v>0.45412689053322641</c:v>
                </c:pt>
                <c:pt idx="4">
                  <c:v>0.35019742250480101</c:v>
                </c:pt>
                <c:pt idx="5">
                  <c:v>0.352305961583396</c:v>
                </c:pt>
                <c:pt idx="6">
                  <c:v>0.34915692053629821</c:v>
                </c:pt>
                <c:pt idx="7">
                  <c:v>0.31515025132941077</c:v>
                </c:pt>
                <c:pt idx="8">
                  <c:v>0.25013390099954502</c:v>
                </c:pt>
                <c:pt idx="9">
                  <c:v>0.25866548784075161</c:v>
                </c:pt>
                <c:pt idx="10">
                  <c:v>0.21035806147006986</c:v>
                </c:pt>
                <c:pt idx="11">
                  <c:v>0.15455775814010628</c:v>
                </c:pt>
                <c:pt idx="12">
                  <c:v>0.15510467618292945</c:v>
                </c:pt>
                <c:pt idx="13">
                  <c:v>0.12547730369113361</c:v>
                </c:pt>
                <c:pt idx="14">
                  <c:v>8.498513778127792E-2</c:v>
                </c:pt>
                <c:pt idx="15">
                  <c:v>9.0338800734292804E-2</c:v>
                </c:pt>
              </c:numCache>
            </c:numRef>
          </c:yVal>
          <c:smooth val="0"/>
        </c:ser>
        <c:ser>
          <c:idx val="1"/>
          <c:order val="1"/>
          <c:tx>
            <c:v>Rec.</c:v>
          </c:tx>
          <c:spPr>
            <a:ln w="28575">
              <a:solidFill>
                <a:srgbClr val="FF9900">
                  <a:alpha val="15000"/>
                </a:srgbClr>
              </a:solidFill>
              <a:prstDash val="sysDash"/>
            </a:ln>
          </c:spPr>
          <c:marker>
            <c:symbol val="circle"/>
            <c:size val="9"/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xVal>
            <c:numRef>
              <c:f>'Ejemplo 2'!$A$41:$A$56</c:f>
              <c:numCache>
                <c:formatCode>0.0</c:formatCode>
                <c:ptCount val="16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'Ejemplo 2'!$F$41:$F$56</c:f>
              <c:numCache>
                <c:formatCode>0.000</c:formatCode>
                <c:ptCount val="16"/>
                <c:pt idx="0">
                  <c:v>0.11806327208076199</c:v>
                </c:pt>
                <c:pt idx="1">
                  <c:v>0.24118704249117862</c:v>
                </c:pt>
                <c:pt idx="2">
                  <c:v>0.31481231833416223</c:v>
                </c:pt>
                <c:pt idx="3">
                  <c:v>0.45412689053322641</c:v>
                </c:pt>
                <c:pt idx="4">
                  <c:v>0.35019742250480101</c:v>
                </c:pt>
                <c:pt idx="5">
                  <c:v>0.352305961583396</c:v>
                </c:pt>
                <c:pt idx="6">
                  <c:v>0.34915692053629821</c:v>
                </c:pt>
                <c:pt idx="7">
                  <c:v>0.31515025132941077</c:v>
                </c:pt>
                <c:pt idx="8">
                  <c:v>0.25013390099954502</c:v>
                </c:pt>
                <c:pt idx="9">
                  <c:v>0.25866548784075161</c:v>
                </c:pt>
                <c:pt idx="10">
                  <c:v>0.21035806147006986</c:v>
                </c:pt>
                <c:pt idx="11">
                  <c:v>0.15455775814010628</c:v>
                </c:pt>
                <c:pt idx="12">
                  <c:v>0.15510467618292945</c:v>
                </c:pt>
                <c:pt idx="13">
                  <c:v>0.12547730369113361</c:v>
                </c:pt>
                <c:pt idx="14">
                  <c:v>8.498513778127792E-2</c:v>
                </c:pt>
                <c:pt idx="15">
                  <c:v>9.0338800734292804E-2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860736"/>
        <c:axId val="255863040"/>
      </c:scatterChart>
      <c:valAx>
        <c:axId val="2558607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UY" sz="1200"/>
                  <a:t>Tíempo</a:t>
                </a:r>
              </a:p>
            </c:rich>
          </c:tx>
          <c:layout>
            <c:manualLayout>
              <c:xMode val="edge"/>
              <c:yMode val="edge"/>
              <c:x val="0.46224713526662825"/>
              <c:y val="0.9439482200647255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UY"/>
          </a:p>
        </c:txPr>
        <c:crossAx val="255863040"/>
        <c:crosses val="autoZero"/>
        <c:crossBetween val="midCat"/>
        <c:majorUnit val="1"/>
        <c:minorUnit val="1"/>
      </c:valAx>
      <c:valAx>
        <c:axId val="255863040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UY" sz="1200"/>
                  <a:t>Concentraciones  (M)</a:t>
                </a:r>
              </a:p>
            </c:rich>
          </c:tx>
          <c:layout>
            <c:manualLayout>
              <c:xMode val="edge"/>
              <c:yMode val="edge"/>
              <c:x val="2.8860550070566402E-3"/>
              <c:y val="0.34098205291906097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255860736"/>
        <c:crosses val="autoZero"/>
        <c:crossBetween val="midCat"/>
        <c:majorUnit val="0.05"/>
        <c:minorUnit val="0.05"/>
      </c:valAx>
    </c:plotArea>
    <c:legend>
      <c:legendPos val="b"/>
      <c:layout>
        <c:manualLayout>
          <c:xMode val="edge"/>
          <c:yMode val="edge"/>
          <c:x val="8.8371583125280068E-2"/>
          <c:y val="0.95318339576484956"/>
          <c:w val="0.16906868922036072"/>
          <c:h val="4.3442434560544814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UY" sz="1600"/>
              <a:t>Comparación</a:t>
            </a:r>
            <a:r>
              <a:rPr lang="es-UY" sz="1600" baseline="0"/>
              <a:t> S</a:t>
            </a:r>
            <a:endParaRPr lang="es-UY" sz="1600"/>
          </a:p>
        </c:rich>
      </c:tx>
      <c:layout>
        <c:manualLayout>
          <c:xMode val="edge"/>
          <c:yMode val="edge"/>
          <c:x val="0.420490838998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69607196193566E-2"/>
          <c:y val="5.6640325364734713E-2"/>
          <c:w val="0.89683540507004544"/>
          <c:h val="0.84575025419120053"/>
        </c:manualLayout>
      </c:layout>
      <c:scatterChart>
        <c:scatterStyle val="lineMarker"/>
        <c:varyColors val="0"/>
        <c:ser>
          <c:idx val="0"/>
          <c:order val="0"/>
          <c:tx>
            <c:v>Exp.</c:v>
          </c:tx>
          <c:spPr>
            <a:ln w="28575">
              <a:solidFill>
                <a:srgbClr val="00CC00">
                  <a:alpha val="15000"/>
                </a:srgbClr>
              </a:solidFill>
            </a:ln>
          </c:spPr>
          <c:marker>
            <c:symbol val="triangle"/>
            <c:size val="9"/>
            <c:spPr>
              <a:solidFill>
                <a:srgbClr val="00CC00"/>
              </a:solidFill>
              <a:ln>
                <a:solidFill>
                  <a:srgbClr val="00CC00"/>
                </a:solidFill>
              </a:ln>
            </c:spPr>
          </c:marker>
          <c:xVal>
            <c:numRef>
              <c:f>'Ejemplo 2'!$A$41:$A$56</c:f>
              <c:numCache>
                <c:formatCode>0.0</c:formatCode>
                <c:ptCount val="16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'Ejemplo 2'!$D$41:$D$56</c:f>
              <c:numCache>
                <c:formatCode>0.000</c:formatCode>
                <c:ptCount val="16"/>
                <c:pt idx="0">
                  <c:v>8.7311390582139568E-3</c:v>
                </c:pt>
                <c:pt idx="1">
                  <c:v>2.9354709835600176E-2</c:v>
                </c:pt>
                <c:pt idx="2">
                  <c:v>0.11076411217117908</c:v>
                </c:pt>
                <c:pt idx="3">
                  <c:v>0.1784317751094408</c:v>
                </c:pt>
                <c:pt idx="4">
                  <c:v>0.26843129579285546</c:v>
                </c:pt>
                <c:pt idx="5">
                  <c:v>0.43912507601767514</c:v>
                </c:pt>
                <c:pt idx="6">
                  <c:v>0.41061012625333315</c:v>
                </c:pt>
                <c:pt idx="7">
                  <c:v>0.6271096074326864</c:v>
                </c:pt>
                <c:pt idx="8">
                  <c:v>0.58790835832601429</c:v>
                </c:pt>
                <c:pt idx="9">
                  <c:v>0.72369677882556249</c:v>
                </c:pt>
                <c:pt idx="10">
                  <c:v>0.83919164686688752</c:v>
                </c:pt>
                <c:pt idx="11">
                  <c:v>0.81009447731095885</c:v>
                </c:pt>
                <c:pt idx="12">
                  <c:v>0.87462960207567375</c:v>
                </c:pt>
                <c:pt idx="13">
                  <c:v>0.91146757676635681</c:v>
                </c:pt>
                <c:pt idx="14">
                  <c:v>0.98572162020397969</c:v>
                </c:pt>
                <c:pt idx="15">
                  <c:v>0.94111100812845172</c:v>
                </c:pt>
              </c:numCache>
            </c:numRef>
          </c:yVal>
          <c:smooth val="0"/>
        </c:ser>
        <c:ser>
          <c:idx val="1"/>
          <c:order val="1"/>
          <c:tx>
            <c:v>Rec.</c:v>
          </c:tx>
          <c:spPr>
            <a:ln w="28575">
              <a:solidFill>
                <a:srgbClr val="009999">
                  <a:alpha val="15000"/>
                </a:srgbClr>
              </a:solidFill>
              <a:prstDash val="sysDash"/>
            </a:ln>
          </c:spPr>
          <c:marker>
            <c:symbol val="circle"/>
            <c:size val="9"/>
            <c:spPr>
              <a:solidFill>
                <a:srgbClr val="009999"/>
              </a:solidFill>
              <a:ln>
                <a:solidFill>
                  <a:srgbClr val="009999"/>
                </a:solidFill>
              </a:ln>
            </c:spPr>
          </c:marker>
          <c:xVal>
            <c:numRef>
              <c:f>'Ejemplo 2'!$A$41:$A$56</c:f>
              <c:numCache>
                <c:formatCode>0.0</c:formatCode>
                <c:ptCount val="16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'Ejemplo 2'!$G$41:$G$56</c:f>
              <c:numCache>
                <c:formatCode>0.000</c:formatCode>
                <c:ptCount val="16"/>
                <c:pt idx="0">
                  <c:v>8.7311390582139568E-3</c:v>
                </c:pt>
                <c:pt idx="1">
                  <c:v>2.9354709835600176E-2</c:v>
                </c:pt>
                <c:pt idx="2">
                  <c:v>0.11076411217117908</c:v>
                </c:pt>
                <c:pt idx="3">
                  <c:v>0.1784317751094408</c:v>
                </c:pt>
                <c:pt idx="4">
                  <c:v>0.26843129579285546</c:v>
                </c:pt>
                <c:pt idx="5">
                  <c:v>0.43912507601767514</c:v>
                </c:pt>
                <c:pt idx="6">
                  <c:v>0.41061012625333315</c:v>
                </c:pt>
                <c:pt idx="7">
                  <c:v>0.6271096074326864</c:v>
                </c:pt>
                <c:pt idx="8">
                  <c:v>0.58790835832601429</c:v>
                </c:pt>
                <c:pt idx="9">
                  <c:v>0.72369677882556249</c:v>
                </c:pt>
                <c:pt idx="10">
                  <c:v>0.83919164686688752</c:v>
                </c:pt>
                <c:pt idx="11">
                  <c:v>0.81009447731095885</c:v>
                </c:pt>
                <c:pt idx="12">
                  <c:v>0.87462960207567375</c:v>
                </c:pt>
                <c:pt idx="13">
                  <c:v>0.91146757676635681</c:v>
                </c:pt>
                <c:pt idx="14">
                  <c:v>0.98572162020397969</c:v>
                </c:pt>
                <c:pt idx="15">
                  <c:v>0.94111100812845172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901056"/>
        <c:axId val="255903616"/>
      </c:scatterChart>
      <c:valAx>
        <c:axId val="25590105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s-UY" sz="1200"/>
                  <a:t>Tíempo</a:t>
                </a:r>
              </a:p>
            </c:rich>
          </c:tx>
          <c:layout>
            <c:manualLayout>
              <c:xMode val="edge"/>
              <c:yMode val="edge"/>
              <c:x val="0.46224713526662825"/>
              <c:y val="0.943948220064725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UY"/>
          </a:p>
        </c:txPr>
        <c:crossAx val="255903616"/>
        <c:crosses val="autoZero"/>
        <c:crossBetween val="midCat"/>
        <c:majorUnit val="1"/>
        <c:minorUnit val="1"/>
      </c:valAx>
      <c:valAx>
        <c:axId val="255903616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s-UY" sz="1200"/>
                  <a:t>Concentraciones  (M)</a:t>
                </a:r>
              </a:p>
            </c:rich>
          </c:tx>
          <c:layout>
            <c:manualLayout>
              <c:xMode val="edge"/>
              <c:yMode val="edge"/>
              <c:x val="2.8860550070566402E-3"/>
              <c:y val="0.34098205291906114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255901056"/>
        <c:crosses val="autoZero"/>
        <c:crossBetween val="midCat"/>
        <c:majorUnit val="0.05"/>
        <c:minorUnit val="0.05"/>
      </c:valAx>
    </c:plotArea>
    <c:legend>
      <c:legendPos val="b"/>
      <c:layout>
        <c:manualLayout>
          <c:xMode val="edge"/>
          <c:yMode val="edge"/>
          <c:x val="8.8371583125280068E-2"/>
          <c:y val="0.95318339576484956"/>
          <c:w val="0.16906868922036078"/>
          <c:h val="4.3442434560544814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171450</xdr:rowOff>
    </xdr:from>
    <xdr:to>
      <xdr:col>4</xdr:col>
      <xdr:colOff>0</xdr:colOff>
      <xdr:row>11</xdr:row>
      <xdr:rowOff>0</xdr:rowOff>
    </xdr:to>
    <xdr:sp macro="" textlink="">
      <xdr:nvSpPr>
        <xdr:cNvPr id="2" name="1 Triángulo isósceles"/>
        <xdr:cNvSpPr/>
      </xdr:nvSpPr>
      <xdr:spPr>
        <a:xfrm rot="5400000">
          <a:off x="3038475" y="752475"/>
          <a:ext cx="1543050" cy="1524000"/>
        </a:xfrm>
        <a:prstGeom prst="triangle">
          <a:avLst/>
        </a:prstGeom>
        <a:solidFill>
          <a:schemeClr val="bg1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UY" sz="1100"/>
        </a:p>
      </xdr:txBody>
    </xdr:sp>
    <xdr:clientData/>
  </xdr:twoCellAnchor>
  <xdr:twoCellAnchor>
    <xdr:from>
      <xdr:col>1</xdr:col>
      <xdr:colOff>28575</xdr:colOff>
      <xdr:row>4</xdr:row>
      <xdr:rowOff>0</xdr:rowOff>
    </xdr:from>
    <xdr:to>
      <xdr:col>2</xdr:col>
      <xdr:colOff>9525</xdr:colOff>
      <xdr:row>4</xdr:row>
      <xdr:rowOff>1</xdr:rowOff>
    </xdr:to>
    <xdr:cxnSp macro="">
      <xdr:nvCxnSpPr>
        <xdr:cNvPr id="4" name="3 Conector recto de flecha"/>
        <xdr:cNvCxnSpPr/>
      </xdr:nvCxnSpPr>
      <xdr:spPr>
        <a:xfrm>
          <a:off x="5381625" y="952500"/>
          <a:ext cx="742950" cy="1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10</xdr:row>
      <xdr:rowOff>0</xdr:rowOff>
    </xdr:from>
    <xdr:to>
      <xdr:col>2</xdr:col>
      <xdr:colOff>9525</xdr:colOff>
      <xdr:row>10</xdr:row>
      <xdr:rowOff>1</xdr:rowOff>
    </xdr:to>
    <xdr:cxnSp macro="">
      <xdr:nvCxnSpPr>
        <xdr:cNvPr id="11" name="10 Conector recto de flecha"/>
        <xdr:cNvCxnSpPr/>
      </xdr:nvCxnSpPr>
      <xdr:spPr>
        <a:xfrm>
          <a:off x="5381625" y="2095500"/>
          <a:ext cx="742950" cy="1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7</xdr:row>
      <xdr:rowOff>0</xdr:rowOff>
    </xdr:from>
    <xdr:to>
      <xdr:col>5</xdr:col>
      <xdr:colOff>0</xdr:colOff>
      <xdr:row>7</xdr:row>
      <xdr:rowOff>1</xdr:rowOff>
    </xdr:to>
    <xdr:cxnSp macro="">
      <xdr:nvCxnSpPr>
        <xdr:cNvPr id="12" name="11 Conector recto de flecha"/>
        <xdr:cNvCxnSpPr/>
      </xdr:nvCxnSpPr>
      <xdr:spPr>
        <a:xfrm>
          <a:off x="7658100" y="1524000"/>
          <a:ext cx="742950" cy="1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228600</xdr:colOff>
      <xdr:row>3</xdr:row>
      <xdr:rowOff>47625</xdr:rowOff>
    </xdr:from>
    <xdr:to>
      <xdr:col>1</xdr:col>
      <xdr:colOff>495300</xdr:colOff>
      <xdr:row>4</xdr:row>
      <xdr:rowOff>152400</xdr:rowOff>
    </xdr:to>
    <xdr:sp macro="" textlink="">
      <xdr:nvSpPr>
        <xdr:cNvPr id="13" name="12 Rectángulo"/>
        <xdr:cNvSpPr/>
      </xdr:nvSpPr>
      <xdr:spPr>
        <a:xfrm>
          <a:off x="5638800" y="809625"/>
          <a:ext cx="266700" cy="2952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UY" sz="1100" b="1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1</xdr:col>
      <xdr:colOff>247650</xdr:colOff>
      <xdr:row>9</xdr:row>
      <xdr:rowOff>47625</xdr:rowOff>
    </xdr:from>
    <xdr:to>
      <xdr:col>1</xdr:col>
      <xdr:colOff>514350</xdr:colOff>
      <xdr:row>10</xdr:row>
      <xdr:rowOff>152400</xdr:rowOff>
    </xdr:to>
    <xdr:sp macro="" textlink="">
      <xdr:nvSpPr>
        <xdr:cNvPr id="14" name="13 Rectángulo"/>
        <xdr:cNvSpPr/>
      </xdr:nvSpPr>
      <xdr:spPr>
        <a:xfrm>
          <a:off x="5657850" y="1952625"/>
          <a:ext cx="266700" cy="2952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UY" sz="1100" b="1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4</xdr:col>
      <xdr:colOff>247650</xdr:colOff>
      <xdr:row>6</xdr:row>
      <xdr:rowOff>47625</xdr:rowOff>
    </xdr:from>
    <xdr:to>
      <xdr:col>4</xdr:col>
      <xdr:colOff>514350</xdr:colOff>
      <xdr:row>7</xdr:row>
      <xdr:rowOff>152400</xdr:rowOff>
    </xdr:to>
    <xdr:sp macro="" textlink="">
      <xdr:nvSpPr>
        <xdr:cNvPr id="15" name="14 Rectángulo"/>
        <xdr:cNvSpPr/>
      </xdr:nvSpPr>
      <xdr:spPr>
        <a:xfrm>
          <a:off x="7943850" y="1381125"/>
          <a:ext cx="266700" cy="2952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UY" sz="1100" b="1">
              <a:solidFill>
                <a:sysClr val="windowText" lastClr="000000"/>
              </a:solidFill>
            </a:rPr>
            <a:t>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752476</xdr:colOff>
      <xdr:row>0</xdr:row>
      <xdr:rowOff>66675</xdr:rowOff>
    </xdr:from>
    <xdr:to>
      <xdr:col>7</xdr:col>
      <xdr:colOff>1847850</xdr:colOff>
      <xdr:row>6</xdr:row>
      <xdr:rowOff>133350</xdr:rowOff>
    </xdr:to>
    <xdr:sp macro="" textlink="">
      <xdr:nvSpPr>
        <xdr:cNvPr id="2" name="1 Rectángulo"/>
        <xdr:cNvSpPr/>
      </xdr:nvSpPr>
      <xdr:spPr>
        <a:xfrm>
          <a:off x="3800476" y="66675"/>
          <a:ext cx="3381374" cy="12096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UY" sz="2400" b="1">
              <a:solidFill>
                <a:sysClr val="windowText" lastClr="000000"/>
              </a:solidFill>
            </a:rPr>
            <a:t>Reacción: A ----&gt; R ----&gt; S</a:t>
          </a:r>
        </a:p>
        <a:p>
          <a:pPr algn="ctr"/>
          <a:r>
            <a:rPr lang="es-UY" sz="2400" b="1">
              <a:solidFill>
                <a:sysClr val="windowText" lastClr="000000"/>
              </a:solidFill>
            </a:rPr>
            <a:t>Reactor Batch</a:t>
          </a:r>
        </a:p>
        <a:p>
          <a:pPr algn="ctr"/>
          <a:r>
            <a:rPr lang="es-UY" sz="2400" b="1">
              <a:solidFill>
                <a:sysClr val="windowText" lastClr="000000"/>
              </a:solidFill>
            </a:rPr>
            <a:t>C</a:t>
          </a:r>
          <a:r>
            <a:rPr lang="es-UY" sz="2400" b="1" baseline="-25000">
              <a:solidFill>
                <a:sysClr val="windowText" lastClr="000000"/>
              </a:solidFill>
            </a:rPr>
            <a:t>A0</a:t>
          </a:r>
          <a:r>
            <a:rPr lang="es-UY" sz="2400" b="1">
              <a:solidFill>
                <a:sysClr val="windowText" lastClr="000000"/>
              </a:solidFill>
            </a:rPr>
            <a:t> = 1M</a:t>
          </a:r>
        </a:p>
      </xdr:txBody>
    </xdr:sp>
    <xdr:clientData/>
  </xdr:twoCellAnchor>
  <xdr:twoCellAnchor>
    <xdr:from>
      <xdr:col>2</xdr:col>
      <xdr:colOff>1</xdr:colOff>
      <xdr:row>7</xdr:row>
      <xdr:rowOff>104775</xdr:rowOff>
    </xdr:from>
    <xdr:to>
      <xdr:col>9</xdr:col>
      <xdr:colOff>1476375</xdr:colOff>
      <xdr:row>35</xdr:row>
      <xdr:rowOff>57150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43295</xdr:colOff>
      <xdr:row>60</xdr:row>
      <xdr:rowOff>43804</xdr:rowOff>
    </xdr:from>
    <xdr:to>
      <xdr:col>8</xdr:col>
      <xdr:colOff>767194</xdr:colOff>
      <xdr:row>87</xdr:row>
      <xdr:rowOff>186679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414618</xdr:colOff>
      <xdr:row>60</xdr:row>
      <xdr:rowOff>22412</xdr:rowOff>
    </xdr:from>
    <xdr:to>
      <xdr:col>18</xdr:col>
      <xdr:colOff>466163</xdr:colOff>
      <xdr:row>87</xdr:row>
      <xdr:rowOff>165287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8</xdr:col>
      <xdr:colOff>723899</xdr:colOff>
      <xdr:row>117</xdr:row>
      <xdr:rowOff>142875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414617</xdr:colOff>
      <xdr:row>90</xdr:row>
      <xdr:rowOff>0</xdr:rowOff>
    </xdr:from>
    <xdr:to>
      <xdr:col>18</xdr:col>
      <xdr:colOff>466162</xdr:colOff>
      <xdr:row>117</xdr:row>
      <xdr:rowOff>142875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5"/>
  <sheetViews>
    <sheetView tabSelected="1" workbookViewId="0">
      <selection activeCell="B25" sqref="B25"/>
    </sheetView>
  </sheetViews>
  <sheetFormatPr baseColWidth="10" defaultRowHeight="15" x14ac:dyDescent="0.25"/>
  <cols>
    <col min="1" max="1" width="31.5703125" style="1" bestFit="1" customWidth="1"/>
    <col min="2" max="2" width="11.5703125" style="1" customWidth="1"/>
    <col min="3" max="5" width="11.42578125" style="1"/>
    <col min="6" max="6" width="27.28515625" style="1" bestFit="1" customWidth="1"/>
    <col min="7" max="7" width="21" style="1" bestFit="1" customWidth="1"/>
    <col min="8" max="16384" width="11.42578125" style="1"/>
  </cols>
  <sheetData>
    <row r="4" spans="1:6" ht="18" x14ac:dyDescent="0.35">
      <c r="A4" s="3" t="s">
        <v>22</v>
      </c>
    </row>
    <row r="5" spans="1:6" x14ac:dyDescent="0.25">
      <c r="A5" s="12">
        <v>10</v>
      </c>
    </row>
    <row r="6" spans="1:6" x14ac:dyDescent="0.25">
      <c r="A6" s="2"/>
    </row>
    <row r="7" spans="1:6" ht="18" x14ac:dyDescent="0.35">
      <c r="F7" s="3" t="s">
        <v>23</v>
      </c>
    </row>
    <row r="8" spans="1:6" x14ac:dyDescent="0.25">
      <c r="F8" s="12">
        <v>27</v>
      </c>
    </row>
    <row r="10" spans="1:6" ht="18" x14ac:dyDescent="0.35">
      <c r="A10" s="3" t="s">
        <v>24</v>
      </c>
    </row>
    <row r="11" spans="1:6" x14ac:dyDescent="0.25">
      <c r="A11" s="12">
        <v>15</v>
      </c>
    </row>
    <row r="15" spans="1:6" x14ac:dyDescent="0.25">
      <c r="A15" s="17" t="s">
        <v>4</v>
      </c>
      <c r="B15" s="17"/>
    </row>
    <row r="16" spans="1:6" s="4" customFormat="1" x14ac:dyDescent="0.25">
      <c r="A16" s="5"/>
      <c r="B16" s="5"/>
      <c r="C16" s="1"/>
    </row>
    <row r="17" spans="1:2" x14ac:dyDescent="0.25">
      <c r="A17" s="6" t="s">
        <v>0</v>
      </c>
      <c r="B17" s="11">
        <f>(A5-B20)^2+(A11-B21)^2+(F8-B22)^2</f>
        <v>0</v>
      </c>
    </row>
    <row r="19" spans="1:2" x14ac:dyDescent="0.25">
      <c r="A19" s="20" t="s">
        <v>1</v>
      </c>
      <c r="B19" s="20"/>
    </row>
    <row r="20" spans="1:2" ht="18" x14ac:dyDescent="0.35">
      <c r="A20" s="6" t="s">
        <v>25</v>
      </c>
      <c r="B20" s="10">
        <v>10</v>
      </c>
    </row>
    <row r="21" spans="1:2" ht="18" x14ac:dyDescent="0.35">
      <c r="A21" s="6" t="s">
        <v>26</v>
      </c>
      <c r="B21" s="10">
        <v>15</v>
      </c>
    </row>
    <row r="22" spans="1:2" ht="18" x14ac:dyDescent="0.35">
      <c r="A22" s="6" t="s">
        <v>27</v>
      </c>
      <c r="B22" s="10">
        <v>27</v>
      </c>
    </row>
    <row r="24" spans="1:2" x14ac:dyDescent="0.25">
      <c r="A24" s="20" t="s">
        <v>3</v>
      </c>
      <c r="B24" s="20"/>
    </row>
    <row r="25" spans="1:2" x14ac:dyDescent="0.25">
      <c r="A25" s="6" t="s">
        <v>2</v>
      </c>
      <c r="B25" s="7">
        <f>B20+B21-B22</f>
        <v>-2</v>
      </c>
    </row>
  </sheetData>
  <mergeCells count="3">
    <mergeCell ref="A15:B15"/>
    <mergeCell ref="A24:B24"/>
    <mergeCell ref="A19:B19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7:W59"/>
  <sheetViews>
    <sheetView zoomScale="70" zoomScaleNormal="70" workbookViewId="0">
      <selection activeCell="P47" sqref="P47"/>
    </sheetView>
  </sheetViews>
  <sheetFormatPr baseColWidth="10" defaultRowHeight="15" x14ac:dyDescent="0.25"/>
  <cols>
    <col min="8" max="8" width="27.85546875" bestFit="1" customWidth="1"/>
    <col min="9" max="9" width="11.5703125" bestFit="1" customWidth="1"/>
    <col min="10" max="10" width="22.7109375" customWidth="1"/>
    <col min="11" max="11" width="14" bestFit="1" customWidth="1"/>
    <col min="12" max="12" width="12.7109375" bestFit="1" customWidth="1"/>
  </cols>
  <sheetData>
    <row r="37" spans="1:21" x14ac:dyDescent="0.25">
      <c r="E37" s="17" t="s">
        <v>12</v>
      </c>
      <c r="F37" s="17"/>
      <c r="G37" s="17"/>
      <c r="H37" s="17"/>
      <c r="I37" s="17"/>
      <c r="J37" s="17"/>
      <c r="K37" s="17"/>
      <c r="L37" s="17"/>
    </row>
    <row r="38" spans="1:21" x14ac:dyDescent="0.25">
      <c r="E38" s="18" t="s">
        <v>1</v>
      </c>
      <c r="F38" s="18"/>
      <c r="G38" s="18"/>
      <c r="H38" s="19" t="s">
        <v>16</v>
      </c>
      <c r="I38" s="19" t="s">
        <v>0</v>
      </c>
      <c r="J38" s="19" t="s">
        <v>17</v>
      </c>
      <c r="K38" s="19" t="s">
        <v>18</v>
      </c>
      <c r="L38" s="19"/>
    </row>
    <row r="39" spans="1:21" x14ac:dyDescent="0.25">
      <c r="A39" s="17" t="s">
        <v>28</v>
      </c>
      <c r="B39" s="17"/>
      <c r="C39" s="17"/>
      <c r="D39" s="17"/>
      <c r="E39" s="18"/>
      <c r="F39" s="18"/>
      <c r="G39" s="18"/>
      <c r="H39" s="19"/>
      <c r="I39" s="19" t="s">
        <v>5</v>
      </c>
      <c r="J39" s="19" t="s">
        <v>7</v>
      </c>
      <c r="K39" s="19"/>
      <c r="L39" s="19"/>
    </row>
    <row r="40" spans="1:21" ht="18" x14ac:dyDescent="0.35">
      <c r="A40" s="6" t="s">
        <v>8</v>
      </c>
      <c r="B40" s="6" t="s">
        <v>9</v>
      </c>
      <c r="C40" s="6" t="s">
        <v>10</v>
      </c>
      <c r="D40" s="6" t="s">
        <v>11</v>
      </c>
      <c r="E40" s="6" t="s">
        <v>13</v>
      </c>
      <c r="F40" s="6" t="s">
        <v>14</v>
      </c>
      <c r="G40" s="6" t="s">
        <v>15</v>
      </c>
      <c r="H40" s="19"/>
      <c r="I40" s="19"/>
      <c r="J40" s="19"/>
      <c r="K40" s="6" t="s">
        <v>19</v>
      </c>
      <c r="L40" s="6" t="s">
        <v>20</v>
      </c>
    </row>
    <row r="41" spans="1:21" x14ac:dyDescent="0.25">
      <c r="A41" s="11">
        <v>0.5</v>
      </c>
      <c r="B41" s="9">
        <v>0.76475371292302641</v>
      </c>
      <c r="C41" s="9">
        <v>0.11806327208076199</v>
      </c>
      <c r="D41" s="9">
        <v>8.7311390582139568E-3</v>
      </c>
      <c r="E41" s="8">
        <v>0.76475371292302641</v>
      </c>
      <c r="F41" s="8">
        <v>0.11806327208076199</v>
      </c>
      <c r="G41" s="8">
        <v>8.7311390582139568E-3</v>
      </c>
      <c r="H41" s="1">
        <f t="shared" ref="H41:H56" si="0">IF(OR(ABS(B41-E41)&gt;$D$59,ABS(C41-F41)&gt;$D$59,ABS(D41-G41)&gt;$D$59),0,1)</f>
        <v>1</v>
      </c>
      <c r="I41" s="14">
        <f t="shared" ref="I41:I56" si="1">((B41-E41)^2+(C41-F41)^2+(D41-G41)^2)*H41</f>
        <v>0</v>
      </c>
      <c r="J41" s="9">
        <f t="shared" ref="J41:J56" si="2">(SUM(E41:G41)-1)*H41</f>
        <v>-0.10845187593799765</v>
      </c>
      <c r="K41" s="15"/>
      <c r="L41" s="15"/>
      <c r="S41" s="13"/>
      <c r="T41" s="13"/>
      <c r="U41" s="13"/>
    </row>
    <row r="42" spans="1:21" x14ac:dyDescent="0.25">
      <c r="A42" s="11">
        <v>1</v>
      </c>
      <c r="B42" s="9">
        <v>0.82615652342069301</v>
      </c>
      <c r="C42" s="9">
        <v>0.24118704249117862</v>
      </c>
      <c r="D42" s="9">
        <v>2.9354709835600176E-2</v>
      </c>
      <c r="E42" s="8">
        <v>0.82615652342069301</v>
      </c>
      <c r="F42" s="8">
        <v>0.24118704249117862</v>
      </c>
      <c r="G42" s="8">
        <v>2.9354709835600176E-2</v>
      </c>
      <c r="H42" s="1">
        <f t="shared" si="0"/>
        <v>1</v>
      </c>
      <c r="I42" s="14">
        <f t="shared" si="1"/>
        <v>0</v>
      </c>
      <c r="J42" s="9">
        <f t="shared" si="2"/>
        <v>9.6698275747471918E-2</v>
      </c>
      <c r="K42" s="9">
        <f t="shared" ref="K42:K56" si="3">(E42-E41)*H41*H42</f>
        <v>6.1402810497666604E-2</v>
      </c>
      <c r="L42" s="9">
        <f t="shared" ref="L42:L56" si="4">(G41-G42)*H41*H42</f>
        <v>-2.0623570777386219E-2</v>
      </c>
      <c r="S42" s="13"/>
      <c r="T42" s="13"/>
      <c r="U42" s="13"/>
    </row>
    <row r="43" spans="1:21" x14ac:dyDescent="0.25">
      <c r="A43" s="11">
        <f>A42+1</f>
        <v>2</v>
      </c>
      <c r="B43" s="9">
        <v>0.55958283619800286</v>
      </c>
      <c r="C43" s="9">
        <v>0.31481231833416223</v>
      </c>
      <c r="D43" s="9">
        <v>0.11076411217117908</v>
      </c>
      <c r="E43" s="8">
        <v>0.55958283619800286</v>
      </c>
      <c r="F43" s="8">
        <v>0.31481231833416223</v>
      </c>
      <c r="G43" s="8">
        <v>0.11076411217117908</v>
      </c>
      <c r="H43" s="1">
        <f t="shared" si="0"/>
        <v>1</v>
      </c>
      <c r="I43" s="14">
        <f t="shared" si="1"/>
        <v>0</v>
      </c>
      <c r="J43" s="9">
        <f t="shared" si="2"/>
        <v>-1.4840733296655806E-2</v>
      </c>
      <c r="K43" s="9">
        <f t="shared" si="3"/>
        <v>-0.26657368722269015</v>
      </c>
      <c r="L43" s="9">
        <f t="shared" si="4"/>
        <v>-8.1409402335578904E-2</v>
      </c>
      <c r="S43" s="13"/>
      <c r="T43" s="13"/>
      <c r="U43" s="13"/>
    </row>
    <row r="44" spans="1:21" x14ac:dyDescent="0.25">
      <c r="A44" s="11">
        <f t="shared" ref="A44:A55" si="5">A43+1</f>
        <v>3</v>
      </c>
      <c r="B44" s="9">
        <v>0.3976592947693337</v>
      </c>
      <c r="C44" s="9">
        <v>0.45412689053322641</v>
      </c>
      <c r="D44" s="9">
        <v>0.1784317751094408</v>
      </c>
      <c r="E44" s="8">
        <v>0.3976592947693337</v>
      </c>
      <c r="F44" s="8">
        <v>0.45412689053322641</v>
      </c>
      <c r="G44" s="8">
        <v>0.1784317751094408</v>
      </c>
      <c r="H44" s="1">
        <f t="shared" si="0"/>
        <v>1</v>
      </c>
      <c r="I44" s="14">
        <f t="shared" si="1"/>
        <v>0</v>
      </c>
      <c r="J44" s="9">
        <f t="shared" si="2"/>
        <v>3.0217960412000977E-2</v>
      </c>
      <c r="K44" s="9">
        <f t="shared" si="3"/>
        <v>-0.16192354142866916</v>
      </c>
      <c r="L44" s="9">
        <f t="shared" si="4"/>
        <v>-6.7667662938261722E-2</v>
      </c>
      <c r="S44" s="13"/>
      <c r="T44" s="13"/>
      <c r="U44" s="13"/>
    </row>
    <row r="45" spans="1:21" x14ac:dyDescent="0.25">
      <c r="A45" s="11">
        <f t="shared" si="5"/>
        <v>4</v>
      </c>
      <c r="B45" s="9">
        <v>0.32115322122802009</v>
      </c>
      <c r="C45" s="9">
        <v>0.35019742250480101</v>
      </c>
      <c r="D45" s="9">
        <v>0.26843129579285546</v>
      </c>
      <c r="E45" s="8">
        <v>0.32115322122802009</v>
      </c>
      <c r="F45" s="8">
        <v>0.35019742250480101</v>
      </c>
      <c r="G45" s="8">
        <v>0.26843129579285546</v>
      </c>
      <c r="H45" s="1">
        <f t="shared" si="0"/>
        <v>1</v>
      </c>
      <c r="I45" s="14">
        <f t="shared" si="1"/>
        <v>0</v>
      </c>
      <c r="J45" s="9">
        <f t="shared" si="2"/>
        <v>-6.0218060474323432E-2</v>
      </c>
      <c r="K45" s="9">
        <f t="shared" si="3"/>
        <v>-7.6506073541313613E-2</v>
      </c>
      <c r="L45" s="9">
        <f t="shared" si="4"/>
        <v>-8.9999520683414658E-2</v>
      </c>
      <c r="S45" s="13"/>
      <c r="T45" s="13"/>
      <c r="U45" s="13"/>
    </row>
    <row r="46" spans="1:21" x14ac:dyDescent="0.25">
      <c r="A46" s="11">
        <f t="shared" si="5"/>
        <v>5</v>
      </c>
      <c r="B46" s="9">
        <v>0.24417283845858848</v>
      </c>
      <c r="C46" s="9">
        <v>0.352305961583396</v>
      </c>
      <c r="D46" s="9">
        <v>0.43912507601767514</v>
      </c>
      <c r="E46" s="8">
        <v>0.24417283845858848</v>
      </c>
      <c r="F46" s="8">
        <v>0.352305961583396</v>
      </c>
      <c r="G46" s="8">
        <v>0.43912507601767514</v>
      </c>
      <c r="H46" s="1">
        <f t="shared" si="0"/>
        <v>1</v>
      </c>
      <c r="I46" s="14">
        <f t="shared" si="1"/>
        <v>0</v>
      </c>
      <c r="J46" s="9">
        <f t="shared" si="2"/>
        <v>3.5603876059659534E-2</v>
      </c>
      <c r="K46" s="9">
        <f t="shared" si="3"/>
        <v>-7.6980382769431616E-2</v>
      </c>
      <c r="L46" s="9">
        <f t="shared" si="4"/>
        <v>-0.17069378022481968</v>
      </c>
      <c r="S46" s="13"/>
      <c r="T46" s="13"/>
      <c r="U46" s="13"/>
    </row>
    <row r="47" spans="1:21" x14ac:dyDescent="0.25">
      <c r="A47" s="11">
        <f t="shared" si="5"/>
        <v>6</v>
      </c>
      <c r="B47" s="9">
        <v>0.16386424296473917</v>
      </c>
      <c r="C47" s="9">
        <v>0.34915692053629821</v>
      </c>
      <c r="D47" s="9">
        <v>0.41061012625333315</v>
      </c>
      <c r="E47" s="8">
        <v>0.16386424296473917</v>
      </c>
      <c r="F47" s="8">
        <v>0.34915692053629821</v>
      </c>
      <c r="G47" s="8">
        <v>0.41061012625333315</v>
      </c>
      <c r="H47" s="1">
        <f t="shared" si="0"/>
        <v>1</v>
      </c>
      <c r="I47" s="14">
        <f t="shared" si="1"/>
        <v>0</v>
      </c>
      <c r="J47" s="9">
        <f t="shared" si="2"/>
        <v>-7.6368710245629523E-2</v>
      </c>
      <c r="K47" s="9">
        <f t="shared" si="3"/>
        <v>-8.0308595493849305E-2</v>
      </c>
      <c r="L47" s="9">
        <f t="shared" si="4"/>
        <v>2.851494976434199E-2</v>
      </c>
      <c r="S47" s="13"/>
      <c r="T47" s="13"/>
      <c r="U47" s="13"/>
    </row>
    <row r="48" spans="1:21" x14ac:dyDescent="0.25">
      <c r="A48" s="11">
        <f t="shared" si="5"/>
        <v>7</v>
      </c>
      <c r="B48" s="9">
        <v>0.12938498493831632</v>
      </c>
      <c r="C48" s="9">
        <v>0.31515025132941077</v>
      </c>
      <c r="D48" s="9">
        <v>0.6271096074326864</v>
      </c>
      <c r="E48" s="8">
        <v>0.12938498493831632</v>
      </c>
      <c r="F48" s="8">
        <v>0.31515025132941077</v>
      </c>
      <c r="G48" s="8">
        <v>0.6271096074326864</v>
      </c>
      <c r="H48" s="1">
        <f t="shared" si="0"/>
        <v>1</v>
      </c>
      <c r="I48" s="14">
        <f t="shared" si="1"/>
        <v>0</v>
      </c>
      <c r="J48" s="9">
        <f t="shared" si="2"/>
        <v>7.1644843700413574E-2</v>
      </c>
      <c r="K48" s="9">
        <f t="shared" si="3"/>
        <v>-3.4479258026422849E-2</v>
      </c>
      <c r="L48" s="9">
        <f t="shared" si="4"/>
        <v>-0.21649948117935325</v>
      </c>
      <c r="S48" s="13"/>
      <c r="T48" s="13"/>
      <c r="U48" s="13"/>
    </row>
    <row r="49" spans="1:23" x14ac:dyDescent="0.25">
      <c r="A49" s="11">
        <f t="shared" si="5"/>
        <v>8</v>
      </c>
      <c r="B49" s="9">
        <v>8.964221358668216E-2</v>
      </c>
      <c r="C49" s="9">
        <v>0.25013390099954502</v>
      </c>
      <c r="D49" s="9">
        <v>0.58790835832601429</v>
      </c>
      <c r="E49" s="8">
        <v>8.964221358668216E-2</v>
      </c>
      <c r="F49" s="8">
        <v>0.25013390099954502</v>
      </c>
      <c r="G49" s="8">
        <v>0.58790835832601429</v>
      </c>
      <c r="H49" s="1">
        <f t="shared" si="0"/>
        <v>1</v>
      </c>
      <c r="I49" s="14">
        <f t="shared" si="1"/>
        <v>0</v>
      </c>
      <c r="J49" s="9">
        <f t="shared" si="2"/>
        <v>-7.2315527087758458E-2</v>
      </c>
      <c r="K49" s="9">
        <f t="shared" si="3"/>
        <v>-3.9742771351634162E-2</v>
      </c>
      <c r="L49" s="9">
        <f t="shared" si="4"/>
        <v>3.9201249106672109E-2</v>
      </c>
      <c r="S49" s="13"/>
      <c r="T49" s="13"/>
      <c r="U49" s="13"/>
    </row>
    <row r="50" spans="1:23" x14ac:dyDescent="0.25">
      <c r="A50" s="11">
        <f t="shared" si="5"/>
        <v>9</v>
      </c>
      <c r="B50" s="9">
        <v>6.5167924929475735E-2</v>
      </c>
      <c r="C50" s="9">
        <v>0.25866548784075161</v>
      </c>
      <c r="D50" s="9">
        <v>0.72369677882556249</v>
      </c>
      <c r="E50" s="8">
        <v>6.5167924929475735E-2</v>
      </c>
      <c r="F50" s="8">
        <v>0.25866548784075161</v>
      </c>
      <c r="G50" s="8">
        <v>0.72369677882556249</v>
      </c>
      <c r="H50" s="1">
        <f t="shared" si="0"/>
        <v>1</v>
      </c>
      <c r="I50" s="14">
        <f t="shared" si="1"/>
        <v>0</v>
      </c>
      <c r="J50" s="9">
        <f t="shared" si="2"/>
        <v>4.7530191595789972E-2</v>
      </c>
      <c r="K50" s="9">
        <f t="shared" si="3"/>
        <v>-2.4474288657206425E-2</v>
      </c>
      <c r="L50" s="9">
        <f t="shared" si="4"/>
        <v>-0.1357884204995482</v>
      </c>
      <c r="S50" s="13"/>
      <c r="T50" s="13"/>
      <c r="U50" s="13"/>
    </row>
    <row r="51" spans="1:23" x14ac:dyDescent="0.25">
      <c r="A51" s="11">
        <f t="shared" si="5"/>
        <v>10</v>
      </c>
      <c r="B51" s="9">
        <v>5.232107510743645E-2</v>
      </c>
      <c r="C51" s="9">
        <v>0.21035806147006986</v>
      </c>
      <c r="D51" s="9">
        <v>0.83919164686688752</v>
      </c>
      <c r="E51" s="8">
        <v>5.232107510743645E-2</v>
      </c>
      <c r="F51" s="8">
        <v>0.21035806147006986</v>
      </c>
      <c r="G51" s="8">
        <v>0.83919164686688752</v>
      </c>
      <c r="H51" s="1">
        <f t="shared" si="0"/>
        <v>1</v>
      </c>
      <c r="I51" s="14">
        <f t="shared" si="1"/>
        <v>0</v>
      </c>
      <c r="J51" s="9">
        <f t="shared" si="2"/>
        <v>0.10187078344439371</v>
      </c>
      <c r="K51" s="9">
        <f t="shared" si="3"/>
        <v>-1.2846849822039284E-2</v>
      </c>
      <c r="L51" s="9">
        <f t="shared" si="4"/>
        <v>-0.11549486804132503</v>
      </c>
      <c r="S51" s="13"/>
      <c r="T51" s="13"/>
      <c r="U51" s="13"/>
    </row>
    <row r="52" spans="1:23" x14ac:dyDescent="0.25">
      <c r="A52" s="11">
        <f t="shared" si="5"/>
        <v>11</v>
      </c>
      <c r="B52" s="9">
        <v>3.5074580159491907E-2</v>
      </c>
      <c r="C52" s="9">
        <v>0.15455775814010628</v>
      </c>
      <c r="D52" s="9">
        <v>0.81009447731095885</v>
      </c>
      <c r="E52" s="8">
        <v>3.5074580159491907E-2</v>
      </c>
      <c r="F52" s="8">
        <v>0.15455775814010628</v>
      </c>
      <c r="G52" s="8">
        <v>0.81009447731095885</v>
      </c>
      <c r="H52" s="1">
        <f t="shared" si="0"/>
        <v>1</v>
      </c>
      <c r="I52" s="14">
        <f t="shared" si="1"/>
        <v>0</v>
      </c>
      <c r="J52" s="9">
        <f t="shared" si="2"/>
        <v>-2.7318438944301526E-4</v>
      </c>
      <c r="K52" s="9">
        <f t="shared" si="3"/>
        <v>-1.7246494947944543E-2</v>
      </c>
      <c r="L52" s="9">
        <f t="shared" si="4"/>
        <v>2.909716955592867E-2</v>
      </c>
      <c r="S52" s="13"/>
      <c r="T52" s="13"/>
      <c r="U52" s="13"/>
    </row>
    <row r="53" spans="1:23" x14ac:dyDescent="0.25">
      <c r="A53" s="11">
        <f t="shared" si="5"/>
        <v>12</v>
      </c>
      <c r="B53" s="9">
        <v>2.6390791061817083E-2</v>
      </c>
      <c r="C53" s="9">
        <v>0.15510467618292945</v>
      </c>
      <c r="D53" s="9">
        <v>0.87462960207567375</v>
      </c>
      <c r="E53" s="8">
        <v>2.6390791061817083E-2</v>
      </c>
      <c r="F53" s="8">
        <v>0.15510467618292945</v>
      </c>
      <c r="G53" s="8">
        <v>0.87462960207567375</v>
      </c>
      <c r="H53" s="1">
        <f t="shared" si="0"/>
        <v>1</v>
      </c>
      <c r="I53" s="14">
        <f t="shared" si="1"/>
        <v>0</v>
      </c>
      <c r="J53" s="9">
        <f t="shared" si="2"/>
        <v>5.6125069320420273E-2</v>
      </c>
      <c r="K53" s="9">
        <f t="shared" si="3"/>
        <v>-8.6837890976748239E-3</v>
      </c>
      <c r="L53" s="9">
        <f t="shared" si="4"/>
        <v>-6.4535124764714902E-2</v>
      </c>
      <c r="S53" s="13"/>
      <c r="T53" s="13"/>
      <c r="U53" s="13"/>
    </row>
    <row r="54" spans="1:23" x14ac:dyDescent="0.25">
      <c r="A54" s="11">
        <f t="shared" si="5"/>
        <v>13</v>
      </c>
      <c r="B54" s="9">
        <v>1.8686177331907916E-2</v>
      </c>
      <c r="C54" s="9">
        <v>0.12547730369113361</v>
      </c>
      <c r="D54" s="9">
        <v>0.91146757676635681</v>
      </c>
      <c r="E54" s="8">
        <v>1.8686177331907916E-2</v>
      </c>
      <c r="F54" s="8">
        <v>0.12547730369113361</v>
      </c>
      <c r="G54" s="8">
        <v>0.91146757676635681</v>
      </c>
      <c r="H54" s="1">
        <f t="shared" si="0"/>
        <v>1</v>
      </c>
      <c r="I54" s="14">
        <f t="shared" si="1"/>
        <v>0</v>
      </c>
      <c r="J54" s="9">
        <f t="shared" si="2"/>
        <v>5.5631057789398364E-2</v>
      </c>
      <c r="K54" s="9">
        <f t="shared" si="3"/>
        <v>-7.7046137299091669E-3</v>
      </c>
      <c r="L54" s="9">
        <f t="shared" si="4"/>
        <v>-3.6837974690683062E-2</v>
      </c>
      <c r="S54" s="13"/>
      <c r="T54" s="13"/>
      <c r="U54" s="13"/>
    </row>
    <row r="55" spans="1:23" x14ac:dyDescent="0.25">
      <c r="A55" s="11">
        <f t="shared" si="5"/>
        <v>14</v>
      </c>
      <c r="B55" s="9">
        <v>1.3981948350826607E-2</v>
      </c>
      <c r="C55" s="9">
        <v>8.498513778127792E-2</v>
      </c>
      <c r="D55" s="9">
        <v>0.98572162020397969</v>
      </c>
      <c r="E55" s="8">
        <v>1.3981948350826607E-2</v>
      </c>
      <c r="F55" s="8">
        <v>8.498513778127792E-2</v>
      </c>
      <c r="G55" s="8">
        <v>0.98572162020397969</v>
      </c>
      <c r="H55" s="1">
        <f t="shared" si="0"/>
        <v>1</v>
      </c>
      <c r="I55" s="14">
        <f t="shared" si="1"/>
        <v>0</v>
      </c>
      <c r="J55" s="9">
        <f t="shared" si="2"/>
        <v>8.4688706336084163E-2</v>
      </c>
      <c r="K55" s="9">
        <f t="shared" si="3"/>
        <v>-4.7042289810813095E-3</v>
      </c>
      <c r="L55" s="9">
        <f t="shared" si="4"/>
        <v>-7.4254043437622874E-2</v>
      </c>
      <c r="S55" s="13"/>
      <c r="T55" s="13"/>
      <c r="U55" s="13"/>
    </row>
    <row r="56" spans="1:23" x14ac:dyDescent="0.25">
      <c r="A56" s="11">
        <f>A55+1</f>
        <v>15</v>
      </c>
      <c r="B56" s="9">
        <v>1.2528527203775867E-2</v>
      </c>
      <c r="C56" s="9">
        <v>9.0338800734292804E-2</v>
      </c>
      <c r="D56" s="9">
        <v>0.94111100812845172</v>
      </c>
      <c r="E56" s="8">
        <v>1.2528527203775867E-2</v>
      </c>
      <c r="F56" s="8">
        <v>9.0338800734292804E-2</v>
      </c>
      <c r="G56" s="8">
        <v>0.94111100812845172</v>
      </c>
      <c r="H56" s="1">
        <f t="shared" si="0"/>
        <v>1</v>
      </c>
      <c r="I56" s="14">
        <f t="shared" si="1"/>
        <v>0</v>
      </c>
      <c r="J56" s="9">
        <f t="shared" si="2"/>
        <v>4.3978336066520463E-2</v>
      </c>
      <c r="K56" s="9">
        <f t="shared" si="3"/>
        <v>-1.4534211470507395E-3</v>
      </c>
      <c r="L56" s="9">
        <f t="shared" si="4"/>
        <v>4.4610612075527967E-2</v>
      </c>
      <c r="S56" s="13"/>
      <c r="T56" s="13"/>
      <c r="U56" s="13"/>
    </row>
    <row r="57" spans="1:23" x14ac:dyDescent="0.25">
      <c r="I57" s="3" t="s">
        <v>6</v>
      </c>
      <c r="W57" s="13"/>
    </row>
    <row r="58" spans="1:23" x14ac:dyDescent="0.25">
      <c r="I58" s="14">
        <f>SUM(I41:I56)</f>
        <v>0</v>
      </c>
    </row>
    <row r="59" spans="1:23" x14ac:dyDescent="0.25">
      <c r="A59" s="16" t="s">
        <v>21</v>
      </c>
      <c r="B59" s="16"/>
      <c r="C59" s="16"/>
      <c r="D59" s="8">
        <v>0.1</v>
      </c>
    </row>
  </sheetData>
  <mergeCells count="8">
    <mergeCell ref="A59:C59"/>
    <mergeCell ref="A39:D39"/>
    <mergeCell ref="E37:L37"/>
    <mergeCell ref="E38:G39"/>
    <mergeCell ref="H38:H40"/>
    <mergeCell ref="I38:I40"/>
    <mergeCell ref="J38:J40"/>
    <mergeCell ref="K38:L39"/>
  </mergeCells>
  <conditionalFormatting sqref="H41:H56">
    <cfRule type="cellIs" dxfId="1" priority="3" operator="equal">
      <formula>0</formula>
    </cfRule>
    <cfRule type="cellIs" dxfId="0" priority="4" operator="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Ejemplo 1</vt:lpstr>
      <vt:lpstr>Ejemplo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2022-09-06T10:01:56Z</dcterms:modified>
</cp:coreProperties>
</file>